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305" yWindow="-15" windowWidth="10230" windowHeight="8115" activeTab="1"/>
  </bookViews>
  <sheets>
    <sheet name="Pokyny pro vyplnění" sheetId="11" r:id="rId1"/>
    <sheet name="Stavba" sheetId="1" r:id="rId2"/>
    <sheet name="VzorPolozky" sheetId="10" state="hidden" r:id="rId3"/>
    <sheet name="01 1 Naklady" sheetId="12" r:id="rId4"/>
    <sheet name="D 2.1 1 Pol" sheetId="13" r:id="rId5"/>
    <sheet name="D 2.2 1 Pol" sheetId="14" r:id="rId6"/>
    <sheet name="D 2.4.1 1 Pol" sheetId="15" r:id="rId7"/>
    <sheet name="D 2.4.2 1 Pol" sheetId="16" r:id="rId8"/>
    <sheet name="D 2.4.3 1 Pol" sheetId="17" r:id="rId9"/>
    <sheet name="D 2.4.4 1 Pol" sheetId="18" r:id="rId10"/>
    <sheet name="D 2.4.6 1 Pol" sheetId="19" r:id="rId11"/>
    <sheet name="D 4.1 1 Pol" sheetId="20" r:id="rId12"/>
    <sheet name="D 4.4.1 1 Pol" sheetId="21" r:id="rId13"/>
  </sheets>
  <externalReferences>
    <externalReference r:id="rId14"/>
  </externalReferences>
  <definedNames>
    <definedName name="CelkemDPHVypocet" localSheetId="1">Stavba!$H$60</definedName>
    <definedName name="CenaCelkem">Stavba!$G$29</definedName>
    <definedName name="CenaCelkemBezDPH">Stavba!$G$28</definedName>
    <definedName name="CenaCelkemVypocet" localSheetId="1">Stavba!$I$60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Naklady'!$1:$7</definedName>
    <definedName name="_xlnm.Print_Titles" localSheetId="4">'D 2.1 1 Pol'!$1:$7</definedName>
    <definedName name="_xlnm.Print_Titles" localSheetId="5">'D 2.2 1 Pol'!$1:$7</definedName>
    <definedName name="_xlnm.Print_Titles" localSheetId="6">'D 2.4.1 1 Pol'!$1:$7</definedName>
    <definedName name="_xlnm.Print_Titles" localSheetId="7">'D 2.4.2 1 Pol'!$1:$7</definedName>
    <definedName name="_xlnm.Print_Titles" localSheetId="8">'D 2.4.3 1 Pol'!$1:$7</definedName>
    <definedName name="_xlnm.Print_Titles" localSheetId="9">'D 2.4.4 1 Pol'!$1:$7</definedName>
    <definedName name="_xlnm.Print_Titles" localSheetId="10">'D 2.4.6 1 Pol'!$1:$7</definedName>
    <definedName name="_xlnm.Print_Titles" localSheetId="11">'D 4.1 1 Pol'!$1:$7</definedName>
    <definedName name="_xlnm.Print_Titles" localSheetId="12">'D 4.4.1 1 Pol'!$1:$7</definedName>
    <definedName name="oadresa">Stavba!$D$6</definedName>
    <definedName name="Objednatel" localSheetId="1">Stavba!$D$5</definedName>
    <definedName name="Objekt" localSheetId="1">Stavba!$B$38</definedName>
    <definedName name="_xlnm.Print_Area" localSheetId="3">'01 1 Naklady'!$A$1:$S$46</definedName>
    <definedName name="_xlnm.Print_Area" localSheetId="4">'D 2.1 1 Pol'!$A$1:$W$1597</definedName>
    <definedName name="_xlnm.Print_Area" localSheetId="5">'D 2.2 1 Pol'!$A$1:$W$480</definedName>
    <definedName name="_xlnm.Print_Area" localSheetId="6">'D 2.4.1 1 Pol'!$A$1:$W$377</definedName>
    <definedName name="_xlnm.Print_Area" localSheetId="7">'D 2.4.2 1 Pol'!$A$1:$W$43</definedName>
    <definedName name="_xlnm.Print_Area" localSheetId="8">'D 2.4.3 1 Pol'!$A$1:$W$81</definedName>
    <definedName name="_xlnm.Print_Area" localSheetId="9">'D 2.4.4 1 Pol'!$A$1:$W$101</definedName>
    <definedName name="_xlnm.Print_Area" localSheetId="10">'D 2.4.6 1 Pol'!$A$1:$W$41</definedName>
    <definedName name="_xlnm.Print_Area" localSheetId="11">'D 4.1 1 Pol'!$A$1:$W$1689</definedName>
    <definedName name="_xlnm.Print_Area" localSheetId="12">'D 4.4.1 1 Pol'!$A$1:$W$65</definedName>
    <definedName name="_xlnm.Print_Area" localSheetId="1">Stavba!$A$1:$J$113</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Stavba!$F$60</definedName>
    <definedName name="ZakladDPHZakl">Stavba!$G$25</definedName>
    <definedName name="ZakladDPHZaklVypocet" localSheetId="1">Stavba!$G$60</definedName>
    <definedName name="Zaokrouhleni">Stavba!$G$27</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6" i="12"/>
  <c r="G13"/>
  <c r="G10"/>
  <c r="G55"/>
  <c r="G53"/>
  <c r="G51"/>
  <c r="G47"/>
  <c r="G43"/>
  <c r="G39"/>
  <c r="G35"/>
  <c r="G31"/>
  <c r="G27"/>
  <c r="G23"/>
  <c r="G20"/>
  <c r="G9" i="21" l="1"/>
  <c r="M9" s="1"/>
  <c r="I9"/>
  <c r="I8" s="1"/>
  <c r="K9"/>
  <c r="K8" s="1"/>
  <c r="O9"/>
  <c r="Q9"/>
  <c r="Q8" s="1"/>
  <c r="V9"/>
  <c r="V8" s="1"/>
  <c r="G11"/>
  <c r="M11" s="1"/>
  <c r="I11"/>
  <c r="K11"/>
  <c r="O11"/>
  <c r="Q11"/>
  <c r="V11"/>
  <c r="G13"/>
  <c r="M13" s="1"/>
  <c r="I13"/>
  <c r="K13"/>
  <c r="O13"/>
  <c r="Q13"/>
  <c r="V13"/>
  <c r="G15"/>
  <c r="I15"/>
  <c r="K15"/>
  <c r="O15"/>
  <c r="O8" s="1"/>
  <c r="Q15"/>
  <c r="V15"/>
  <c r="G17"/>
  <c r="M17" s="1"/>
  <c r="I17"/>
  <c r="K17"/>
  <c r="O17"/>
  <c r="Q17"/>
  <c r="V17"/>
  <c r="G19"/>
  <c r="I19"/>
  <c r="K19"/>
  <c r="M19"/>
  <c r="O19"/>
  <c r="Q19"/>
  <c r="V19"/>
  <c r="G21"/>
  <c r="M21" s="1"/>
  <c r="I21"/>
  <c r="K21"/>
  <c r="O21"/>
  <c r="Q21"/>
  <c r="V21"/>
  <c r="G23"/>
  <c r="M23" s="1"/>
  <c r="I23"/>
  <c r="K23"/>
  <c r="O23"/>
  <c r="Q23"/>
  <c r="V23"/>
  <c r="G24"/>
  <c r="M24" s="1"/>
  <c r="I24"/>
  <c r="K24"/>
  <c r="O24"/>
  <c r="Q24"/>
  <c r="V24"/>
  <c r="G25"/>
  <c r="M25" s="1"/>
  <c r="I25"/>
  <c r="K25"/>
  <c r="O25"/>
  <c r="Q25"/>
  <c r="V25"/>
  <c r="G26"/>
  <c r="M26" s="1"/>
  <c r="I26"/>
  <c r="K26"/>
  <c r="O26"/>
  <c r="Q26"/>
  <c r="V26"/>
  <c r="G27"/>
  <c r="M27" s="1"/>
  <c r="I27"/>
  <c r="K27"/>
  <c r="O27"/>
  <c r="Q27"/>
  <c r="V27"/>
  <c r="G29"/>
  <c r="M29" s="1"/>
  <c r="I29"/>
  <c r="K29"/>
  <c r="O29"/>
  <c r="Q29"/>
  <c r="V29"/>
  <c r="G31"/>
  <c r="M31" s="1"/>
  <c r="I31"/>
  <c r="K31"/>
  <c r="O31"/>
  <c r="Q31"/>
  <c r="V31"/>
  <c r="G33"/>
  <c r="M33" s="1"/>
  <c r="I33"/>
  <c r="K33"/>
  <c r="O33"/>
  <c r="Q33"/>
  <c r="V33"/>
  <c r="G35"/>
  <c r="M35" s="1"/>
  <c r="I35"/>
  <c r="K35"/>
  <c r="O35"/>
  <c r="Q35"/>
  <c r="V35"/>
  <c r="G37"/>
  <c r="M37" s="1"/>
  <c r="I37"/>
  <c r="K37"/>
  <c r="O37"/>
  <c r="Q37"/>
  <c r="V37"/>
  <c r="G39"/>
  <c r="M39" s="1"/>
  <c r="I39"/>
  <c r="K39"/>
  <c r="O39"/>
  <c r="Q39"/>
  <c r="V39"/>
  <c r="G41"/>
  <c r="M41" s="1"/>
  <c r="I41"/>
  <c r="K41"/>
  <c r="O41"/>
  <c r="Q41"/>
  <c r="V41"/>
  <c r="G43"/>
  <c r="M43" s="1"/>
  <c r="I43"/>
  <c r="K43"/>
  <c r="O43"/>
  <c r="Q43"/>
  <c r="V43"/>
  <c r="G45"/>
  <c r="M45" s="1"/>
  <c r="I45"/>
  <c r="K45"/>
  <c r="O45"/>
  <c r="Q45"/>
  <c r="V45"/>
  <c r="G47"/>
  <c r="M47" s="1"/>
  <c r="I47"/>
  <c r="K47"/>
  <c r="O47"/>
  <c r="Q47"/>
  <c r="V47"/>
  <c r="G49"/>
  <c r="M49" s="1"/>
  <c r="I49"/>
  <c r="K49"/>
  <c r="O49"/>
  <c r="Q49"/>
  <c r="V49"/>
  <c r="G51"/>
  <c r="M51" s="1"/>
  <c r="I51"/>
  <c r="K51"/>
  <c r="O51"/>
  <c r="Q51"/>
  <c r="V51"/>
  <c r="G53"/>
  <c r="M53" s="1"/>
  <c r="I53"/>
  <c r="K53"/>
  <c r="O53"/>
  <c r="Q53"/>
  <c r="V53"/>
  <c r="G55"/>
  <c r="M55" s="1"/>
  <c r="I55"/>
  <c r="K55"/>
  <c r="O55"/>
  <c r="Q55"/>
  <c r="V55"/>
  <c r="G57"/>
  <c r="M57" s="1"/>
  <c r="I57"/>
  <c r="K57"/>
  <c r="O57"/>
  <c r="Q57"/>
  <c r="V57"/>
  <c r="G58"/>
  <c r="M58" s="1"/>
  <c r="I58"/>
  <c r="K58"/>
  <c r="O58"/>
  <c r="Q58"/>
  <c r="V58"/>
  <c r="I59"/>
  <c r="Q59"/>
  <c r="G60"/>
  <c r="M60" s="1"/>
  <c r="I60"/>
  <c r="K60"/>
  <c r="K59" s="1"/>
  <c r="O60"/>
  <c r="Q60"/>
  <c r="V60"/>
  <c r="V59" s="1"/>
  <c r="G61"/>
  <c r="M61" s="1"/>
  <c r="I61"/>
  <c r="K61"/>
  <c r="O61"/>
  <c r="Q61"/>
  <c r="V61"/>
  <c r="G62"/>
  <c r="G59" s="1"/>
  <c r="I109" i="1" s="1"/>
  <c r="I62" i="21"/>
  <c r="K62"/>
  <c r="O62"/>
  <c r="O59" s="1"/>
  <c r="Q62"/>
  <c r="V62"/>
  <c r="AE64"/>
  <c r="F59" i="1" s="1"/>
  <c r="BA1445" i="20"/>
  <c r="BA1442"/>
  <c r="BA1425"/>
  <c r="BA1402"/>
  <c r="BA383"/>
  <c r="BA354"/>
  <c r="BA344"/>
  <c r="BA332"/>
  <c r="BA322"/>
  <c r="BA308"/>
  <c r="BA241"/>
  <c r="BA97"/>
  <c r="BA80"/>
  <c r="BA75"/>
  <c r="BA72"/>
  <c r="BA66"/>
  <c r="BA10"/>
  <c r="G9"/>
  <c r="M9" s="1"/>
  <c r="I9"/>
  <c r="I8" s="1"/>
  <c r="K9"/>
  <c r="K8" s="1"/>
  <c r="O9"/>
  <c r="Q9"/>
  <c r="Q8" s="1"/>
  <c r="V9"/>
  <c r="V8" s="1"/>
  <c r="G17"/>
  <c r="M17" s="1"/>
  <c r="I17"/>
  <c r="K17"/>
  <c r="O17"/>
  <c r="Q17"/>
  <c r="V17"/>
  <c r="G20"/>
  <c r="M20" s="1"/>
  <c r="I20"/>
  <c r="K20"/>
  <c r="O20"/>
  <c r="Q20"/>
  <c r="V20"/>
  <c r="G23"/>
  <c r="M23" s="1"/>
  <c r="I23"/>
  <c r="K23"/>
  <c r="O23"/>
  <c r="O8" s="1"/>
  <c r="Q23"/>
  <c r="V23"/>
  <c r="G25"/>
  <c r="M25" s="1"/>
  <c r="I25"/>
  <c r="K25"/>
  <c r="O25"/>
  <c r="Q25"/>
  <c r="V25"/>
  <c r="G33"/>
  <c r="M33" s="1"/>
  <c r="I33"/>
  <c r="K33"/>
  <c r="O33"/>
  <c r="Q33"/>
  <c r="V33"/>
  <c r="G35"/>
  <c r="M35" s="1"/>
  <c r="I35"/>
  <c r="K35"/>
  <c r="O35"/>
  <c r="Q35"/>
  <c r="V35"/>
  <c r="G47"/>
  <c r="M47" s="1"/>
  <c r="I47"/>
  <c r="I46" s="1"/>
  <c r="K47"/>
  <c r="K46" s="1"/>
  <c r="O47"/>
  <c r="Q47"/>
  <c r="Q46" s="1"/>
  <c r="V47"/>
  <c r="V46" s="1"/>
  <c r="G50"/>
  <c r="M50" s="1"/>
  <c r="I50"/>
  <c r="K50"/>
  <c r="O50"/>
  <c r="Q50"/>
  <c r="V50"/>
  <c r="G54"/>
  <c r="M54" s="1"/>
  <c r="I54"/>
  <c r="K54"/>
  <c r="O54"/>
  <c r="Q54"/>
  <c r="V54"/>
  <c r="G57"/>
  <c r="M57" s="1"/>
  <c r="I57"/>
  <c r="K57"/>
  <c r="O57"/>
  <c r="O46" s="1"/>
  <c r="Q57"/>
  <c r="V57"/>
  <c r="G59"/>
  <c r="M59" s="1"/>
  <c r="I59"/>
  <c r="K59"/>
  <c r="O59"/>
  <c r="Q59"/>
  <c r="V59"/>
  <c r="G65"/>
  <c r="M65" s="1"/>
  <c r="I65"/>
  <c r="K65"/>
  <c r="O65"/>
  <c r="Q65"/>
  <c r="V65"/>
  <c r="G68"/>
  <c r="M68" s="1"/>
  <c r="I68"/>
  <c r="K68"/>
  <c r="O68"/>
  <c r="Q68"/>
  <c r="V68"/>
  <c r="G71"/>
  <c r="M71" s="1"/>
  <c r="I71"/>
  <c r="K71"/>
  <c r="O71"/>
  <c r="Q71"/>
  <c r="V71"/>
  <c r="G74"/>
  <c r="M74" s="1"/>
  <c r="I74"/>
  <c r="K74"/>
  <c r="O74"/>
  <c r="Q74"/>
  <c r="V74"/>
  <c r="G77"/>
  <c r="M77" s="1"/>
  <c r="I77"/>
  <c r="K77"/>
  <c r="O77"/>
  <c r="Q77"/>
  <c r="V77"/>
  <c r="G79"/>
  <c r="M79" s="1"/>
  <c r="I79"/>
  <c r="K79"/>
  <c r="O79"/>
  <c r="Q79"/>
  <c r="V79"/>
  <c r="G83"/>
  <c r="M83" s="1"/>
  <c r="I83"/>
  <c r="K83"/>
  <c r="O83"/>
  <c r="Q83"/>
  <c r="V83"/>
  <c r="G84"/>
  <c r="M84" s="1"/>
  <c r="I84"/>
  <c r="K84"/>
  <c r="O84"/>
  <c r="Q84"/>
  <c r="V84"/>
  <c r="G85"/>
  <c r="M85" s="1"/>
  <c r="I85"/>
  <c r="K85"/>
  <c r="O85"/>
  <c r="Q85"/>
  <c r="V85"/>
  <c r="G86"/>
  <c r="M86" s="1"/>
  <c r="I86"/>
  <c r="K86"/>
  <c r="O86"/>
  <c r="Q86"/>
  <c r="V86"/>
  <c r="G87"/>
  <c r="M87" s="1"/>
  <c r="I87"/>
  <c r="K87"/>
  <c r="O87"/>
  <c r="Q87"/>
  <c r="V87"/>
  <c r="G89"/>
  <c r="M89" s="1"/>
  <c r="I89"/>
  <c r="K89"/>
  <c r="K88" s="1"/>
  <c r="O89"/>
  <c r="Q89"/>
  <c r="V89"/>
  <c r="V88" s="1"/>
  <c r="G93"/>
  <c r="M93" s="1"/>
  <c r="I93"/>
  <c r="K93"/>
  <c r="O93"/>
  <c r="Q93"/>
  <c r="V93"/>
  <c r="G96"/>
  <c r="I96"/>
  <c r="K96"/>
  <c r="O96"/>
  <c r="O88" s="1"/>
  <c r="Q96"/>
  <c r="V96"/>
  <c r="G116"/>
  <c r="M116" s="1"/>
  <c r="I116"/>
  <c r="I88" s="1"/>
  <c r="K116"/>
  <c r="O116"/>
  <c r="Q116"/>
  <c r="Q88" s="1"/>
  <c r="V116"/>
  <c r="G119"/>
  <c r="M119" s="1"/>
  <c r="I119"/>
  <c r="K119"/>
  <c r="O119"/>
  <c r="Q119"/>
  <c r="V119"/>
  <c r="G147"/>
  <c r="M147" s="1"/>
  <c r="I147"/>
  <c r="K147"/>
  <c r="O147"/>
  <c r="Q147"/>
  <c r="V147"/>
  <c r="G167"/>
  <c r="M167" s="1"/>
  <c r="I167"/>
  <c r="I166" s="1"/>
  <c r="K167"/>
  <c r="K166" s="1"/>
  <c r="O167"/>
  <c r="Q167"/>
  <c r="Q166" s="1"/>
  <c r="V167"/>
  <c r="V166" s="1"/>
  <c r="G171"/>
  <c r="M171" s="1"/>
  <c r="I171"/>
  <c r="K171"/>
  <c r="O171"/>
  <c r="Q171"/>
  <c r="V171"/>
  <c r="G240"/>
  <c r="M240" s="1"/>
  <c r="I240"/>
  <c r="K240"/>
  <c r="O240"/>
  <c r="Q240"/>
  <c r="V240"/>
  <c r="G260"/>
  <c r="M260" s="1"/>
  <c r="I260"/>
  <c r="K260"/>
  <c r="O260"/>
  <c r="O166" s="1"/>
  <c r="Q260"/>
  <c r="V260"/>
  <c r="G307"/>
  <c r="M307" s="1"/>
  <c r="I307"/>
  <c r="K307"/>
  <c r="O307"/>
  <c r="Q307"/>
  <c r="V307"/>
  <c r="G321"/>
  <c r="I321"/>
  <c r="K321"/>
  <c r="M321"/>
  <c r="O321"/>
  <c r="Q321"/>
  <c r="V321"/>
  <c r="G331"/>
  <c r="M331" s="1"/>
  <c r="I331"/>
  <c r="K331"/>
  <c r="O331"/>
  <c r="Q331"/>
  <c r="V331"/>
  <c r="G343"/>
  <c r="M343" s="1"/>
  <c r="I343"/>
  <c r="K343"/>
  <c r="O343"/>
  <c r="Q343"/>
  <c r="V343"/>
  <c r="G353"/>
  <c r="M353" s="1"/>
  <c r="I353"/>
  <c r="K353"/>
  <c r="O353"/>
  <c r="Q353"/>
  <c r="V353"/>
  <c r="G382"/>
  <c r="M382" s="1"/>
  <c r="I382"/>
  <c r="K382"/>
  <c r="O382"/>
  <c r="Q382"/>
  <c r="V382"/>
  <c r="G404"/>
  <c r="M404" s="1"/>
  <c r="I404"/>
  <c r="K404"/>
  <c r="O404"/>
  <c r="Q404"/>
  <c r="V404"/>
  <c r="G412"/>
  <c r="M412" s="1"/>
  <c r="I412"/>
  <c r="K412"/>
  <c r="O412"/>
  <c r="Q412"/>
  <c r="V412"/>
  <c r="G414"/>
  <c r="M414" s="1"/>
  <c r="I414"/>
  <c r="K414"/>
  <c r="O414"/>
  <c r="Q414"/>
  <c r="V414"/>
  <c r="G417"/>
  <c r="M417" s="1"/>
  <c r="I417"/>
  <c r="K417"/>
  <c r="O417"/>
  <c r="Q417"/>
  <c r="V417"/>
  <c r="G473"/>
  <c r="M473" s="1"/>
  <c r="I473"/>
  <c r="K473"/>
  <c r="O473"/>
  <c r="Q473"/>
  <c r="V473"/>
  <c r="G529"/>
  <c r="M529" s="1"/>
  <c r="I529"/>
  <c r="K529"/>
  <c r="O529"/>
  <c r="Q529"/>
  <c r="V529"/>
  <c r="G586"/>
  <c r="M586" s="1"/>
  <c r="I586"/>
  <c r="K586"/>
  <c r="O586"/>
  <c r="Q586"/>
  <c r="V586"/>
  <c r="G626"/>
  <c r="M626" s="1"/>
  <c r="I626"/>
  <c r="K626"/>
  <c r="O626"/>
  <c r="Q626"/>
  <c r="V626"/>
  <c r="G674"/>
  <c r="M674" s="1"/>
  <c r="I674"/>
  <c r="K674"/>
  <c r="O674"/>
  <c r="Q674"/>
  <c r="V674"/>
  <c r="G693"/>
  <c r="M693" s="1"/>
  <c r="I693"/>
  <c r="K693"/>
  <c r="O693"/>
  <c r="Q693"/>
  <c r="V693"/>
  <c r="G696"/>
  <c r="M696" s="1"/>
  <c r="I696"/>
  <c r="K696"/>
  <c r="O696"/>
  <c r="Q696"/>
  <c r="V696"/>
  <c r="G701"/>
  <c r="M701" s="1"/>
  <c r="I701"/>
  <c r="K701"/>
  <c r="O701"/>
  <c r="Q701"/>
  <c r="V701"/>
  <c r="G718"/>
  <c r="M718" s="1"/>
  <c r="I718"/>
  <c r="K718"/>
  <c r="O718"/>
  <c r="Q718"/>
  <c r="V718"/>
  <c r="G765"/>
  <c r="M765" s="1"/>
  <c r="I765"/>
  <c r="K765"/>
  <c r="O765"/>
  <c r="Q765"/>
  <c r="V765"/>
  <c r="G774"/>
  <c r="M774" s="1"/>
  <c r="I774"/>
  <c r="K774"/>
  <c r="O774"/>
  <c r="Q774"/>
  <c r="V774"/>
  <c r="G795"/>
  <c r="M795" s="1"/>
  <c r="I795"/>
  <c r="K795"/>
  <c r="O795"/>
  <c r="Q795"/>
  <c r="V795"/>
  <c r="G797"/>
  <c r="M797" s="1"/>
  <c r="I797"/>
  <c r="K797"/>
  <c r="O797"/>
  <c r="Q797"/>
  <c r="V797"/>
  <c r="G821"/>
  <c r="M821" s="1"/>
  <c r="I821"/>
  <c r="K821"/>
  <c r="O821"/>
  <c r="Q821"/>
  <c r="V821"/>
  <c r="I848"/>
  <c r="Q848"/>
  <c r="G849"/>
  <c r="M849" s="1"/>
  <c r="I849"/>
  <c r="K849"/>
  <c r="K848" s="1"/>
  <c r="O849"/>
  <c r="Q849"/>
  <c r="V849"/>
  <c r="V848" s="1"/>
  <c r="G867"/>
  <c r="M867" s="1"/>
  <c r="I867"/>
  <c r="K867"/>
  <c r="O867"/>
  <c r="Q867"/>
  <c r="V867"/>
  <c r="G888"/>
  <c r="G848" s="1"/>
  <c r="I77" i="1" s="1"/>
  <c r="I888" i="20"/>
  <c r="K888"/>
  <c r="O888"/>
  <c r="O848" s="1"/>
  <c r="Q888"/>
  <c r="V888"/>
  <c r="G906"/>
  <c r="M906" s="1"/>
  <c r="I906"/>
  <c r="K906"/>
  <c r="K905" s="1"/>
  <c r="O906"/>
  <c r="Q906"/>
  <c r="V906"/>
  <c r="V905" s="1"/>
  <c r="G916"/>
  <c r="M916" s="1"/>
  <c r="I916"/>
  <c r="K916"/>
  <c r="O916"/>
  <c r="Q916"/>
  <c r="V916"/>
  <c r="G922"/>
  <c r="I922"/>
  <c r="K922"/>
  <c r="O922"/>
  <c r="O905" s="1"/>
  <c r="Q922"/>
  <c r="V922"/>
  <c r="G935"/>
  <c r="M935" s="1"/>
  <c r="I935"/>
  <c r="I905" s="1"/>
  <c r="K935"/>
  <c r="O935"/>
  <c r="Q935"/>
  <c r="Q905" s="1"/>
  <c r="V935"/>
  <c r="G945"/>
  <c r="M945" s="1"/>
  <c r="I945"/>
  <c r="K945"/>
  <c r="O945"/>
  <c r="Q945"/>
  <c r="V945"/>
  <c r="G954"/>
  <c r="M954" s="1"/>
  <c r="I954"/>
  <c r="K954"/>
  <c r="O954"/>
  <c r="Q954"/>
  <c r="V954"/>
  <c r="G960"/>
  <c r="M960" s="1"/>
  <c r="I960"/>
  <c r="K960"/>
  <c r="O960"/>
  <c r="Q960"/>
  <c r="V960"/>
  <c r="G962"/>
  <c r="M962" s="1"/>
  <c r="I962"/>
  <c r="K962"/>
  <c r="O962"/>
  <c r="Q962"/>
  <c r="V962"/>
  <c r="G964"/>
  <c r="M964" s="1"/>
  <c r="I964"/>
  <c r="K964"/>
  <c r="O964"/>
  <c r="Q964"/>
  <c r="V964"/>
  <c r="G978"/>
  <c r="M978" s="1"/>
  <c r="I978"/>
  <c r="K978"/>
  <c r="O978"/>
  <c r="Q978"/>
  <c r="V978"/>
  <c r="G992"/>
  <c r="M992" s="1"/>
  <c r="I992"/>
  <c r="K992"/>
  <c r="O992"/>
  <c r="Q992"/>
  <c r="V992"/>
  <c r="I1010"/>
  <c r="O1010"/>
  <c r="Q1010"/>
  <c r="G1011"/>
  <c r="M1011" s="1"/>
  <c r="M1010" s="1"/>
  <c r="I1011"/>
  <c r="K1011"/>
  <c r="K1010" s="1"/>
  <c r="O1011"/>
  <c r="Q1011"/>
  <c r="V1011"/>
  <c r="V1010" s="1"/>
  <c r="G1013"/>
  <c r="M1013" s="1"/>
  <c r="I1013"/>
  <c r="I1012" s="1"/>
  <c r="K1013"/>
  <c r="O1013"/>
  <c r="O1012" s="1"/>
  <c r="Q1013"/>
  <c r="Q1012" s="1"/>
  <c r="V1013"/>
  <c r="G1031"/>
  <c r="M1031" s="1"/>
  <c r="I1031"/>
  <c r="K1031"/>
  <c r="O1031"/>
  <c r="Q1031"/>
  <c r="V1031"/>
  <c r="G1034"/>
  <c r="I1034"/>
  <c r="K1034"/>
  <c r="K1012" s="1"/>
  <c r="M1034"/>
  <c r="O1034"/>
  <c r="Q1034"/>
  <c r="V1034"/>
  <c r="V1012" s="1"/>
  <c r="G1036"/>
  <c r="M1036" s="1"/>
  <c r="I1036"/>
  <c r="K1036"/>
  <c r="O1036"/>
  <c r="Q1036"/>
  <c r="V1036"/>
  <c r="G1038"/>
  <c r="M1038" s="1"/>
  <c r="I1038"/>
  <c r="K1038"/>
  <c r="O1038"/>
  <c r="Q1038"/>
  <c r="V1038"/>
  <c r="G1053"/>
  <c r="M1053" s="1"/>
  <c r="I1053"/>
  <c r="K1053"/>
  <c r="O1053"/>
  <c r="Q1053"/>
  <c r="V1053"/>
  <c r="G1055"/>
  <c r="M1055" s="1"/>
  <c r="I1055"/>
  <c r="K1055"/>
  <c r="O1055"/>
  <c r="Q1055"/>
  <c r="V1055"/>
  <c r="G1057"/>
  <c r="M1057" s="1"/>
  <c r="I1057"/>
  <c r="K1057"/>
  <c r="O1057"/>
  <c r="Q1057"/>
  <c r="V1057"/>
  <c r="G1074"/>
  <c r="M1074" s="1"/>
  <c r="I1074"/>
  <c r="K1074"/>
  <c r="O1074"/>
  <c r="Q1074"/>
  <c r="V1074"/>
  <c r="G1101"/>
  <c r="M1101" s="1"/>
  <c r="I1101"/>
  <c r="K1101"/>
  <c r="O1101"/>
  <c r="Q1101"/>
  <c r="V1101"/>
  <c r="G1148"/>
  <c r="M1148" s="1"/>
  <c r="I1148"/>
  <c r="K1148"/>
  <c r="O1148"/>
  <c r="Q1148"/>
  <c r="V1148"/>
  <c r="G1188"/>
  <c r="M1188" s="1"/>
  <c r="I1188"/>
  <c r="K1188"/>
  <c r="O1188"/>
  <c r="Q1188"/>
  <c r="V1188"/>
  <c r="G1190"/>
  <c r="M1190" s="1"/>
  <c r="I1190"/>
  <c r="K1190"/>
  <c r="O1190"/>
  <c r="Q1190"/>
  <c r="V1190"/>
  <c r="G1192"/>
  <c r="M1192" s="1"/>
  <c r="I1192"/>
  <c r="K1192"/>
  <c r="O1192"/>
  <c r="Q1192"/>
  <c r="V1192"/>
  <c r="G1195"/>
  <c r="M1195" s="1"/>
  <c r="I1195"/>
  <c r="K1195"/>
  <c r="O1195"/>
  <c r="Q1195"/>
  <c r="V1195"/>
  <c r="G1197"/>
  <c r="M1197" s="1"/>
  <c r="I1197"/>
  <c r="K1197"/>
  <c r="O1197"/>
  <c r="Q1197"/>
  <c r="V1197"/>
  <c r="G1198"/>
  <c r="M1198" s="1"/>
  <c r="I1198"/>
  <c r="K1198"/>
  <c r="O1198"/>
  <c r="Q1198"/>
  <c r="V1198"/>
  <c r="G1199"/>
  <c r="M1199" s="1"/>
  <c r="I1199"/>
  <c r="K1199"/>
  <c r="O1199"/>
  <c r="Q1199"/>
  <c r="V1199"/>
  <c r="G1200"/>
  <c r="M1200" s="1"/>
  <c r="I1200"/>
  <c r="K1200"/>
  <c r="O1200"/>
  <c r="Q1200"/>
  <c r="V1200"/>
  <c r="K1201"/>
  <c r="V1201"/>
  <c r="G1202"/>
  <c r="M1202" s="1"/>
  <c r="M1201" s="1"/>
  <c r="I1202"/>
  <c r="I1201" s="1"/>
  <c r="K1202"/>
  <c r="O1202"/>
  <c r="O1201" s="1"/>
  <c r="Q1202"/>
  <c r="Q1201" s="1"/>
  <c r="V1202"/>
  <c r="G1205"/>
  <c r="M1205" s="1"/>
  <c r="I1205"/>
  <c r="K1205"/>
  <c r="K1204" s="1"/>
  <c r="O1205"/>
  <c r="Q1205"/>
  <c r="V1205"/>
  <c r="V1204" s="1"/>
  <c r="G1209"/>
  <c r="M1209" s="1"/>
  <c r="I1209"/>
  <c r="K1209"/>
  <c r="O1209"/>
  <c r="Q1209"/>
  <c r="V1209"/>
  <c r="G1211"/>
  <c r="I1211"/>
  <c r="K1211"/>
  <c r="O1211"/>
  <c r="O1204" s="1"/>
  <c r="Q1211"/>
  <c r="V1211"/>
  <c r="G1216"/>
  <c r="M1216" s="1"/>
  <c r="I1216"/>
  <c r="I1204" s="1"/>
  <c r="K1216"/>
  <c r="O1216"/>
  <c r="Q1216"/>
  <c r="Q1204" s="1"/>
  <c r="V1216"/>
  <c r="G1218"/>
  <c r="M1218" s="1"/>
  <c r="I1218"/>
  <c r="K1218"/>
  <c r="O1218"/>
  <c r="Q1218"/>
  <c r="V1218"/>
  <c r="G1226"/>
  <c r="M1226" s="1"/>
  <c r="I1226"/>
  <c r="K1226"/>
  <c r="O1226"/>
  <c r="Q1226"/>
  <c r="V1226"/>
  <c r="O1228"/>
  <c r="G1229"/>
  <c r="M1229" s="1"/>
  <c r="M1228" s="1"/>
  <c r="I1229"/>
  <c r="I1228" s="1"/>
  <c r="K1229"/>
  <c r="K1228" s="1"/>
  <c r="O1229"/>
  <c r="Q1229"/>
  <c r="Q1228" s="1"/>
  <c r="V1229"/>
  <c r="V1228" s="1"/>
  <c r="G1231"/>
  <c r="M1231" s="1"/>
  <c r="I1231"/>
  <c r="K1231"/>
  <c r="O1231"/>
  <c r="Q1231"/>
  <c r="V1231"/>
  <c r="G1233"/>
  <c r="M1233" s="1"/>
  <c r="I1233"/>
  <c r="K1233"/>
  <c r="O1233"/>
  <c r="O1230" s="1"/>
  <c r="Q1233"/>
  <c r="V1233"/>
  <c r="G1240"/>
  <c r="M1240" s="1"/>
  <c r="I1240"/>
  <c r="I1230" s="1"/>
  <c r="K1240"/>
  <c r="O1240"/>
  <c r="Q1240"/>
  <c r="Q1230" s="1"/>
  <c r="V1240"/>
  <c r="G1241"/>
  <c r="M1241" s="1"/>
  <c r="I1241"/>
  <c r="K1241"/>
  <c r="K1230" s="1"/>
  <c r="O1241"/>
  <c r="Q1241"/>
  <c r="V1241"/>
  <c r="V1230" s="1"/>
  <c r="G1267"/>
  <c r="M1267" s="1"/>
  <c r="I1267"/>
  <c r="K1267"/>
  <c r="O1267"/>
  <c r="Q1267"/>
  <c r="V1267"/>
  <c r="G1270"/>
  <c r="M1270" s="1"/>
  <c r="I1270"/>
  <c r="K1270"/>
  <c r="O1270"/>
  <c r="Q1270"/>
  <c r="V1270"/>
  <c r="G1272"/>
  <c r="M1272" s="1"/>
  <c r="I1272"/>
  <c r="K1272"/>
  <c r="O1272"/>
  <c r="Q1272"/>
  <c r="V1272"/>
  <c r="G1274"/>
  <c r="M1274" s="1"/>
  <c r="I1274"/>
  <c r="K1274"/>
  <c r="O1274"/>
  <c r="Q1274"/>
  <c r="V1274"/>
  <c r="G1281"/>
  <c r="M1281" s="1"/>
  <c r="I1281"/>
  <c r="K1281"/>
  <c r="O1281"/>
  <c r="Q1281"/>
  <c r="V1281"/>
  <c r="G1299"/>
  <c r="M1299" s="1"/>
  <c r="I1299"/>
  <c r="K1299"/>
  <c r="O1299"/>
  <c r="Q1299"/>
  <c r="V1299"/>
  <c r="G1301"/>
  <c r="M1301" s="1"/>
  <c r="I1301"/>
  <c r="K1301"/>
  <c r="O1301"/>
  <c r="Q1301"/>
  <c r="V1301"/>
  <c r="G1303"/>
  <c r="M1303" s="1"/>
  <c r="I1303"/>
  <c r="K1303"/>
  <c r="O1303"/>
  <c r="Q1303"/>
  <c r="V1303"/>
  <c r="G1305"/>
  <c r="M1305" s="1"/>
  <c r="I1305"/>
  <c r="K1305"/>
  <c r="O1305"/>
  <c r="Q1305"/>
  <c r="V1305"/>
  <c r="G1312"/>
  <c r="M1312" s="1"/>
  <c r="I1312"/>
  <c r="K1312"/>
  <c r="O1312"/>
  <c r="Q1312"/>
  <c r="V1312"/>
  <c r="G1315"/>
  <c r="M1315" s="1"/>
  <c r="I1315"/>
  <c r="K1315"/>
  <c r="O1315"/>
  <c r="Q1315"/>
  <c r="V1315"/>
  <c r="G1318"/>
  <c r="M1318" s="1"/>
  <c r="I1318"/>
  <c r="K1318"/>
  <c r="O1318"/>
  <c r="Q1318"/>
  <c r="V1318"/>
  <c r="G1320"/>
  <c r="M1320" s="1"/>
  <c r="I1320"/>
  <c r="K1320"/>
  <c r="O1320"/>
  <c r="Q1320"/>
  <c r="V1320"/>
  <c r="G1331"/>
  <c r="M1331" s="1"/>
  <c r="I1331"/>
  <c r="K1331"/>
  <c r="O1331"/>
  <c r="Q1331"/>
  <c r="V1331"/>
  <c r="G1334"/>
  <c r="M1334" s="1"/>
  <c r="I1334"/>
  <c r="K1334"/>
  <c r="O1334"/>
  <c r="Q1334"/>
  <c r="V1334"/>
  <c r="G1336"/>
  <c r="M1336" s="1"/>
  <c r="I1336"/>
  <c r="K1336"/>
  <c r="O1336"/>
  <c r="Q1336"/>
  <c r="V1336"/>
  <c r="G1343"/>
  <c r="M1343" s="1"/>
  <c r="I1343"/>
  <c r="K1343"/>
  <c r="O1343"/>
  <c r="Q1343"/>
  <c r="V1343"/>
  <c r="G1345"/>
  <c r="M1345" s="1"/>
  <c r="I1345"/>
  <c r="K1345"/>
  <c r="O1345"/>
  <c r="Q1345"/>
  <c r="V1345"/>
  <c r="G1349"/>
  <c r="M1349" s="1"/>
  <c r="I1349"/>
  <c r="K1349"/>
  <c r="O1349"/>
  <c r="Q1349"/>
  <c r="V1349"/>
  <c r="G1351"/>
  <c r="M1351" s="1"/>
  <c r="I1351"/>
  <c r="K1351"/>
  <c r="O1351"/>
  <c r="Q1351"/>
  <c r="V1351"/>
  <c r="G1378"/>
  <c r="M1378" s="1"/>
  <c r="I1378"/>
  <c r="K1378"/>
  <c r="O1378"/>
  <c r="Q1378"/>
  <c r="V1378"/>
  <c r="G1380"/>
  <c r="M1380" s="1"/>
  <c r="I1380"/>
  <c r="K1380"/>
  <c r="O1380"/>
  <c r="Q1380"/>
  <c r="V1380"/>
  <c r="G1381"/>
  <c r="M1381" s="1"/>
  <c r="I1381"/>
  <c r="K1381"/>
  <c r="O1381"/>
  <c r="Q1381"/>
  <c r="V1381"/>
  <c r="G1383"/>
  <c r="M1383" s="1"/>
  <c r="I1383"/>
  <c r="K1383"/>
  <c r="O1383"/>
  <c r="Q1383"/>
  <c r="V1383"/>
  <c r="G1384"/>
  <c r="M1384" s="1"/>
  <c r="I1384"/>
  <c r="K1384"/>
  <c r="O1384"/>
  <c r="Q1384"/>
  <c r="V1384"/>
  <c r="G1385"/>
  <c r="M1385" s="1"/>
  <c r="I1385"/>
  <c r="K1385"/>
  <c r="O1385"/>
  <c r="Q1385"/>
  <c r="V1385"/>
  <c r="G1387"/>
  <c r="M1387" s="1"/>
  <c r="I1387"/>
  <c r="K1387"/>
  <c r="K1386" s="1"/>
  <c r="O1387"/>
  <c r="Q1387"/>
  <c r="V1387"/>
  <c r="V1386" s="1"/>
  <c r="G1389"/>
  <c r="M1389" s="1"/>
  <c r="I1389"/>
  <c r="K1389"/>
  <c r="O1389"/>
  <c r="Q1389"/>
  <c r="V1389"/>
  <c r="G1392"/>
  <c r="I1392"/>
  <c r="K1392"/>
  <c r="O1392"/>
  <c r="O1386" s="1"/>
  <c r="Q1392"/>
  <c r="V1392"/>
  <c r="G1395"/>
  <c r="M1395" s="1"/>
  <c r="I1395"/>
  <c r="I1386" s="1"/>
  <c r="K1395"/>
  <c r="O1395"/>
  <c r="Q1395"/>
  <c r="Q1386" s="1"/>
  <c r="V1395"/>
  <c r="G1398"/>
  <c r="M1398" s="1"/>
  <c r="I1398"/>
  <c r="K1398"/>
  <c r="O1398"/>
  <c r="Q1398"/>
  <c r="V1398"/>
  <c r="G1401"/>
  <c r="M1401" s="1"/>
  <c r="I1401"/>
  <c r="K1401"/>
  <c r="O1401"/>
  <c r="Q1401"/>
  <c r="V1401"/>
  <c r="G1404"/>
  <c r="M1404" s="1"/>
  <c r="I1404"/>
  <c r="K1404"/>
  <c r="O1404"/>
  <c r="Q1404"/>
  <c r="V1404"/>
  <c r="G1407"/>
  <c r="M1407" s="1"/>
  <c r="I1407"/>
  <c r="K1407"/>
  <c r="O1407"/>
  <c r="Q1407"/>
  <c r="V1407"/>
  <c r="G1410"/>
  <c r="M1410" s="1"/>
  <c r="I1410"/>
  <c r="K1410"/>
  <c r="O1410"/>
  <c r="Q1410"/>
  <c r="V1410"/>
  <c r="G1412"/>
  <c r="M1412" s="1"/>
  <c r="I1412"/>
  <c r="K1412"/>
  <c r="O1412"/>
  <c r="Q1412"/>
  <c r="V1412"/>
  <c r="G1415"/>
  <c r="M1415" s="1"/>
  <c r="I1415"/>
  <c r="K1415"/>
  <c r="O1415"/>
  <c r="Q1415"/>
  <c r="V1415"/>
  <c r="G1417"/>
  <c r="M1417" s="1"/>
  <c r="I1417"/>
  <c r="K1417"/>
  <c r="O1417"/>
  <c r="Q1417"/>
  <c r="V1417"/>
  <c r="G1419"/>
  <c r="M1419" s="1"/>
  <c r="I1419"/>
  <c r="K1419"/>
  <c r="O1419"/>
  <c r="Q1419"/>
  <c r="V1419"/>
  <c r="G1421"/>
  <c r="M1421" s="1"/>
  <c r="I1421"/>
  <c r="K1421"/>
  <c r="O1421"/>
  <c r="Q1421"/>
  <c r="V1421"/>
  <c r="G1424"/>
  <c r="M1424" s="1"/>
  <c r="I1424"/>
  <c r="K1424"/>
  <c r="O1424"/>
  <c r="Q1424"/>
  <c r="V1424"/>
  <c r="G1427"/>
  <c r="M1427" s="1"/>
  <c r="I1427"/>
  <c r="K1427"/>
  <c r="O1427"/>
  <c r="Q1427"/>
  <c r="V1427"/>
  <c r="G1429"/>
  <c r="M1429" s="1"/>
  <c r="I1429"/>
  <c r="K1429"/>
  <c r="O1429"/>
  <c r="Q1429"/>
  <c r="V1429"/>
  <c r="G1431"/>
  <c r="M1431" s="1"/>
  <c r="I1431"/>
  <c r="K1431"/>
  <c r="O1431"/>
  <c r="Q1431"/>
  <c r="V1431"/>
  <c r="G1436"/>
  <c r="M1436" s="1"/>
  <c r="I1436"/>
  <c r="K1436"/>
  <c r="O1436"/>
  <c r="Q1436"/>
  <c r="V1436"/>
  <c r="G1439"/>
  <c r="M1439" s="1"/>
  <c r="I1439"/>
  <c r="K1439"/>
  <c r="O1439"/>
  <c r="Q1439"/>
  <c r="V1439"/>
  <c r="G1441"/>
  <c r="M1441" s="1"/>
  <c r="I1441"/>
  <c r="K1441"/>
  <c r="O1441"/>
  <c r="Q1441"/>
  <c r="V1441"/>
  <c r="G1444"/>
  <c r="M1444" s="1"/>
  <c r="I1444"/>
  <c r="K1444"/>
  <c r="O1444"/>
  <c r="Q1444"/>
  <c r="V1444"/>
  <c r="G1447"/>
  <c r="M1447" s="1"/>
  <c r="I1447"/>
  <c r="K1447"/>
  <c r="O1447"/>
  <c r="Q1447"/>
  <c r="V1447"/>
  <c r="G1450"/>
  <c r="M1450" s="1"/>
  <c r="I1450"/>
  <c r="K1450"/>
  <c r="K1449" s="1"/>
  <c r="O1450"/>
  <c r="Q1450"/>
  <c r="V1450"/>
  <c r="V1449" s="1"/>
  <c r="G1470"/>
  <c r="M1470" s="1"/>
  <c r="I1470"/>
  <c r="K1470"/>
  <c r="O1470"/>
  <c r="Q1470"/>
  <c r="V1470"/>
  <c r="G1487"/>
  <c r="I1487"/>
  <c r="K1487"/>
  <c r="O1487"/>
  <c r="O1449" s="1"/>
  <c r="Q1487"/>
  <c r="V1487"/>
  <c r="G1504"/>
  <c r="M1504" s="1"/>
  <c r="I1504"/>
  <c r="I1449" s="1"/>
  <c r="K1504"/>
  <c r="O1504"/>
  <c r="Q1504"/>
  <c r="Q1449" s="1"/>
  <c r="V1504"/>
  <c r="G1522"/>
  <c r="M1522" s="1"/>
  <c r="I1522"/>
  <c r="K1522"/>
  <c r="O1522"/>
  <c r="Q1522"/>
  <c r="V1522"/>
  <c r="G1526"/>
  <c r="M1526" s="1"/>
  <c r="I1526"/>
  <c r="K1526"/>
  <c r="O1526"/>
  <c r="Q1526"/>
  <c r="V1526"/>
  <c r="G1547"/>
  <c r="M1547" s="1"/>
  <c r="I1547"/>
  <c r="K1547"/>
  <c r="O1547"/>
  <c r="Q1547"/>
  <c r="V1547"/>
  <c r="G1549"/>
  <c r="M1549" s="1"/>
  <c r="I1549"/>
  <c r="K1549"/>
  <c r="O1549"/>
  <c r="Q1549"/>
  <c r="V1549"/>
  <c r="G1551"/>
  <c r="M1551" s="1"/>
  <c r="I1551"/>
  <c r="K1551"/>
  <c r="O1551"/>
  <c r="Q1551"/>
  <c r="V1551"/>
  <c r="G1553"/>
  <c r="M1553" s="1"/>
  <c r="I1553"/>
  <c r="K1553"/>
  <c r="O1553"/>
  <c r="Q1553"/>
  <c r="V1553"/>
  <c r="G1555"/>
  <c r="M1555" s="1"/>
  <c r="I1555"/>
  <c r="K1555"/>
  <c r="O1555"/>
  <c r="Q1555"/>
  <c r="V1555"/>
  <c r="G1557"/>
  <c r="M1557" s="1"/>
  <c r="I1557"/>
  <c r="K1557"/>
  <c r="O1557"/>
  <c r="Q1557"/>
  <c r="V1557"/>
  <c r="G1559"/>
  <c r="M1559" s="1"/>
  <c r="I1559"/>
  <c r="K1559"/>
  <c r="O1559"/>
  <c r="Q1559"/>
  <c r="V1559"/>
  <c r="G1561"/>
  <c r="M1561" s="1"/>
  <c r="I1561"/>
  <c r="K1561"/>
  <c r="O1561"/>
  <c r="Q1561"/>
  <c r="V1561"/>
  <c r="G1563"/>
  <c r="M1563" s="1"/>
  <c r="I1563"/>
  <c r="K1563"/>
  <c r="O1563"/>
  <c r="Q1563"/>
  <c r="V1563"/>
  <c r="G1565"/>
  <c r="M1565" s="1"/>
  <c r="I1565"/>
  <c r="K1565"/>
  <c r="O1565"/>
  <c r="Q1565"/>
  <c r="V1565"/>
  <c r="G1567"/>
  <c r="M1567" s="1"/>
  <c r="I1567"/>
  <c r="K1567"/>
  <c r="O1567"/>
  <c r="Q1567"/>
  <c r="V1567"/>
  <c r="G1569"/>
  <c r="M1569" s="1"/>
  <c r="I1569"/>
  <c r="K1569"/>
  <c r="O1569"/>
  <c r="Q1569"/>
  <c r="V1569"/>
  <c r="G1571"/>
  <c r="M1571" s="1"/>
  <c r="I1571"/>
  <c r="K1571"/>
  <c r="O1571"/>
  <c r="Q1571"/>
  <c r="V1571"/>
  <c r="G1573"/>
  <c r="M1573" s="1"/>
  <c r="I1573"/>
  <c r="K1573"/>
  <c r="O1573"/>
  <c r="Q1573"/>
  <c r="V1573"/>
  <c r="G1575"/>
  <c r="M1575" s="1"/>
  <c r="I1575"/>
  <c r="K1575"/>
  <c r="O1575"/>
  <c r="Q1575"/>
  <c r="V1575"/>
  <c r="G1577"/>
  <c r="M1577" s="1"/>
  <c r="I1577"/>
  <c r="K1577"/>
  <c r="O1577"/>
  <c r="Q1577"/>
  <c r="V1577"/>
  <c r="G1579"/>
  <c r="M1579" s="1"/>
  <c r="I1579"/>
  <c r="K1579"/>
  <c r="O1579"/>
  <c r="Q1579"/>
  <c r="V1579"/>
  <c r="G1581"/>
  <c r="M1581" s="1"/>
  <c r="I1581"/>
  <c r="K1581"/>
  <c r="O1581"/>
  <c r="Q1581"/>
  <c r="V1581"/>
  <c r="G1583"/>
  <c r="M1583" s="1"/>
  <c r="I1583"/>
  <c r="K1583"/>
  <c r="O1583"/>
  <c r="Q1583"/>
  <c r="V1583"/>
  <c r="G1586"/>
  <c r="M1586" s="1"/>
  <c r="I1586"/>
  <c r="I1585" s="1"/>
  <c r="K1586"/>
  <c r="O1586"/>
  <c r="O1585" s="1"/>
  <c r="Q1586"/>
  <c r="Q1585" s="1"/>
  <c r="V1586"/>
  <c r="G1599"/>
  <c r="M1599" s="1"/>
  <c r="I1599"/>
  <c r="K1599"/>
  <c r="O1599"/>
  <c r="Q1599"/>
  <c r="V1599"/>
  <c r="G1612"/>
  <c r="M1612" s="1"/>
  <c r="I1612"/>
  <c r="K1612"/>
  <c r="K1585" s="1"/>
  <c r="O1612"/>
  <c r="Q1612"/>
  <c r="V1612"/>
  <c r="V1585" s="1"/>
  <c r="G1629"/>
  <c r="M1629" s="1"/>
  <c r="I1629"/>
  <c r="K1629"/>
  <c r="O1629"/>
  <c r="Q1629"/>
  <c r="V1629"/>
  <c r="O1630"/>
  <c r="G1631"/>
  <c r="M1631" s="1"/>
  <c r="I1631"/>
  <c r="I1630" s="1"/>
  <c r="K1631"/>
  <c r="K1630" s="1"/>
  <c r="O1631"/>
  <c r="Q1631"/>
  <c r="Q1630" s="1"/>
  <c r="V1631"/>
  <c r="V1630" s="1"/>
  <c r="G1659"/>
  <c r="M1659" s="1"/>
  <c r="I1659"/>
  <c r="K1659"/>
  <c r="O1659"/>
  <c r="Q1659"/>
  <c r="V1659"/>
  <c r="AE1688"/>
  <c r="F57" i="1" s="1"/>
  <c r="BA36" i="19"/>
  <c r="BA31"/>
  <c r="G9"/>
  <c r="M9" s="1"/>
  <c r="I9"/>
  <c r="I8" s="1"/>
  <c r="K9"/>
  <c r="K8" s="1"/>
  <c r="O9"/>
  <c r="Q9"/>
  <c r="Q8" s="1"/>
  <c r="V9"/>
  <c r="V8" s="1"/>
  <c r="G11"/>
  <c r="M11" s="1"/>
  <c r="I11"/>
  <c r="K11"/>
  <c r="O11"/>
  <c r="Q11"/>
  <c r="V11"/>
  <c r="G13"/>
  <c r="I13"/>
  <c r="K13"/>
  <c r="M13"/>
  <c r="O13"/>
  <c r="Q13"/>
  <c r="V13"/>
  <c r="G15"/>
  <c r="M15" s="1"/>
  <c r="I15"/>
  <c r="K15"/>
  <c r="O15"/>
  <c r="O8" s="1"/>
  <c r="Q15"/>
  <c r="V15"/>
  <c r="G17"/>
  <c r="M17" s="1"/>
  <c r="I17"/>
  <c r="K17"/>
  <c r="O17"/>
  <c r="Q17"/>
  <c r="V17"/>
  <c r="G19"/>
  <c r="M19" s="1"/>
  <c r="I19"/>
  <c r="K19"/>
  <c r="O19"/>
  <c r="Q19"/>
  <c r="V19"/>
  <c r="G21"/>
  <c r="M21" s="1"/>
  <c r="I21"/>
  <c r="K21"/>
  <c r="O21"/>
  <c r="Q21"/>
  <c r="V21"/>
  <c r="G23"/>
  <c r="M23" s="1"/>
  <c r="I23"/>
  <c r="K23"/>
  <c r="O23"/>
  <c r="Q23"/>
  <c r="V23"/>
  <c r="G25"/>
  <c r="M25" s="1"/>
  <c r="I25"/>
  <c r="K25"/>
  <c r="O25"/>
  <c r="Q25"/>
  <c r="V25"/>
  <c r="G27"/>
  <c r="M27" s="1"/>
  <c r="I27"/>
  <c r="K27"/>
  <c r="O27"/>
  <c r="Q27"/>
  <c r="V27"/>
  <c r="G29"/>
  <c r="M29" s="1"/>
  <c r="I29"/>
  <c r="K29"/>
  <c r="O29"/>
  <c r="Q29"/>
  <c r="V29"/>
  <c r="G32"/>
  <c r="M32" s="1"/>
  <c r="I32"/>
  <c r="K32"/>
  <c r="O32"/>
  <c r="Q32"/>
  <c r="V32"/>
  <c r="G33"/>
  <c r="M33" s="1"/>
  <c r="I33"/>
  <c r="K33"/>
  <c r="O33"/>
  <c r="Q33"/>
  <c r="V33"/>
  <c r="G34"/>
  <c r="M34" s="1"/>
  <c r="I34"/>
  <c r="K34"/>
  <c r="O34"/>
  <c r="Q34"/>
  <c r="V34"/>
  <c r="G35"/>
  <c r="M35" s="1"/>
  <c r="I35"/>
  <c r="K35"/>
  <c r="O35"/>
  <c r="Q35"/>
  <c r="V35"/>
  <c r="G37"/>
  <c r="M37" s="1"/>
  <c r="I37"/>
  <c r="K37"/>
  <c r="O37"/>
  <c r="Q37"/>
  <c r="V37"/>
  <c r="G38"/>
  <c r="M38" s="1"/>
  <c r="I38"/>
  <c r="K38"/>
  <c r="O38"/>
  <c r="Q38"/>
  <c r="V38"/>
  <c r="AE40"/>
  <c r="F55" i="1" s="1"/>
  <c r="G9" i="18"/>
  <c r="M9" s="1"/>
  <c r="I9"/>
  <c r="I8" s="1"/>
  <c r="K9"/>
  <c r="K8" s="1"/>
  <c r="O9"/>
  <c r="Q9"/>
  <c r="Q8" s="1"/>
  <c r="V9"/>
  <c r="V8" s="1"/>
  <c r="G11"/>
  <c r="M11" s="1"/>
  <c r="I11"/>
  <c r="K11"/>
  <c r="O11"/>
  <c r="Q11"/>
  <c r="V11"/>
  <c r="G13"/>
  <c r="M13" s="1"/>
  <c r="I13"/>
  <c r="K13"/>
  <c r="O13"/>
  <c r="Q13"/>
  <c r="V13"/>
  <c r="G15"/>
  <c r="I15"/>
  <c r="K15"/>
  <c r="O15"/>
  <c r="O8" s="1"/>
  <c r="Q15"/>
  <c r="V15"/>
  <c r="G17"/>
  <c r="M17" s="1"/>
  <c r="I17"/>
  <c r="K17"/>
  <c r="O17"/>
  <c r="Q17"/>
  <c r="V17"/>
  <c r="G19"/>
  <c r="M19" s="1"/>
  <c r="I19"/>
  <c r="K19"/>
  <c r="O19"/>
  <c r="Q19"/>
  <c r="V19"/>
  <c r="G21"/>
  <c r="M21" s="1"/>
  <c r="I21"/>
  <c r="K21"/>
  <c r="O21"/>
  <c r="Q21"/>
  <c r="V21"/>
  <c r="G23"/>
  <c r="M23" s="1"/>
  <c r="I23"/>
  <c r="K23"/>
  <c r="O23"/>
  <c r="Q23"/>
  <c r="V23"/>
  <c r="G25"/>
  <c r="M25" s="1"/>
  <c r="I25"/>
  <c r="K25"/>
  <c r="O25"/>
  <c r="Q25"/>
  <c r="V25"/>
  <c r="G27"/>
  <c r="M27" s="1"/>
  <c r="I27"/>
  <c r="K27"/>
  <c r="O27"/>
  <c r="Q27"/>
  <c r="V27"/>
  <c r="G29"/>
  <c r="M29" s="1"/>
  <c r="I29"/>
  <c r="K29"/>
  <c r="O29"/>
  <c r="Q29"/>
  <c r="V29"/>
  <c r="G31"/>
  <c r="M31" s="1"/>
  <c r="I31"/>
  <c r="K31"/>
  <c r="O31"/>
  <c r="Q31"/>
  <c r="V31"/>
  <c r="G33"/>
  <c r="M33" s="1"/>
  <c r="I33"/>
  <c r="K33"/>
  <c r="O33"/>
  <c r="Q33"/>
  <c r="V33"/>
  <c r="G35"/>
  <c r="M35" s="1"/>
  <c r="I35"/>
  <c r="K35"/>
  <c r="O35"/>
  <c r="Q35"/>
  <c r="V35"/>
  <c r="G37"/>
  <c r="M37" s="1"/>
  <c r="I37"/>
  <c r="K37"/>
  <c r="O37"/>
  <c r="Q37"/>
  <c r="V37"/>
  <c r="G39"/>
  <c r="M39" s="1"/>
  <c r="I39"/>
  <c r="K39"/>
  <c r="O39"/>
  <c r="Q39"/>
  <c r="V39"/>
  <c r="G41"/>
  <c r="M41" s="1"/>
  <c r="I41"/>
  <c r="K41"/>
  <c r="O41"/>
  <c r="Q41"/>
  <c r="V41"/>
  <c r="G43"/>
  <c r="M43" s="1"/>
  <c r="I43"/>
  <c r="K43"/>
  <c r="O43"/>
  <c r="Q43"/>
  <c r="V43"/>
  <c r="G45"/>
  <c r="M45" s="1"/>
  <c r="I45"/>
  <c r="K45"/>
  <c r="O45"/>
  <c r="Q45"/>
  <c r="V45"/>
  <c r="G47"/>
  <c r="M47" s="1"/>
  <c r="I47"/>
  <c r="K47"/>
  <c r="O47"/>
  <c r="Q47"/>
  <c r="V47"/>
  <c r="G48"/>
  <c r="M48" s="1"/>
  <c r="I48"/>
  <c r="K48"/>
  <c r="O48"/>
  <c r="Q48"/>
  <c r="V48"/>
  <c r="G50"/>
  <c r="M50" s="1"/>
  <c r="I50"/>
  <c r="K50"/>
  <c r="O50"/>
  <c r="Q50"/>
  <c r="V50"/>
  <c r="G51"/>
  <c r="M51" s="1"/>
  <c r="I51"/>
  <c r="K51"/>
  <c r="O51"/>
  <c r="Q51"/>
  <c r="V51"/>
  <c r="G53"/>
  <c r="M53" s="1"/>
  <c r="I53"/>
  <c r="K53"/>
  <c r="O53"/>
  <c r="Q53"/>
  <c r="V53"/>
  <c r="G55"/>
  <c r="M55" s="1"/>
  <c r="I55"/>
  <c r="K55"/>
  <c r="O55"/>
  <c r="Q55"/>
  <c r="V55"/>
  <c r="G57"/>
  <c r="M57" s="1"/>
  <c r="I57"/>
  <c r="K57"/>
  <c r="O57"/>
  <c r="Q57"/>
  <c r="V57"/>
  <c r="G59"/>
  <c r="M59" s="1"/>
  <c r="I59"/>
  <c r="K59"/>
  <c r="O59"/>
  <c r="Q59"/>
  <c r="V59"/>
  <c r="G61"/>
  <c r="M61" s="1"/>
  <c r="I61"/>
  <c r="K61"/>
  <c r="O61"/>
  <c r="Q61"/>
  <c r="V61"/>
  <c r="G63"/>
  <c r="M63" s="1"/>
  <c r="I63"/>
  <c r="K63"/>
  <c r="O63"/>
  <c r="Q63"/>
  <c r="V63"/>
  <c r="G65"/>
  <c r="M65" s="1"/>
  <c r="I65"/>
  <c r="K65"/>
  <c r="O65"/>
  <c r="Q65"/>
  <c r="V65"/>
  <c r="G67"/>
  <c r="M67" s="1"/>
  <c r="I67"/>
  <c r="K67"/>
  <c r="O67"/>
  <c r="Q67"/>
  <c r="V67"/>
  <c r="G69"/>
  <c r="M69" s="1"/>
  <c r="I69"/>
  <c r="K69"/>
  <c r="O69"/>
  <c r="Q69"/>
  <c r="V69"/>
  <c r="G71"/>
  <c r="M71" s="1"/>
  <c r="I71"/>
  <c r="K71"/>
  <c r="O71"/>
  <c r="Q71"/>
  <c r="V71"/>
  <c r="G73"/>
  <c r="M73" s="1"/>
  <c r="I73"/>
  <c r="K73"/>
  <c r="O73"/>
  <c r="Q73"/>
  <c r="V73"/>
  <c r="G75"/>
  <c r="M75" s="1"/>
  <c r="I75"/>
  <c r="K75"/>
  <c r="O75"/>
  <c r="Q75"/>
  <c r="V75"/>
  <c r="G77"/>
  <c r="M77" s="1"/>
  <c r="I77"/>
  <c r="K77"/>
  <c r="O77"/>
  <c r="Q77"/>
  <c r="V77"/>
  <c r="G79"/>
  <c r="M79" s="1"/>
  <c r="I79"/>
  <c r="K79"/>
  <c r="O79"/>
  <c r="Q79"/>
  <c r="V79"/>
  <c r="G81"/>
  <c r="M81" s="1"/>
  <c r="I81"/>
  <c r="K81"/>
  <c r="O81"/>
  <c r="Q81"/>
  <c r="V81"/>
  <c r="G83"/>
  <c r="M83" s="1"/>
  <c r="I83"/>
  <c r="K83"/>
  <c r="O83"/>
  <c r="Q83"/>
  <c r="V83"/>
  <c r="G85"/>
  <c r="M85" s="1"/>
  <c r="I85"/>
  <c r="K85"/>
  <c r="O85"/>
  <c r="Q85"/>
  <c r="V85"/>
  <c r="G87"/>
  <c r="M87" s="1"/>
  <c r="I87"/>
  <c r="K87"/>
  <c r="O87"/>
  <c r="Q87"/>
  <c r="V87"/>
  <c r="G89"/>
  <c r="M89" s="1"/>
  <c r="I89"/>
  <c r="K89"/>
  <c r="O89"/>
  <c r="Q89"/>
  <c r="V89"/>
  <c r="G91"/>
  <c r="M91" s="1"/>
  <c r="I91"/>
  <c r="K91"/>
  <c r="O91"/>
  <c r="Q91"/>
  <c r="V91"/>
  <c r="G93"/>
  <c r="M93" s="1"/>
  <c r="I93"/>
  <c r="K93"/>
  <c r="O93"/>
  <c r="Q93"/>
  <c r="V93"/>
  <c r="G95"/>
  <c r="M95" s="1"/>
  <c r="I95"/>
  <c r="K95"/>
  <c r="O95"/>
  <c r="Q95"/>
  <c r="V95"/>
  <c r="G97"/>
  <c r="M97" s="1"/>
  <c r="I97"/>
  <c r="K97"/>
  <c r="O97"/>
  <c r="Q97"/>
  <c r="V97"/>
  <c r="AE100"/>
  <c r="F53" i="1" s="1"/>
  <c r="O8" i="17"/>
  <c r="G9"/>
  <c r="M9" s="1"/>
  <c r="I9"/>
  <c r="I8" s="1"/>
  <c r="K9"/>
  <c r="K8" s="1"/>
  <c r="O9"/>
  <c r="Q9"/>
  <c r="Q8" s="1"/>
  <c r="V9"/>
  <c r="V8" s="1"/>
  <c r="G12"/>
  <c r="M12" s="1"/>
  <c r="I12"/>
  <c r="K12"/>
  <c r="O12"/>
  <c r="Q12"/>
  <c r="V12"/>
  <c r="G15"/>
  <c r="I15"/>
  <c r="K15"/>
  <c r="M15"/>
  <c r="O15"/>
  <c r="Q15"/>
  <c r="V15"/>
  <c r="G18"/>
  <c r="M18" s="1"/>
  <c r="I18"/>
  <c r="I17" s="1"/>
  <c r="K18"/>
  <c r="K17" s="1"/>
  <c r="O18"/>
  <c r="Q18"/>
  <c r="Q17" s="1"/>
  <c r="V18"/>
  <c r="V17" s="1"/>
  <c r="G20"/>
  <c r="M20" s="1"/>
  <c r="I20"/>
  <c r="K20"/>
  <c r="O20"/>
  <c r="Q20"/>
  <c r="V20"/>
  <c r="G22"/>
  <c r="M22" s="1"/>
  <c r="I22"/>
  <c r="K22"/>
  <c r="O22"/>
  <c r="Q22"/>
  <c r="V22"/>
  <c r="G24"/>
  <c r="I24"/>
  <c r="K24"/>
  <c r="O24"/>
  <c r="O17" s="1"/>
  <c r="Q24"/>
  <c r="V24"/>
  <c r="G26"/>
  <c r="M26" s="1"/>
  <c r="I26"/>
  <c r="K26"/>
  <c r="O26"/>
  <c r="Q26"/>
  <c r="V26"/>
  <c r="G30"/>
  <c r="M30" s="1"/>
  <c r="I30"/>
  <c r="K30"/>
  <c r="O30"/>
  <c r="Q30"/>
  <c r="V30"/>
  <c r="G34"/>
  <c r="M34" s="1"/>
  <c r="I34"/>
  <c r="K34"/>
  <c r="O34"/>
  <c r="Q34"/>
  <c r="V34"/>
  <c r="G37"/>
  <c r="M37" s="1"/>
  <c r="I37"/>
  <c r="K37"/>
  <c r="O37"/>
  <c r="Q37"/>
  <c r="V37"/>
  <c r="G39"/>
  <c r="M39" s="1"/>
  <c r="I39"/>
  <c r="K39"/>
  <c r="O39"/>
  <c r="Q39"/>
  <c r="V39"/>
  <c r="G41"/>
  <c r="M41" s="1"/>
  <c r="I41"/>
  <c r="I40" s="1"/>
  <c r="K41"/>
  <c r="O41"/>
  <c r="Q41"/>
  <c r="Q40" s="1"/>
  <c r="V41"/>
  <c r="G43"/>
  <c r="I43"/>
  <c r="K43"/>
  <c r="O43"/>
  <c r="O40" s="1"/>
  <c r="Q43"/>
  <c r="V43"/>
  <c r="G45"/>
  <c r="M45" s="1"/>
  <c r="I45"/>
  <c r="K45"/>
  <c r="O45"/>
  <c r="Q45"/>
  <c r="V45"/>
  <c r="G47"/>
  <c r="M47" s="1"/>
  <c r="I47"/>
  <c r="K47"/>
  <c r="K40" s="1"/>
  <c r="O47"/>
  <c r="Q47"/>
  <c r="V47"/>
  <c r="V40" s="1"/>
  <c r="G49"/>
  <c r="M49" s="1"/>
  <c r="I49"/>
  <c r="K49"/>
  <c r="O49"/>
  <c r="Q49"/>
  <c r="V49"/>
  <c r="G51"/>
  <c r="M51" s="1"/>
  <c r="I51"/>
  <c r="K51"/>
  <c r="O51"/>
  <c r="Q51"/>
  <c r="V51"/>
  <c r="G53"/>
  <c r="M53" s="1"/>
  <c r="I53"/>
  <c r="K53"/>
  <c r="O53"/>
  <c r="Q53"/>
  <c r="V53"/>
  <c r="G55"/>
  <c r="M55" s="1"/>
  <c r="I55"/>
  <c r="K55"/>
  <c r="O55"/>
  <c r="Q55"/>
  <c r="V55"/>
  <c r="G57"/>
  <c r="M57" s="1"/>
  <c r="I57"/>
  <c r="K57"/>
  <c r="O57"/>
  <c r="Q57"/>
  <c r="V57"/>
  <c r="G59"/>
  <c r="M59" s="1"/>
  <c r="I59"/>
  <c r="K59"/>
  <c r="O59"/>
  <c r="Q59"/>
  <c r="V59"/>
  <c r="G61"/>
  <c r="M61" s="1"/>
  <c r="I61"/>
  <c r="K61"/>
  <c r="O61"/>
  <c r="Q61"/>
  <c r="V61"/>
  <c r="G63"/>
  <c r="M63" s="1"/>
  <c r="I63"/>
  <c r="K63"/>
  <c r="O63"/>
  <c r="Q63"/>
  <c r="V63"/>
  <c r="G65"/>
  <c r="I65"/>
  <c r="I64" s="1"/>
  <c r="K65"/>
  <c r="K64" s="1"/>
  <c r="O65"/>
  <c r="O64" s="1"/>
  <c r="Q65"/>
  <c r="Q64" s="1"/>
  <c r="V65"/>
  <c r="V64" s="1"/>
  <c r="G67"/>
  <c r="I67"/>
  <c r="K67"/>
  <c r="M67"/>
  <c r="O67"/>
  <c r="Q67"/>
  <c r="V67"/>
  <c r="G69"/>
  <c r="M69" s="1"/>
  <c r="I69"/>
  <c r="K69"/>
  <c r="O69"/>
  <c r="Q69"/>
  <c r="V69"/>
  <c r="G71"/>
  <c r="M71" s="1"/>
  <c r="I71"/>
  <c r="K71"/>
  <c r="O71"/>
  <c r="Q71"/>
  <c r="V71"/>
  <c r="G73"/>
  <c r="M73" s="1"/>
  <c r="I73"/>
  <c r="K73"/>
  <c r="O73"/>
  <c r="Q73"/>
  <c r="V73"/>
  <c r="G75"/>
  <c r="M75" s="1"/>
  <c r="I75"/>
  <c r="K75"/>
  <c r="O75"/>
  <c r="Q75"/>
  <c r="V75"/>
  <c r="K76"/>
  <c r="V76"/>
  <c r="G77"/>
  <c r="M77" s="1"/>
  <c r="I77"/>
  <c r="I76" s="1"/>
  <c r="K77"/>
  <c r="O77"/>
  <c r="Q77"/>
  <c r="Q76" s="1"/>
  <c r="V77"/>
  <c r="G78"/>
  <c r="G76" s="1"/>
  <c r="I110" i="1" s="1"/>
  <c r="I78" i="17"/>
  <c r="K78"/>
  <c r="O78"/>
  <c r="O76" s="1"/>
  <c r="Q78"/>
  <c r="V78"/>
  <c r="AE80"/>
  <c r="F51" i="1" s="1"/>
  <c r="G9" i="16"/>
  <c r="M9" s="1"/>
  <c r="I9"/>
  <c r="I8" s="1"/>
  <c r="K9"/>
  <c r="K8" s="1"/>
  <c r="O9"/>
  <c r="Q9"/>
  <c r="Q8" s="1"/>
  <c r="V9"/>
  <c r="V8" s="1"/>
  <c r="G10"/>
  <c r="M10" s="1"/>
  <c r="I10"/>
  <c r="K10"/>
  <c r="O10"/>
  <c r="Q10"/>
  <c r="V10"/>
  <c r="G11"/>
  <c r="M11" s="1"/>
  <c r="I11"/>
  <c r="K11"/>
  <c r="O11"/>
  <c r="Q11"/>
  <c r="V11"/>
  <c r="G12"/>
  <c r="I12"/>
  <c r="K12"/>
  <c r="O12"/>
  <c r="O8" s="1"/>
  <c r="Q12"/>
  <c r="V12"/>
  <c r="G13"/>
  <c r="M13" s="1"/>
  <c r="I13"/>
  <c r="K13"/>
  <c r="O13"/>
  <c r="Q13"/>
  <c r="V13"/>
  <c r="G14"/>
  <c r="M14" s="1"/>
  <c r="I14"/>
  <c r="K14"/>
  <c r="O14"/>
  <c r="Q14"/>
  <c r="V14"/>
  <c r="G15"/>
  <c r="M15" s="1"/>
  <c r="I15"/>
  <c r="K15"/>
  <c r="O15"/>
  <c r="Q15"/>
  <c r="V15"/>
  <c r="G16"/>
  <c r="M16" s="1"/>
  <c r="I16"/>
  <c r="K16"/>
  <c r="O16"/>
  <c r="Q16"/>
  <c r="V16"/>
  <c r="G17"/>
  <c r="M17" s="1"/>
  <c r="I17"/>
  <c r="K17"/>
  <c r="O17"/>
  <c r="Q17"/>
  <c r="V17"/>
  <c r="G18"/>
  <c r="M18" s="1"/>
  <c r="I18"/>
  <c r="K18"/>
  <c r="O18"/>
  <c r="Q18"/>
  <c r="V18"/>
  <c r="G21"/>
  <c r="M21" s="1"/>
  <c r="I21"/>
  <c r="K21"/>
  <c r="O21"/>
  <c r="Q21"/>
  <c r="V21"/>
  <c r="G24"/>
  <c r="M24" s="1"/>
  <c r="I24"/>
  <c r="K24"/>
  <c r="O24"/>
  <c r="Q24"/>
  <c r="V24"/>
  <c r="G25"/>
  <c r="M25" s="1"/>
  <c r="I25"/>
  <c r="K25"/>
  <c r="O25"/>
  <c r="Q25"/>
  <c r="V25"/>
  <c r="G26"/>
  <c r="M26" s="1"/>
  <c r="I26"/>
  <c r="K26"/>
  <c r="O26"/>
  <c r="Q26"/>
  <c r="V26"/>
  <c r="G27"/>
  <c r="M27" s="1"/>
  <c r="I27"/>
  <c r="K27"/>
  <c r="O27"/>
  <c r="Q27"/>
  <c r="V27"/>
  <c r="G28"/>
  <c r="M28" s="1"/>
  <c r="I28"/>
  <c r="K28"/>
  <c r="O28"/>
  <c r="Q28"/>
  <c r="V28"/>
  <c r="G29"/>
  <c r="M29" s="1"/>
  <c r="I29"/>
  <c r="K29"/>
  <c r="O29"/>
  <c r="Q29"/>
  <c r="V29"/>
  <c r="G30"/>
  <c r="M30" s="1"/>
  <c r="I30"/>
  <c r="K30"/>
  <c r="O30"/>
  <c r="Q30"/>
  <c r="V30"/>
  <c r="G33"/>
  <c r="M33" s="1"/>
  <c r="I33"/>
  <c r="K33"/>
  <c r="O33"/>
  <c r="Q33"/>
  <c r="V33"/>
  <c r="G34"/>
  <c r="M34" s="1"/>
  <c r="I34"/>
  <c r="K34"/>
  <c r="O34"/>
  <c r="Q34"/>
  <c r="V34"/>
  <c r="G35"/>
  <c r="M35" s="1"/>
  <c r="I35"/>
  <c r="K35"/>
  <c r="O35"/>
  <c r="Q35"/>
  <c r="V35"/>
  <c r="G38"/>
  <c r="M38" s="1"/>
  <c r="I38"/>
  <c r="K38"/>
  <c r="O38"/>
  <c r="Q38"/>
  <c r="V38"/>
  <c r="G39"/>
  <c r="M39" s="1"/>
  <c r="I39"/>
  <c r="K39"/>
  <c r="O39"/>
  <c r="Q39"/>
  <c r="V39"/>
  <c r="G40"/>
  <c r="M40" s="1"/>
  <c r="I40"/>
  <c r="K40"/>
  <c r="O40"/>
  <c r="Q40"/>
  <c r="V40"/>
  <c r="AE42"/>
  <c r="F49" i="1" s="1"/>
  <c r="BA49" i="15"/>
  <c r="G9"/>
  <c r="M9" s="1"/>
  <c r="I9"/>
  <c r="I8" s="1"/>
  <c r="K9"/>
  <c r="K8" s="1"/>
  <c r="O9"/>
  <c r="Q9"/>
  <c r="Q8" s="1"/>
  <c r="V9"/>
  <c r="V8" s="1"/>
  <c r="G13"/>
  <c r="M13" s="1"/>
  <c r="I13"/>
  <c r="K13"/>
  <c r="O13"/>
  <c r="Q13"/>
  <c r="V13"/>
  <c r="G17"/>
  <c r="M17" s="1"/>
  <c r="I17"/>
  <c r="K17"/>
  <c r="O17"/>
  <c r="Q17"/>
  <c r="V17"/>
  <c r="G25"/>
  <c r="M25" s="1"/>
  <c r="I25"/>
  <c r="K25"/>
  <c r="O25"/>
  <c r="O8" s="1"/>
  <c r="Q25"/>
  <c r="V25"/>
  <c r="G29"/>
  <c r="M29" s="1"/>
  <c r="I29"/>
  <c r="K29"/>
  <c r="O29"/>
  <c r="Q29"/>
  <c r="V29"/>
  <c r="G37"/>
  <c r="M37" s="1"/>
  <c r="I37"/>
  <c r="K37"/>
  <c r="O37"/>
  <c r="Q37"/>
  <c r="V37"/>
  <c r="G40"/>
  <c r="M40" s="1"/>
  <c r="I40"/>
  <c r="K40"/>
  <c r="O40"/>
  <c r="Q40"/>
  <c r="V40"/>
  <c r="G48"/>
  <c r="M48" s="1"/>
  <c r="I48"/>
  <c r="K48"/>
  <c r="O48"/>
  <c r="Q48"/>
  <c r="V48"/>
  <c r="G52"/>
  <c r="M52" s="1"/>
  <c r="I52"/>
  <c r="K52"/>
  <c r="O52"/>
  <c r="Q52"/>
  <c r="V52"/>
  <c r="G55"/>
  <c r="M55" s="1"/>
  <c r="I55"/>
  <c r="K55"/>
  <c r="O55"/>
  <c r="Q55"/>
  <c r="V55"/>
  <c r="G59"/>
  <c r="M59" s="1"/>
  <c r="I59"/>
  <c r="K59"/>
  <c r="O59"/>
  <c r="Q59"/>
  <c r="V59"/>
  <c r="O70"/>
  <c r="G71"/>
  <c r="M71" s="1"/>
  <c r="I71"/>
  <c r="I70" s="1"/>
  <c r="K71"/>
  <c r="K70" s="1"/>
  <c r="O71"/>
  <c r="Q71"/>
  <c r="Q70" s="1"/>
  <c r="V71"/>
  <c r="V70" s="1"/>
  <c r="G74"/>
  <c r="M74" s="1"/>
  <c r="I74"/>
  <c r="K74"/>
  <c r="O74"/>
  <c r="Q74"/>
  <c r="V74"/>
  <c r="G78"/>
  <c r="M78" s="1"/>
  <c r="M77" s="1"/>
  <c r="I78"/>
  <c r="I77" s="1"/>
  <c r="K78"/>
  <c r="K77" s="1"/>
  <c r="O78"/>
  <c r="O77" s="1"/>
  <c r="Q78"/>
  <c r="Q77" s="1"/>
  <c r="V78"/>
  <c r="V77" s="1"/>
  <c r="G83"/>
  <c r="M83" s="1"/>
  <c r="I83"/>
  <c r="K83"/>
  <c r="K82" s="1"/>
  <c r="O83"/>
  <c r="Q83"/>
  <c r="V83"/>
  <c r="V82" s="1"/>
  <c r="G87"/>
  <c r="I87"/>
  <c r="K87"/>
  <c r="O87"/>
  <c r="O82" s="1"/>
  <c r="Q87"/>
  <c r="V87"/>
  <c r="G90"/>
  <c r="M90" s="1"/>
  <c r="I90"/>
  <c r="K90"/>
  <c r="O90"/>
  <c r="Q90"/>
  <c r="V90"/>
  <c r="G94"/>
  <c r="M94" s="1"/>
  <c r="I94"/>
  <c r="I82" s="1"/>
  <c r="K94"/>
  <c r="O94"/>
  <c r="Q94"/>
  <c r="Q82" s="1"/>
  <c r="V94"/>
  <c r="G97"/>
  <c r="M97" s="1"/>
  <c r="I97"/>
  <c r="K97"/>
  <c r="O97"/>
  <c r="Q97"/>
  <c r="V97"/>
  <c r="G100"/>
  <c r="M100" s="1"/>
  <c r="I100"/>
  <c r="K100"/>
  <c r="O100"/>
  <c r="Q100"/>
  <c r="V100"/>
  <c r="G101"/>
  <c r="M101" s="1"/>
  <c r="I101"/>
  <c r="K101"/>
  <c r="O101"/>
  <c r="Q101"/>
  <c r="V101"/>
  <c r="G103"/>
  <c r="M103" s="1"/>
  <c r="I103"/>
  <c r="K103"/>
  <c r="O103"/>
  <c r="Q103"/>
  <c r="V103"/>
  <c r="G104"/>
  <c r="M104" s="1"/>
  <c r="I104"/>
  <c r="K104"/>
  <c r="O104"/>
  <c r="Q104"/>
  <c r="V104"/>
  <c r="G105"/>
  <c r="M105" s="1"/>
  <c r="I105"/>
  <c r="K105"/>
  <c r="O105"/>
  <c r="Q105"/>
  <c r="V105"/>
  <c r="G106"/>
  <c r="M106" s="1"/>
  <c r="I106"/>
  <c r="K106"/>
  <c r="O106"/>
  <c r="Q106"/>
  <c r="V106"/>
  <c r="G107"/>
  <c r="M107" s="1"/>
  <c r="I107"/>
  <c r="K107"/>
  <c r="O107"/>
  <c r="Q107"/>
  <c r="V107"/>
  <c r="K108"/>
  <c r="V108"/>
  <c r="G109"/>
  <c r="G108" s="1"/>
  <c r="I109"/>
  <c r="I108" s="1"/>
  <c r="K109"/>
  <c r="O109"/>
  <c r="O108" s="1"/>
  <c r="Q109"/>
  <c r="Q108" s="1"/>
  <c r="V109"/>
  <c r="G112"/>
  <c r="M112" s="1"/>
  <c r="I112"/>
  <c r="I111" s="1"/>
  <c r="K112"/>
  <c r="K111" s="1"/>
  <c r="O112"/>
  <c r="Q112"/>
  <c r="Q111" s="1"/>
  <c r="V112"/>
  <c r="V111" s="1"/>
  <c r="G114"/>
  <c r="M114" s="1"/>
  <c r="I114"/>
  <c r="K114"/>
  <c r="O114"/>
  <c r="Q114"/>
  <c r="V114"/>
  <c r="G117"/>
  <c r="M117" s="1"/>
  <c r="I117"/>
  <c r="K117"/>
  <c r="O117"/>
  <c r="Q117"/>
  <c r="V117"/>
  <c r="G121"/>
  <c r="M121" s="1"/>
  <c r="I121"/>
  <c r="K121"/>
  <c r="O121"/>
  <c r="O111" s="1"/>
  <c r="Q121"/>
  <c r="V121"/>
  <c r="G126"/>
  <c r="M126" s="1"/>
  <c r="I126"/>
  <c r="K126"/>
  <c r="O126"/>
  <c r="Q126"/>
  <c r="V126"/>
  <c r="G129"/>
  <c r="M129" s="1"/>
  <c r="I129"/>
  <c r="K129"/>
  <c r="O129"/>
  <c r="Q129"/>
  <c r="V129"/>
  <c r="G133"/>
  <c r="M133" s="1"/>
  <c r="I133"/>
  <c r="K133"/>
  <c r="O133"/>
  <c r="Q133"/>
  <c r="V133"/>
  <c r="G137"/>
  <c r="M137" s="1"/>
  <c r="I137"/>
  <c r="K137"/>
  <c r="O137"/>
  <c r="Q137"/>
  <c r="V137"/>
  <c r="G141"/>
  <c r="M141" s="1"/>
  <c r="I141"/>
  <c r="K141"/>
  <c r="O141"/>
  <c r="Q141"/>
  <c r="V141"/>
  <c r="G148"/>
  <c r="M148" s="1"/>
  <c r="I148"/>
  <c r="K148"/>
  <c r="O148"/>
  <c r="Q148"/>
  <c r="V148"/>
  <c r="G154"/>
  <c r="M154" s="1"/>
  <c r="I154"/>
  <c r="K154"/>
  <c r="O154"/>
  <c r="Q154"/>
  <c r="V154"/>
  <c r="G158"/>
  <c r="M158" s="1"/>
  <c r="I158"/>
  <c r="K158"/>
  <c r="O158"/>
  <c r="Q158"/>
  <c r="V158"/>
  <c r="G162"/>
  <c r="M162" s="1"/>
  <c r="I162"/>
  <c r="K162"/>
  <c r="O162"/>
  <c r="Q162"/>
  <c r="V162"/>
  <c r="G165"/>
  <c r="M165" s="1"/>
  <c r="I165"/>
  <c r="K165"/>
  <c r="O165"/>
  <c r="Q165"/>
  <c r="V165"/>
  <c r="G168"/>
  <c r="M168" s="1"/>
  <c r="I168"/>
  <c r="K168"/>
  <c r="O168"/>
  <c r="Q168"/>
  <c r="V168"/>
  <c r="G172"/>
  <c r="M172" s="1"/>
  <c r="I172"/>
  <c r="K172"/>
  <c r="O172"/>
  <c r="Q172"/>
  <c r="V172"/>
  <c r="G175"/>
  <c r="M175" s="1"/>
  <c r="I175"/>
  <c r="K175"/>
  <c r="O175"/>
  <c r="Q175"/>
  <c r="V175"/>
  <c r="G179"/>
  <c r="M179" s="1"/>
  <c r="I179"/>
  <c r="K179"/>
  <c r="O179"/>
  <c r="Q179"/>
  <c r="V179"/>
  <c r="G181"/>
  <c r="M181" s="1"/>
  <c r="I181"/>
  <c r="K181"/>
  <c r="O181"/>
  <c r="Q181"/>
  <c r="V181"/>
  <c r="G183"/>
  <c r="M183" s="1"/>
  <c r="I183"/>
  <c r="K183"/>
  <c r="O183"/>
  <c r="Q183"/>
  <c r="V183"/>
  <c r="G185"/>
  <c r="M185" s="1"/>
  <c r="I185"/>
  <c r="K185"/>
  <c r="O185"/>
  <c r="Q185"/>
  <c r="V185"/>
  <c r="G187"/>
  <c r="M187" s="1"/>
  <c r="I187"/>
  <c r="K187"/>
  <c r="O187"/>
  <c r="Q187"/>
  <c r="V187"/>
  <c r="G189"/>
  <c r="M189" s="1"/>
  <c r="I189"/>
  <c r="K189"/>
  <c r="O189"/>
  <c r="Q189"/>
  <c r="V189"/>
  <c r="G192"/>
  <c r="M192" s="1"/>
  <c r="I192"/>
  <c r="K192"/>
  <c r="O192"/>
  <c r="Q192"/>
  <c r="V192"/>
  <c r="G195"/>
  <c r="M195" s="1"/>
  <c r="I195"/>
  <c r="K195"/>
  <c r="K194" s="1"/>
  <c r="O195"/>
  <c r="Q195"/>
  <c r="V195"/>
  <c r="V194" s="1"/>
  <c r="G198"/>
  <c r="M198" s="1"/>
  <c r="I198"/>
  <c r="K198"/>
  <c r="O198"/>
  <c r="Q198"/>
  <c r="V198"/>
  <c r="G200"/>
  <c r="I200"/>
  <c r="K200"/>
  <c r="O200"/>
  <c r="O194" s="1"/>
  <c r="Q200"/>
  <c r="V200"/>
  <c r="G203"/>
  <c r="M203" s="1"/>
  <c r="I203"/>
  <c r="I194" s="1"/>
  <c r="K203"/>
  <c r="O203"/>
  <c r="Q203"/>
  <c r="Q194" s="1"/>
  <c r="V203"/>
  <c r="G209"/>
  <c r="M209" s="1"/>
  <c r="I209"/>
  <c r="K209"/>
  <c r="O209"/>
  <c r="Q209"/>
  <c r="V209"/>
  <c r="G216"/>
  <c r="M216" s="1"/>
  <c r="I216"/>
  <c r="K216"/>
  <c r="O216"/>
  <c r="Q216"/>
  <c r="V216"/>
  <c r="G222"/>
  <c r="M222" s="1"/>
  <c r="I222"/>
  <c r="K222"/>
  <c r="O222"/>
  <c r="Q222"/>
  <c r="V222"/>
  <c r="G229"/>
  <c r="M229" s="1"/>
  <c r="I229"/>
  <c r="K229"/>
  <c r="O229"/>
  <c r="Q229"/>
  <c r="V229"/>
  <c r="G238"/>
  <c r="M238" s="1"/>
  <c r="I238"/>
  <c r="K238"/>
  <c r="O238"/>
  <c r="Q238"/>
  <c r="V238"/>
  <c r="G244"/>
  <c r="M244" s="1"/>
  <c r="I244"/>
  <c r="K244"/>
  <c r="O244"/>
  <c r="Q244"/>
  <c r="V244"/>
  <c r="G247"/>
  <c r="M247" s="1"/>
  <c r="I247"/>
  <c r="K247"/>
  <c r="O247"/>
  <c r="Q247"/>
  <c r="V247"/>
  <c r="G249"/>
  <c r="M249" s="1"/>
  <c r="I249"/>
  <c r="K249"/>
  <c r="O249"/>
  <c r="Q249"/>
  <c r="V249"/>
  <c r="G251"/>
  <c r="M251" s="1"/>
  <c r="I251"/>
  <c r="K251"/>
  <c r="O251"/>
  <c r="Q251"/>
  <c r="V251"/>
  <c r="G254"/>
  <c r="M254" s="1"/>
  <c r="I254"/>
  <c r="K254"/>
  <c r="O254"/>
  <c r="Q254"/>
  <c r="V254"/>
  <c r="G256"/>
  <c r="M256" s="1"/>
  <c r="I256"/>
  <c r="K256"/>
  <c r="O256"/>
  <c r="Q256"/>
  <c r="V256"/>
  <c r="G259"/>
  <c r="M259" s="1"/>
  <c r="I259"/>
  <c r="K259"/>
  <c r="O259"/>
  <c r="Q259"/>
  <c r="V259"/>
  <c r="G262"/>
  <c r="M262" s="1"/>
  <c r="I262"/>
  <c r="K262"/>
  <c r="O262"/>
  <c r="Q262"/>
  <c r="V262"/>
  <c r="G265"/>
  <c r="M265" s="1"/>
  <c r="I265"/>
  <c r="K265"/>
  <c r="O265"/>
  <c r="Q265"/>
  <c r="V265"/>
  <c r="G268"/>
  <c r="M268" s="1"/>
  <c r="I268"/>
  <c r="I267" s="1"/>
  <c r="K268"/>
  <c r="K267" s="1"/>
  <c r="O268"/>
  <c r="Q268"/>
  <c r="Q267" s="1"/>
  <c r="V268"/>
  <c r="V267" s="1"/>
  <c r="G271"/>
  <c r="M271" s="1"/>
  <c r="I271"/>
  <c r="K271"/>
  <c r="O271"/>
  <c r="Q271"/>
  <c r="V271"/>
  <c r="G273"/>
  <c r="M273" s="1"/>
  <c r="I273"/>
  <c r="K273"/>
  <c r="O273"/>
  <c r="Q273"/>
  <c r="V273"/>
  <c r="G276"/>
  <c r="M276" s="1"/>
  <c r="I276"/>
  <c r="K276"/>
  <c r="O276"/>
  <c r="O267" s="1"/>
  <c r="Q276"/>
  <c r="V276"/>
  <c r="G278"/>
  <c r="M278" s="1"/>
  <c r="I278"/>
  <c r="K278"/>
  <c r="O278"/>
  <c r="Q278"/>
  <c r="V278"/>
  <c r="G281"/>
  <c r="M281" s="1"/>
  <c r="I281"/>
  <c r="K281"/>
  <c r="O281"/>
  <c r="Q281"/>
  <c r="V281"/>
  <c r="G284"/>
  <c r="M284" s="1"/>
  <c r="I284"/>
  <c r="K284"/>
  <c r="O284"/>
  <c r="Q284"/>
  <c r="V284"/>
  <c r="G287"/>
  <c r="M287" s="1"/>
  <c r="I287"/>
  <c r="K287"/>
  <c r="O287"/>
  <c r="Q287"/>
  <c r="V287"/>
  <c r="G295"/>
  <c r="M295" s="1"/>
  <c r="I295"/>
  <c r="K295"/>
  <c r="O295"/>
  <c r="Q295"/>
  <c r="V295"/>
  <c r="G297"/>
  <c r="M297" s="1"/>
  <c r="I297"/>
  <c r="K297"/>
  <c r="O297"/>
  <c r="Q297"/>
  <c r="V297"/>
  <c r="G299"/>
  <c r="M299" s="1"/>
  <c r="I299"/>
  <c r="K299"/>
  <c r="O299"/>
  <c r="Q299"/>
  <c r="V299"/>
  <c r="G301"/>
  <c r="M301" s="1"/>
  <c r="I301"/>
  <c r="K301"/>
  <c r="O301"/>
  <c r="Q301"/>
  <c r="V301"/>
  <c r="G303"/>
  <c r="M303" s="1"/>
  <c r="I303"/>
  <c r="K303"/>
  <c r="O303"/>
  <c r="Q303"/>
  <c r="V303"/>
  <c r="G306"/>
  <c r="M306" s="1"/>
  <c r="I306"/>
  <c r="K306"/>
  <c r="O306"/>
  <c r="Q306"/>
  <c r="V306"/>
  <c r="G309"/>
  <c r="M309" s="1"/>
  <c r="I309"/>
  <c r="K309"/>
  <c r="O309"/>
  <c r="Q309"/>
  <c r="V309"/>
  <c r="G311"/>
  <c r="M311" s="1"/>
  <c r="I311"/>
  <c r="K311"/>
  <c r="O311"/>
  <c r="Q311"/>
  <c r="V311"/>
  <c r="G313"/>
  <c r="M313" s="1"/>
  <c r="I313"/>
  <c r="K313"/>
  <c r="O313"/>
  <c r="Q313"/>
  <c r="V313"/>
  <c r="G315"/>
  <c r="M315" s="1"/>
  <c r="I315"/>
  <c r="K315"/>
  <c r="O315"/>
  <c r="Q315"/>
  <c r="V315"/>
  <c r="G318"/>
  <c r="M318" s="1"/>
  <c r="I318"/>
  <c r="K318"/>
  <c r="O318"/>
  <c r="Q318"/>
  <c r="V318"/>
  <c r="G321"/>
  <c r="M321" s="1"/>
  <c r="I321"/>
  <c r="K321"/>
  <c r="O321"/>
  <c r="Q321"/>
  <c r="V321"/>
  <c r="G323"/>
  <c r="M323" s="1"/>
  <c r="I323"/>
  <c r="K323"/>
  <c r="O323"/>
  <c r="Q323"/>
  <c r="V323"/>
  <c r="G325"/>
  <c r="M325" s="1"/>
  <c r="I325"/>
  <c r="K325"/>
  <c r="O325"/>
  <c r="Q325"/>
  <c r="V325"/>
  <c r="G328"/>
  <c r="M328" s="1"/>
  <c r="I328"/>
  <c r="K328"/>
  <c r="O328"/>
  <c r="Q328"/>
  <c r="V328"/>
  <c r="G332"/>
  <c r="M332" s="1"/>
  <c r="I332"/>
  <c r="K332"/>
  <c r="O332"/>
  <c r="Q332"/>
  <c r="V332"/>
  <c r="G335"/>
  <c r="M335" s="1"/>
  <c r="I335"/>
  <c r="K335"/>
  <c r="O335"/>
  <c r="Q335"/>
  <c r="V335"/>
  <c r="G338"/>
  <c r="M338" s="1"/>
  <c r="I338"/>
  <c r="K338"/>
  <c r="O338"/>
  <c r="Q338"/>
  <c r="V338"/>
  <c r="G341"/>
  <c r="M341" s="1"/>
  <c r="I341"/>
  <c r="K341"/>
  <c r="O341"/>
  <c r="Q341"/>
  <c r="V341"/>
  <c r="G344"/>
  <c r="M344" s="1"/>
  <c r="I344"/>
  <c r="K344"/>
  <c r="O344"/>
  <c r="Q344"/>
  <c r="V344"/>
  <c r="G347"/>
  <c r="M347" s="1"/>
  <c r="I347"/>
  <c r="K347"/>
  <c r="O347"/>
  <c r="Q347"/>
  <c r="V347"/>
  <c r="G350"/>
  <c r="M350" s="1"/>
  <c r="I350"/>
  <c r="K350"/>
  <c r="O350"/>
  <c r="Q350"/>
  <c r="V350"/>
  <c r="G353"/>
  <c r="M353" s="1"/>
  <c r="I353"/>
  <c r="K353"/>
  <c r="O353"/>
  <c r="Q353"/>
  <c r="V353"/>
  <c r="G360"/>
  <c r="M360" s="1"/>
  <c r="I360"/>
  <c r="K360"/>
  <c r="O360"/>
  <c r="Q360"/>
  <c r="V360"/>
  <c r="G363"/>
  <c r="M363" s="1"/>
  <c r="I363"/>
  <c r="K363"/>
  <c r="O363"/>
  <c r="Q363"/>
  <c r="V363"/>
  <c r="G366"/>
  <c r="M366" s="1"/>
  <c r="I366"/>
  <c r="K366"/>
  <c r="O366"/>
  <c r="Q366"/>
  <c r="V366"/>
  <c r="G368"/>
  <c r="M368" s="1"/>
  <c r="I368"/>
  <c r="K368"/>
  <c r="O368"/>
  <c r="Q368"/>
  <c r="V368"/>
  <c r="G371"/>
  <c r="M371" s="1"/>
  <c r="I371"/>
  <c r="K371"/>
  <c r="O371"/>
  <c r="Q371"/>
  <c r="V371"/>
  <c r="G373"/>
  <c r="I373"/>
  <c r="K373"/>
  <c r="M373"/>
  <c r="O373"/>
  <c r="Q373"/>
  <c r="V373"/>
  <c r="AE376"/>
  <c r="F47" i="1" s="1"/>
  <c r="BA436" i="14"/>
  <c r="BA423"/>
  <c r="BA413"/>
  <c r="BA330"/>
  <c r="BA324"/>
  <c r="BA317"/>
  <c r="BA259"/>
  <c r="BA251"/>
  <c r="BA166"/>
  <c r="BA160"/>
  <c r="BA135"/>
  <c r="BA131"/>
  <c r="BA84"/>
  <c r="BA73"/>
  <c r="BA43"/>
  <c r="BA31"/>
  <c r="G9"/>
  <c r="M9" s="1"/>
  <c r="I9"/>
  <c r="I8" s="1"/>
  <c r="K9"/>
  <c r="K8" s="1"/>
  <c r="O9"/>
  <c r="Q9"/>
  <c r="Q8" s="1"/>
  <c r="V9"/>
  <c r="V8" s="1"/>
  <c r="G14"/>
  <c r="M14" s="1"/>
  <c r="I14"/>
  <c r="K14"/>
  <c r="O14"/>
  <c r="Q14"/>
  <c r="V14"/>
  <c r="G19"/>
  <c r="M19" s="1"/>
  <c r="I19"/>
  <c r="K19"/>
  <c r="O19"/>
  <c r="Q19"/>
  <c r="V19"/>
  <c r="G24"/>
  <c r="I24"/>
  <c r="K24"/>
  <c r="O24"/>
  <c r="O8" s="1"/>
  <c r="Q24"/>
  <c r="V24"/>
  <c r="G29"/>
  <c r="M29" s="1"/>
  <c r="I29"/>
  <c r="K29"/>
  <c r="O29"/>
  <c r="Q29"/>
  <c r="V29"/>
  <c r="G41"/>
  <c r="M41" s="1"/>
  <c r="I41"/>
  <c r="K41"/>
  <c r="O41"/>
  <c r="Q41"/>
  <c r="V41"/>
  <c r="G51"/>
  <c r="M51" s="1"/>
  <c r="I51"/>
  <c r="K51"/>
  <c r="O51"/>
  <c r="Q51"/>
  <c r="V51"/>
  <c r="G64"/>
  <c r="M64" s="1"/>
  <c r="I64"/>
  <c r="K64"/>
  <c r="O64"/>
  <c r="Q64"/>
  <c r="V64"/>
  <c r="G72"/>
  <c r="M72" s="1"/>
  <c r="I72"/>
  <c r="K72"/>
  <c r="O72"/>
  <c r="Q72"/>
  <c r="V72"/>
  <c r="G83"/>
  <c r="M83" s="1"/>
  <c r="I83"/>
  <c r="K83"/>
  <c r="O83"/>
  <c r="Q83"/>
  <c r="V83"/>
  <c r="G94"/>
  <c r="M94" s="1"/>
  <c r="I94"/>
  <c r="K94"/>
  <c r="O94"/>
  <c r="Q94"/>
  <c r="V94"/>
  <c r="G106"/>
  <c r="M106" s="1"/>
  <c r="I106"/>
  <c r="K106"/>
  <c r="O106"/>
  <c r="Q106"/>
  <c r="V106"/>
  <c r="G122"/>
  <c r="M122" s="1"/>
  <c r="I122"/>
  <c r="K122"/>
  <c r="K121" s="1"/>
  <c r="O122"/>
  <c r="Q122"/>
  <c r="V122"/>
  <c r="V121" s="1"/>
  <c r="G126"/>
  <c r="M126" s="1"/>
  <c r="I126"/>
  <c r="K126"/>
  <c r="O126"/>
  <c r="Q126"/>
  <c r="V126"/>
  <c r="G130"/>
  <c r="I130"/>
  <c r="K130"/>
  <c r="O130"/>
  <c r="O121" s="1"/>
  <c r="Q130"/>
  <c r="V130"/>
  <c r="G134"/>
  <c r="M134" s="1"/>
  <c r="I134"/>
  <c r="I121" s="1"/>
  <c r="K134"/>
  <c r="O134"/>
  <c r="Q134"/>
  <c r="Q121" s="1"/>
  <c r="V134"/>
  <c r="G138"/>
  <c r="M138" s="1"/>
  <c r="I138"/>
  <c r="K138"/>
  <c r="O138"/>
  <c r="Q138"/>
  <c r="V138"/>
  <c r="G141"/>
  <c r="M141" s="1"/>
  <c r="I141"/>
  <c r="K141"/>
  <c r="O141"/>
  <c r="Q141"/>
  <c r="V141"/>
  <c r="G147"/>
  <c r="M147" s="1"/>
  <c r="I147"/>
  <c r="K147"/>
  <c r="O147"/>
  <c r="Q147"/>
  <c r="V147"/>
  <c r="G154"/>
  <c r="M154" s="1"/>
  <c r="I154"/>
  <c r="K154"/>
  <c r="O154"/>
  <c r="Q154"/>
  <c r="V154"/>
  <c r="G159"/>
  <c r="M159" s="1"/>
  <c r="I159"/>
  <c r="K159"/>
  <c r="O159"/>
  <c r="Q159"/>
  <c r="V159"/>
  <c r="G165"/>
  <c r="M165" s="1"/>
  <c r="I165"/>
  <c r="K165"/>
  <c r="O165"/>
  <c r="Q165"/>
  <c r="V165"/>
  <c r="G171"/>
  <c r="M171" s="1"/>
  <c r="I171"/>
  <c r="K171"/>
  <c r="O171"/>
  <c r="Q171"/>
  <c r="V171"/>
  <c r="G175"/>
  <c r="M175" s="1"/>
  <c r="I175"/>
  <c r="K175"/>
  <c r="O175"/>
  <c r="Q175"/>
  <c r="V175"/>
  <c r="G177"/>
  <c r="M177" s="1"/>
  <c r="I177"/>
  <c r="K177"/>
  <c r="O177"/>
  <c r="Q177"/>
  <c r="V177"/>
  <c r="G182"/>
  <c r="M182" s="1"/>
  <c r="I182"/>
  <c r="K182"/>
  <c r="O182"/>
  <c r="Q182"/>
  <c r="V182"/>
  <c r="G186"/>
  <c r="M186" s="1"/>
  <c r="I186"/>
  <c r="K186"/>
  <c r="O186"/>
  <c r="Q186"/>
  <c r="V186"/>
  <c r="G191"/>
  <c r="M191" s="1"/>
  <c r="I191"/>
  <c r="K191"/>
  <c r="O191"/>
  <c r="Q191"/>
  <c r="V191"/>
  <c r="G194"/>
  <c r="M194" s="1"/>
  <c r="I194"/>
  <c r="K194"/>
  <c r="O194"/>
  <c r="Q194"/>
  <c r="V194"/>
  <c r="G196"/>
  <c r="M196" s="1"/>
  <c r="I196"/>
  <c r="K196"/>
  <c r="O196"/>
  <c r="Q196"/>
  <c r="V196"/>
  <c r="G199"/>
  <c r="M199" s="1"/>
  <c r="I199"/>
  <c r="I198" s="1"/>
  <c r="K199"/>
  <c r="K198" s="1"/>
  <c r="O199"/>
  <c r="Q199"/>
  <c r="Q198" s="1"/>
  <c r="V199"/>
  <c r="V198" s="1"/>
  <c r="G202"/>
  <c r="M202" s="1"/>
  <c r="I202"/>
  <c r="K202"/>
  <c r="O202"/>
  <c r="Q202"/>
  <c r="V202"/>
  <c r="G209"/>
  <c r="M209" s="1"/>
  <c r="I209"/>
  <c r="K209"/>
  <c r="O209"/>
  <c r="Q209"/>
  <c r="V209"/>
  <c r="G216"/>
  <c r="I216"/>
  <c r="K216"/>
  <c r="O216"/>
  <c r="O198" s="1"/>
  <c r="Q216"/>
  <c r="V216"/>
  <c r="G222"/>
  <c r="M222" s="1"/>
  <c r="I222"/>
  <c r="K222"/>
  <c r="O222"/>
  <c r="Q222"/>
  <c r="V222"/>
  <c r="G228"/>
  <c r="M228" s="1"/>
  <c r="I228"/>
  <c r="K228"/>
  <c r="O228"/>
  <c r="Q228"/>
  <c r="V228"/>
  <c r="G233"/>
  <c r="M233" s="1"/>
  <c r="I233"/>
  <c r="K233"/>
  <c r="O233"/>
  <c r="Q233"/>
  <c r="V233"/>
  <c r="G238"/>
  <c r="M238" s="1"/>
  <c r="I238"/>
  <c r="K238"/>
  <c r="O238"/>
  <c r="Q238"/>
  <c r="V238"/>
  <c r="G242"/>
  <c r="M242" s="1"/>
  <c r="I242"/>
  <c r="K242"/>
  <c r="O242"/>
  <c r="Q242"/>
  <c r="V242"/>
  <c r="G250"/>
  <c r="M250" s="1"/>
  <c r="I250"/>
  <c r="K250"/>
  <c r="O250"/>
  <c r="Q250"/>
  <c r="V250"/>
  <c r="G258"/>
  <c r="M258" s="1"/>
  <c r="I258"/>
  <c r="K258"/>
  <c r="O258"/>
  <c r="Q258"/>
  <c r="V258"/>
  <c r="G266"/>
  <c r="M266" s="1"/>
  <c r="I266"/>
  <c r="K266"/>
  <c r="O266"/>
  <c r="Q266"/>
  <c r="V266"/>
  <c r="G279"/>
  <c r="M279" s="1"/>
  <c r="I279"/>
  <c r="K279"/>
  <c r="O279"/>
  <c r="Q279"/>
  <c r="V279"/>
  <c r="G286"/>
  <c r="M286" s="1"/>
  <c r="I286"/>
  <c r="K286"/>
  <c r="O286"/>
  <c r="Q286"/>
  <c r="V286"/>
  <c r="G289"/>
  <c r="M289" s="1"/>
  <c r="I289"/>
  <c r="K289"/>
  <c r="O289"/>
  <c r="Q289"/>
  <c r="V289"/>
  <c r="G291"/>
  <c r="M291" s="1"/>
  <c r="I291"/>
  <c r="K291"/>
  <c r="O291"/>
  <c r="Q291"/>
  <c r="V291"/>
  <c r="G293"/>
  <c r="M293" s="1"/>
  <c r="I293"/>
  <c r="K293"/>
  <c r="O293"/>
  <c r="Q293"/>
  <c r="V293"/>
  <c r="G296"/>
  <c r="M296" s="1"/>
  <c r="I296"/>
  <c r="K296"/>
  <c r="O296"/>
  <c r="Q296"/>
  <c r="V296"/>
  <c r="G298"/>
  <c r="M298" s="1"/>
  <c r="I298"/>
  <c r="K298"/>
  <c r="O298"/>
  <c r="Q298"/>
  <c r="V298"/>
  <c r="G300"/>
  <c r="M300" s="1"/>
  <c r="I300"/>
  <c r="K300"/>
  <c r="O300"/>
  <c r="Q300"/>
  <c r="V300"/>
  <c r="G304"/>
  <c r="M304" s="1"/>
  <c r="I304"/>
  <c r="K304"/>
  <c r="K303" s="1"/>
  <c r="O304"/>
  <c r="Q304"/>
  <c r="V304"/>
  <c r="V303" s="1"/>
  <c r="G310"/>
  <c r="M310" s="1"/>
  <c r="I310"/>
  <c r="K310"/>
  <c r="O310"/>
  <c r="Q310"/>
  <c r="V310"/>
  <c r="G316"/>
  <c r="I316"/>
  <c r="K316"/>
  <c r="O316"/>
  <c r="O303" s="1"/>
  <c r="Q316"/>
  <c r="V316"/>
  <c r="G323"/>
  <c r="M323" s="1"/>
  <c r="I323"/>
  <c r="I303" s="1"/>
  <c r="K323"/>
  <c r="O323"/>
  <c r="Q323"/>
  <c r="Q303" s="1"/>
  <c r="V323"/>
  <c r="G329"/>
  <c r="M329" s="1"/>
  <c r="I329"/>
  <c r="K329"/>
  <c r="O329"/>
  <c r="Q329"/>
  <c r="V329"/>
  <c r="G334"/>
  <c r="M334" s="1"/>
  <c r="I334"/>
  <c r="K334"/>
  <c r="O334"/>
  <c r="Q334"/>
  <c r="V334"/>
  <c r="G336"/>
  <c r="M336" s="1"/>
  <c r="I336"/>
  <c r="K336"/>
  <c r="O336"/>
  <c r="Q336"/>
  <c r="V336"/>
  <c r="G338"/>
  <c r="M338" s="1"/>
  <c r="I338"/>
  <c r="K338"/>
  <c r="O338"/>
  <c r="Q338"/>
  <c r="V338"/>
  <c r="G343"/>
  <c r="M343" s="1"/>
  <c r="I343"/>
  <c r="K343"/>
  <c r="O343"/>
  <c r="Q343"/>
  <c r="V343"/>
  <c r="G351"/>
  <c r="M351" s="1"/>
  <c r="I351"/>
  <c r="K351"/>
  <c r="O351"/>
  <c r="Q351"/>
  <c r="V351"/>
  <c r="G359"/>
  <c r="M359" s="1"/>
  <c r="I359"/>
  <c r="K359"/>
  <c r="O359"/>
  <c r="Q359"/>
  <c r="V359"/>
  <c r="G367"/>
  <c r="M367" s="1"/>
  <c r="I367"/>
  <c r="K367"/>
  <c r="O367"/>
  <c r="Q367"/>
  <c r="V367"/>
  <c r="G375"/>
  <c r="M375" s="1"/>
  <c r="I375"/>
  <c r="K375"/>
  <c r="O375"/>
  <c r="Q375"/>
  <c r="V375"/>
  <c r="G378"/>
  <c r="M378" s="1"/>
  <c r="I378"/>
  <c r="K378"/>
  <c r="O378"/>
  <c r="Q378"/>
  <c r="V378"/>
  <c r="G385"/>
  <c r="M385" s="1"/>
  <c r="I385"/>
  <c r="K385"/>
  <c r="O385"/>
  <c r="Q385"/>
  <c r="V385"/>
  <c r="G389"/>
  <c r="M389" s="1"/>
  <c r="I389"/>
  <c r="K389"/>
  <c r="O389"/>
  <c r="Q389"/>
  <c r="V389"/>
  <c r="G391"/>
  <c r="M391" s="1"/>
  <c r="I391"/>
  <c r="K391"/>
  <c r="O391"/>
  <c r="Q391"/>
  <c r="V391"/>
  <c r="G395"/>
  <c r="M395" s="1"/>
  <c r="I395"/>
  <c r="K395"/>
  <c r="O395"/>
  <c r="Q395"/>
  <c r="V395"/>
  <c r="G397"/>
  <c r="M397" s="1"/>
  <c r="I397"/>
  <c r="I396" s="1"/>
  <c r="K397"/>
  <c r="K396" s="1"/>
  <c r="O397"/>
  <c r="Q397"/>
  <c r="Q396" s="1"/>
  <c r="V397"/>
  <c r="V396" s="1"/>
  <c r="G400"/>
  <c r="I400"/>
  <c r="K400"/>
  <c r="M400"/>
  <c r="O400"/>
  <c r="Q400"/>
  <c r="V400"/>
  <c r="G402"/>
  <c r="M402" s="1"/>
  <c r="I402"/>
  <c r="K402"/>
  <c r="O402"/>
  <c r="Q402"/>
  <c r="V402"/>
  <c r="G404"/>
  <c r="I404"/>
  <c r="K404"/>
  <c r="O404"/>
  <c r="O396" s="1"/>
  <c r="Q404"/>
  <c r="V404"/>
  <c r="G409"/>
  <c r="M409" s="1"/>
  <c r="I409"/>
  <c r="K409"/>
  <c r="O409"/>
  <c r="Q409"/>
  <c r="V409"/>
  <c r="G412"/>
  <c r="M412" s="1"/>
  <c r="I412"/>
  <c r="K412"/>
  <c r="O412"/>
  <c r="Q412"/>
  <c r="V412"/>
  <c r="G420"/>
  <c r="M420" s="1"/>
  <c r="I420"/>
  <c r="K420"/>
  <c r="O420"/>
  <c r="Q420"/>
  <c r="V420"/>
  <c r="G421"/>
  <c r="M421" s="1"/>
  <c r="I421"/>
  <c r="K421"/>
  <c r="O421"/>
  <c r="Q421"/>
  <c r="V421"/>
  <c r="G422"/>
  <c r="M422" s="1"/>
  <c r="I422"/>
  <c r="K422"/>
  <c r="O422"/>
  <c r="Q422"/>
  <c r="V422"/>
  <c r="G424"/>
  <c r="M424" s="1"/>
  <c r="I424"/>
  <c r="K424"/>
  <c r="O424"/>
  <c r="Q424"/>
  <c r="V424"/>
  <c r="G425"/>
  <c r="M425" s="1"/>
  <c r="I425"/>
  <c r="K425"/>
  <c r="O425"/>
  <c r="Q425"/>
  <c r="V425"/>
  <c r="G426"/>
  <c r="M426" s="1"/>
  <c r="I426"/>
  <c r="K426"/>
  <c r="O426"/>
  <c r="Q426"/>
  <c r="V426"/>
  <c r="G427"/>
  <c r="M427" s="1"/>
  <c r="I427"/>
  <c r="K427"/>
  <c r="O427"/>
  <c r="Q427"/>
  <c r="V427"/>
  <c r="G428"/>
  <c r="M428" s="1"/>
  <c r="I428"/>
  <c r="K428"/>
  <c r="O428"/>
  <c r="Q428"/>
  <c r="V428"/>
  <c r="K429"/>
  <c r="V429"/>
  <c r="G430"/>
  <c r="G429" s="1"/>
  <c r="I430"/>
  <c r="I429" s="1"/>
  <c r="K430"/>
  <c r="O430"/>
  <c r="O429" s="1"/>
  <c r="Q430"/>
  <c r="Q429" s="1"/>
  <c r="V430"/>
  <c r="G433"/>
  <c r="M433" s="1"/>
  <c r="I433"/>
  <c r="K433"/>
  <c r="K432" s="1"/>
  <c r="O433"/>
  <c r="Q433"/>
  <c r="V433"/>
  <c r="V432" s="1"/>
  <c r="G435"/>
  <c r="M435" s="1"/>
  <c r="I435"/>
  <c r="K435"/>
  <c r="O435"/>
  <c r="Q435"/>
  <c r="V435"/>
  <c r="G439"/>
  <c r="I439"/>
  <c r="K439"/>
  <c r="O439"/>
  <c r="O432" s="1"/>
  <c r="Q439"/>
  <c r="V439"/>
  <c r="G441"/>
  <c r="M441" s="1"/>
  <c r="I441"/>
  <c r="I432" s="1"/>
  <c r="K441"/>
  <c r="O441"/>
  <c r="Q441"/>
  <c r="Q432" s="1"/>
  <c r="V441"/>
  <c r="G446"/>
  <c r="M446" s="1"/>
  <c r="I446"/>
  <c r="K446"/>
  <c r="O446"/>
  <c r="Q446"/>
  <c r="V446"/>
  <c r="G451"/>
  <c r="M451" s="1"/>
  <c r="I451"/>
  <c r="K451"/>
  <c r="O451"/>
  <c r="Q451"/>
  <c r="V451"/>
  <c r="G453"/>
  <c r="M453" s="1"/>
  <c r="I453"/>
  <c r="K453"/>
  <c r="O453"/>
  <c r="Q453"/>
  <c r="V453"/>
  <c r="G455"/>
  <c r="M455" s="1"/>
  <c r="I455"/>
  <c r="K455"/>
  <c r="O455"/>
  <c r="Q455"/>
  <c r="V455"/>
  <c r="G457"/>
  <c r="M457" s="1"/>
  <c r="I457"/>
  <c r="K457"/>
  <c r="O457"/>
  <c r="Q457"/>
  <c r="V457"/>
  <c r="G459"/>
  <c r="M459" s="1"/>
  <c r="I459"/>
  <c r="K459"/>
  <c r="O459"/>
  <c r="Q459"/>
  <c r="V459"/>
  <c r="G461"/>
  <c r="M461" s="1"/>
  <c r="I461"/>
  <c r="K461"/>
  <c r="O461"/>
  <c r="Q461"/>
  <c r="V461"/>
  <c r="G463"/>
  <c r="M463" s="1"/>
  <c r="I463"/>
  <c r="K463"/>
  <c r="O463"/>
  <c r="Q463"/>
  <c r="V463"/>
  <c r="G465"/>
  <c r="M465" s="1"/>
  <c r="I465"/>
  <c r="K465"/>
  <c r="O465"/>
  <c r="Q465"/>
  <c r="V465"/>
  <c r="G467"/>
  <c r="M467" s="1"/>
  <c r="I467"/>
  <c r="K467"/>
  <c r="O467"/>
  <c r="Q467"/>
  <c r="V467"/>
  <c r="G469"/>
  <c r="M469" s="1"/>
  <c r="I469"/>
  <c r="K469"/>
  <c r="O469"/>
  <c r="Q469"/>
  <c r="V469"/>
  <c r="I471"/>
  <c r="O471"/>
  <c r="Q471"/>
  <c r="G472"/>
  <c r="G471" s="1"/>
  <c r="I472"/>
  <c r="K472"/>
  <c r="K471" s="1"/>
  <c r="O472"/>
  <c r="Q472"/>
  <c r="V472"/>
  <c r="V471" s="1"/>
  <c r="AE479"/>
  <c r="F45" i="1" s="1"/>
  <c r="BA1593" i="13"/>
  <c r="BA794"/>
  <c r="BA765"/>
  <c r="BA651"/>
  <c r="BA646"/>
  <c r="BA551"/>
  <c r="BA546"/>
  <c r="BA445"/>
  <c r="BA440"/>
  <c r="BA436"/>
  <c r="BA424"/>
  <c r="BA420"/>
  <c r="BA267"/>
  <c r="BA197"/>
  <c r="BA164"/>
  <c r="BA66"/>
  <c r="BA36"/>
  <c r="BA27"/>
  <c r="BA23"/>
  <c r="BA14"/>
  <c r="BA10"/>
  <c r="G9"/>
  <c r="M9" s="1"/>
  <c r="I9"/>
  <c r="I8" s="1"/>
  <c r="K9"/>
  <c r="K8" s="1"/>
  <c r="O9"/>
  <c r="Q9"/>
  <c r="Q8" s="1"/>
  <c r="V9"/>
  <c r="V8" s="1"/>
  <c r="G13"/>
  <c r="I13"/>
  <c r="K13"/>
  <c r="M13"/>
  <c r="O13"/>
  <c r="Q13"/>
  <c r="V13"/>
  <c r="G17"/>
  <c r="M17" s="1"/>
  <c r="I17"/>
  <c r="K17"/>
  <c r="O17"/>
  <c r="Q17"/>
  <c r="V17"/>
  <c r="G21"/>
  <c r="M21" s="1"/>
  <c r="I21"/>
  <c r="K21"/>
  <c r="O21"/>
  <c r="O8" s="1"/>
  <c r="Q21"/>
  <c r="V21"/>
  <c r="G26"/>
  <c r="M26" s="1"/>
  <c r="I26"/>
  <c r="K26"/>
  <c r="O26"/>
  <c r="Q26"/>
  <c r="V26"/>
  <c r="G29"/>
  <c r="M29" s="1"/>
  <c r="I29"/>
  <c r="K29"/>
  <c r="O29"/>
  <c r="Q29"/>
  <c r="V29"/>
  <c r="G35"/>
  <c r="M35" s="1"/>
  <c r="I35"/>
  <c r="K35"/>
  <c r="O35"/>
  <c r="Q35"/>
  <c r="V35"/>
  <c r="G39"/>
  <c r="M39" s="1"/>
  <c r="I39"/>
  <c r="K39"/>
  <c r="O39"/>
  <c r="Q39"/>
  <c r="V39"/>
  <c r="G48"/>
  <c r="M48" s="1"/>
  <c r="I48"/>
  <c r="K48"/>
  <c r="O48"/>
  <c r="Q48"/>
  <c r="V48"/>
  <c r="G50"/>
  <c r="M50" s="1"/>
  <c r="I50"/>
  <c r="I49" s="1"/>
  <c r="K50"/>
  <c r="O50"/>
  <c r="Q50"/>
  <c r="Q49" s="1"/>
  <c r="V50"/>
  <c r="G53"/>
  <c r="M53" s="1"/>
  <c r="I53"/>
  <c r="K53"/>
  <c r="O53"/>
  <c r="O49" s="1"/>
  <c r="Q53"/>
  <c r="V53"/>
  <c r="G56"/>
  <c r="M56" s="1"/>
  <c r="I56"/>
  <c r="K56"/>
  <c r="O56"/>
  <c r="Q56"/>
  <c r="V56"/>
  <c r="G59"/>
  <c r="M59" s="1"/>
  <c r="I59"/>
  <c r="K59"/>
  <c r="K49" s="1"/>
  <c r="O59"/>
  <c r="Q59"/>
  <c r="V59"/>
  <c r="V49" s="1"/>
  <c r="G62"/>
  <c r="M62" s="1"/>
  <c r="I62"/>
  <c r="K62"/>
  <c r="O62"/>
  <c r="Q62"/>
  <c r="V62"/>
  <c r="G65"/>
  <c r="M65" s="1"/>
  <c r="I65"/>
  <c r="K65"/>
  <c r="O65"/>
  <c r="Q65"/>
  <c r="V65"/>
  <c r="G68"/>
  <c r="M68" s="1"/>
  <c r="I68"/>
  <c r="K68"/>
  <c r="O68"/>
  <c r="Q68"/>
  <c r="V68"/>
  <c r="G71"/>
  <c r="M71" s="1"/>
  <c r="I71"/>
  <c r="K71"/>
  <c r="O71"/>
  <c r="Q71"/>
  <c r="V71"/>
  <c r="G75"/>
  <c r="M75" s="1"/>
  <c r="I75"/>
  <c r="K75"/>
  <c r="O75"/>
  <c r="Q75"/>
  <c r="V75"/>
  <c r="G78"/>
  <c r="M78" s="1"/>
  <c r="I78"/>
  <c r="K78"/>
  <c r="O78"/>
  <c r="Q78"/>
  <c r="V78"/>
  <c r="G80"/>
  <c r="I80"/>
  <c r="K80"/>
  <c r="K79" s="1"/>
  <c r="O80"/>
  <c r="O79" s="1"/>
  <c r="Q80"/>
  <c r="V80"/>
  <c r="V79" s="1"/>
  <c r="G87"/>
  <c r="M87" s="1"/>
  <c r="I87"/>
  <c r="K87"/>
  <c r="O87"/>
  <c r="Q87"/>
  <c r="V87"/>
  <c r="G95"/>
  <c r="M95" s="1"/>
  <c r="I95"/>
  <c r="K95"/>
  <c r="O95"/>
  <c r="Q95"/>
  <c r="V95"/>
  <c r="G105"/>
  <c r="M105" s="1"/>
  <c r="I105"/>
  <c r="I79" s="1"/>
  <c r="K105"/>
  <c r="O105"/>
  <c r="Q105"/>
  <c r="Q79" s="1"/>
  <c r="V105"/>
  <c r="G107"/>
  <c r="M107" s="1"/>
  <c r="I107"/>
  <c r="K107"/>
  <c r="O107"/>
  <c r="Q107"/>
  <c r="V107"/>
  <c r="G109"/>
  <c r="M109" s="1"/>
  <c r="I109"/>
  <c r="K109"/>
  <c r="O109"/>
  <c r="Q109"/>
  <c r="V109"/>
  <c r="G121"/>
  <c r="M121" s="1"/>
  <c r="I121"/>
  <c r="K121"/>
  <c r="O121"/>
  <c r="Q121"/>
  <c r="V121"/>
  <c r="G125"/>
  <c r="M125" s="1"/>
  <c r="I125"/>
  <c r="K125"/>
  <c r="O125"/>
  <c r="Q125"/>
  <c r="V125"/>
  <c r="G136"/>
  <c r="M136" s="1"/>
  <c r="I136"/>
  <c r="K136"/>
  <c r="O136"/>
  <c r="Q136"/>
  <c r="V136"/>
  <c r="G148"/>
  <c r="M148" s="1"/>
  <c r="I148"/>
  <c r="K148"/>
  <c r="O148"/>
  <c r="Q148"/>
  <c r="V148"/>
  <c r="G151"/>
  <c r="M151" s="1"/>
  <c r="I151"/>
  <c r="K151"/>
  <c r="O151"/>
  <c r="Q151"/>
  <c r="V151"/>
  <c r="G154"/>
  <c r="M154" s="1"/>
  <c r="I154"/>
  <c r="K154"/>
  <c r="O154"/>
  <c r="Q154"/>
  <c r="V154"/>
  <c r="G156"/>
  <c r="M156" s="1"/>
  <c r="I156"/>
  <c r="K156"/>
  <c r="O156"/>
  <c r="Q156"/>
  <c r="V156"/>
  <c r="G163"/>
  <c r="M163" s="1"/>
  <c r="I163"/>
  <c r="K163"/>
  <c r="O163"/>
  <c r="Q163"/>
  <c r="V163"/>
  <c r="G168"/>
  <c r="M168" s="1"/>
  <c r="I168"/>
  <c r="I167" s="1"/>
  <c r="K168"/>
  <c r="O168"/>
  <c r="Q168"/>
  <c r="Q167" s="1"/>
  <c r="V168"/>
  <c r="G170"/>
  <c r="M170" s="1"/>
  <c r="I170"/>
  <c r="K170"/>
  <c r="K167" s="1"/>
  <c r="O170"/>
  <c r="Q170"/>
  <c r="V170"/>
  <c r="V167" s="1"/>
  <c r="G174"/>
  <c r="M174" s="1"/>
  <c r="I174"/>
  <c r="K174"/>
  <c r="O174"/>
  <c r="Q174"/>
  <c r="V174"/>
  <c r="G184"/>
  <c r="M184" s="1"/>
  <c r="I184"/>
  <c r="K184"/>
  <c r="O184"/>
  <c r="O167" s="1"/>
  <c r="Q184"/>
  <c r="V184"/>
  <c r="G188"/>
  <c r="M188" s="1"/>
  <c r="I188"/>
  <c r="K188"/>
  <c r="O188"/>
  <c r="Q188"/>
  <c r="V188"/>
  <c r="G190"/>
  <c r="M190" s="1"/>
  <c r="I190"/>
  <c r="I189" s="1"/>
  <c r="K190"/>
  <c r="O190"/>
  <c r="Q190"/>
  <c r="Q189" s="1"/>
  <c r="V190"/>
  <c r="G193"/>
  <c r="M193" s="1"/>
  <c r="I193"/>
  <c r="K193"/>
  <c r="O193"/>
  <c r="O189" s="1"/>
  <c r="Q193"/>
  <c r="V193"/>
  <c r="G194"/>
  <c r="M194" s="1"/>
  <c r="I194"/>
  <c r="K194"/>
  <c r="O194"/>
  <c r="Q194"/>
  <c r="V194"/>
  <c r="G196"/>
  <c r="M196" s="1"/>
  <c r="I196"/>
  <c r="K196"/>
  <c r="K189" s="1"/>
  <c r="O196"/>
  <c r="Q196"/>
  <c r="V196"/>
  <c r="V189" s="1"/>
  <c r="G199"/>
  <c r="M199" s="1"/>
  <c r="I199"/>
  <c r="K199"/>
  <c r="O199"/>
  <c r="Q199"/>
  <c r="V199"/>
  <c r="G201"/>
  <c r="M201" s="1"/>
  <c r="I201"/>
  <c r="K201"/>
  <c r="O201"/>
  <c r="Q201"/>
  <c r="V201"/>
  <c r="G204"/>
  <c r="I204"/>
  <c r="K204"/>
  <c r="K203" s="1"/>
  <c r="O204"/>
  <c r="O203" s="1"/>
  <c r="Q204"/>
  <c r="V204"/>
  <c r="V203" s="1"/>
  <c r="G212"/>
  <c r="M212" s="1"/>
  <c r="I212"/>
  <c r="K212"/>
  <c r="O212"/>
  <c r="Q212"/>
  <c r="V212"/>
  <c r="G266"/>
  <c r="M266" s="1"/>
  <c r="I266"/>
  <c r="K266"/>
  <c r="O266"/>
  <c r="Q266"/>
  <c r="V266"/>
  <c r="G274"/>
  <c r="M274" s="1"/>
  <c r="I274"/>
  <c r="I203" s="1"/>
  <c r="K274"/>
  <c r="O274"/>
  <c r="Q274"/>
  <c r="Q203" s="1"/>
  <c r="V274"/>
  <c r="G282"/>
  <c r="M282" s="1"/>
  <c r="I282"/>
  <c r="K282"/>
  <c r="O282"/>
  <c r="Q282"/>
  <c r="V282"/>
  <c r="G289"/>
  <c r="M289" s="1"/>
  <c r="I289"/>
  <c r="K289"/>
  <c r="O289"/>
  <c r="Q289"/>
  <c r="V289"/>
  <c r="G293"/>
  <c r="M293" s="1"/>
  <c r="I293"/>
  <c r="K293"/>
  <c r="O293"/>
  <c r="Q293"/>
  <c r="V293"/>
  <c r="G296"/>
  <c r="M296" s="1"/>
  <c r="I296"/>
  <c r="K296"/>
  <c r="O296"/>
  <c r="Q296"/>
  <c r="V296"/>
  <c r="G304"/>
  <c r="M304" s="1"/>
  <c r="I304"/>
  <c r="K304"/>
  <c r="O304"/>
  <c r="Q304"/>
  <c r="V304"/>
  <c r="G312"/>
  <c r="M312" s="1"/>
  <c r="I312"/>
  <c r="K312"/>
  <c r="O312"/>
  <c r="Q312"/>
  <c r="V312"/>
  <c r="G356"/>
  <c r="M356" s="1"/>
  <c r="I356"/>
  <c r="K356"/>
  <c r="O356"/>
  <c r="Q356"/>
  <c r="V356"/>
  <c r="G360"/>
  <c r="M360" s="1"/>
  <c r="I360"/>
  <c r="K360"/>
  <c r="O360"/>
  <c r="Q360"/>
  <c r="V360"/>
  <c r="G368"/>
  <c r="M368" s="1"/>
  <c r="I368"/>
  <c r="K368"/>
  <c r="O368"/>
  <c r="Q368"/>
  <c r="V368"/>
  <c r="G371"/>
  <c r="M371" s="1"/>
  <c r="I371"/>
  <c r="K371"/>
  <c r="O371"/>
  <c r="Q371"/>
  <c r="V371"/>
  <c r="G375"/>
  <c r="M375" s="1"/>
  <c r="I375"/>
  <c r="K375"/>
  <c r="O375"/>
  <c r="Q375"/>
  <c r="V375"/>
  <c r="G381"/>
  <c r="M381" s="1"/>
  <c r="I381"/>
  <c r="K381"/>
  <c r="O381"/>
  <c r="Q381"/>
  <c r="V381"/>
  <c r="G385"/>
  <c r="M385" s="1"/>
  <c r="I385"/>
  <c r="I384" s="1"/>
  <c r="K385"/>
  <c r="O385"/>
  <c r="Q385"/>
  <c r="Q384" s="1"/>
  <c r="V385"/>
  <c r="G388"/>
  <c r="M388" s="1"/>
  <c r="I388"/>
  <c r="K388"/>
  <c r="O388"/>
  <c r="O384" s="1"/>
  <c r="Q388"/>
  <c r="V388"/>
  <c r="G390"/>
  <c r="M390" s="1"/>
  <c r="I390"/>
  <c r="K390"/>
  <c r="O390"/>
  <c r="Q390"/>
  <c r="V390"/>
  <c r="G394"/>
  <c r="M394" s="1"/>
  <c r="I394"/>
  <c r="K394"/>
  <c r="K384" s="1"/>
  <c r="O394"/>
  <c r="Q394"/>
  <c r="V394"/>
  <c r="V384" s="1"/>
  <c r="G398"/>
  <c r="M398" s="1"/>
  <c r="I398"/>
  <c r="K398"/>
  <c r="O398"/>
  <c r="Q398"/>
  <c r="V398"/>
  <c r="G413"/>
  <c r="M413" s="1"/>
  <c r="I413"/>
  <c r="K413"/>
  <c r="O413"/>
  <c r="Q413"/>
  <c r="V413"/>
  <c r="G416"/>
  <c r="M416" s="1"/>
  <c r="I416"/>
  <c r="K416"/>
  <c r="O416"/>
  <c r="Q416"/>
  <c r="V416"/>
  <c r="G419"/>
  <c r="M419" s="1"/>
  <c r="I419"/>
  <c r="K419"/>
  <c r="O419"/>
  <c r="Q419"/>
  <c r="V419"/>
  <c r="G423"/>
  <c r="M423" s="1"/>
  <c r="I423"/>
  <c r="K423"/>
  <c r="O423"/>
  <c r="Q423"/>
  <c r="V423"/>
  <c r="G435"/>
  <c r="M435" s="1"/>
  <c r="I435"/>
  <c r="K435"/>
  <c r="O435"/>
  <c r="Q435"/>
  <c r="V435"/>
  <c r="G439"/>
  <c r="M439" s="1"/>
  <c r="I439"/>
  <c r="K439"/>
  <c r="O439"/>
  <c r="Q439"/>
  <c r="V439"/>
  <c r="G444"/>
  <c r="M444" s="1"/>
  <c r="I444"/>
  <c r="K444"/>
  <c r="O444"/>
  <c r="Q444"/>
  <c r="V444"/>
  <c r="G448"/>
  <c r="M448" s="1"/>
  <c r="I448"/>
  <c r="K448"/>
  <c r="O448"/>
  <c r="Q448"/>
  <c r="V448"/>
  <c r="G458"/>
  <c r="M458" s="1"/>
  <c r="I458"/>
  <c r="K458"/>
  <c r="O458"/>
  <c r="Q458"/>
  <c r="V458"/>
  <c r="G461"/>
  <c r="M461" s="1"/>
  <c r="I461"/>
  <c r="K461"/>
  <c r="O461"/>
  <c r="Q461"/>
  <c r="V461"/>
  <c r="G464"/>
  <c r="M464" s="1"/>
  <c r="I464"/>
  <c r="K464"/>
  <c r="O464"/>
  <c r="Q464"/>
  <c r="V464"/>
  <c r="G469"/>
  <c r="M469" s="1"/>
  <c r="I469"/>
  <c r="K469"/>
  <c r="O469"/>
  <c r="Q469"/>
  <c r="V469"/>
  <c r="G473"/>
  <c r="M473" s="1"/>
  <c r="I473"/>
  <c r="K473"/>
  <c r="O473"/>
  <c r="Q473"/>
  <c r="V473"/>
  <c r="G477"/>
  <c r="M477" s="1"/>
  <c r="I477"/>
  <c r="K477"/>
  <c r="O477"/>
  <c r="Q477"/>
  <c r="V477"/>
  <c r="G480"/>
  <c r="M480" s="1"/>
  <c r="I480"/>
  <c r="K480"/>
  <c r="O480"/>
  <c r="Q480"/>
  <c r="V480"/>
  <c r="G487"/>
  <c r="M487" s="1"/>
  <c r="I487"/>
  <c r="K487"/>
  <c r="O487"/>
  <c r="Q487"/>
  <c r="V487"/>
  <c r="G495"/>
  <c r="M495" s="1"/>
  <c r="I495"/>
  <c r="K495"/>
  <c r="O495"/>
  <c r="Q495"/>
  <c r="V495"/>
  <c r="G502"/>
  <c r="M502" s="1"/>
  <c r="I502"/>
  <c r="K502"/>
  <c r="O502"/>
  <c r="Q502"/>
  <c r="V502"/>
  <c r="G504"/>
  <c r="M504" s="1"/>
  <c r="I504"/>
  <c r="I503" s="1"/>
  <c r="K504"/>
  <c r="O504"/>
  <c r="Q504"/>
  <c r="Q503" s="1"/>
  <c r="V504"/>
  <c r="G507"/>
  <c r="M507" s="1"/>
  <c r="I507"/>
  <c r="K507"/>
  <c r="O507"/>
  <c r="O503" s="1"/>
  <c r="Q507"/>
  <c r="V507"/>
  <c r="G512"/>
  <c r="M512" s="1"/>
  <c r="I512"/>
  <c r="K512"/>
  <c r="O512"/>
  <c r="Q512"/>
  <c r="V512"/>
  <c r="G515"/>
  <c r="M515" s="1"/>
  <c r="I515"/>
  <c r="K515"/>
  <c r="K503" s="1"/>
  <c r="O515"/>
  <c r="Q515"/>
  <c r="V515"/>
  <c r="V503" s="1"/>
  <c r="G520"/>
  <c r="M520" s="1"/>
  <c r="I520"/>
  <c r="K520"/>
  <c r="O520"/>
  <c r="Q520"/>
  <c r="V520"/>
  <c r="G523"/>
  <c r="M523" s="1"/>
  <c r="I523"/>
  <c r="K523"/>
  <c r="O523"/>
  <c r="Q523"/>
  <c r="V523"/>
  <c r="G527"/>
  <c r="M527" s="1"/>
  <c r="I527"/>
  <c r="K527"/>
  <c r="O527"/>
  <c r="Q527"/>
  <c r="V527"/>
  <c r="G531"/>
  <c r="M531" s="1"/>
  <c r="I531"/>
  <c r="K531"/>
  <c r="O531"/>
  <c r="Q531"/>
  <c r="V531"/>
  <c r="G541"/>
  <c r="M541" s="1"/>
  <c r="I541"/>
  <c r="K541"/>
  <c r="O541"/>
  <c r="Q541"/>
  <c r="V541"/>
  <c r="G545"/>
  <c r="M545" s="1"/>
  <c r="I545"/>
  <c r="K545"/>
  <c r="O545"/>
  <c r="Q545"/>
  <c r="V545"/>
  <c r="G550"/>
  <c r="M550" s="1"/>
  <c r="I550"/>
  <c r="K550"/>
  <c r="O550"/>
  <c r="Q550"/>
  <c r="V550"/>
  <c r="G559"/>
  <c r="M559" s="1"/>
  <c r="I559"/>
  <c r="K559"/>
  <c r="O559"/>
  <c r="Q559"/>
  <c r="V559"/>
  <c r="G568"/>
  <c r="M568" s="1"/>
  <c r="I568"/>
  <c r="K568"/>
  <c r="O568"/>
  <c r="Q568"/>
  <c r="V568"/>
  <c r="G575"/>
  <c r="M575" s="1"/>
  <c r="I575"/>
  <c r="K575"/>
  <c r="O575"/>
  <c r="Q575"/>
  <c r="V575"/>
  <c r="G577"/>
  <c r="I577"/>
  <c r="K577"/>
  <c r="K576" s="1"/>
  <c r="O577"/>
  <c r="O576" s="1"/>
  <c r="Q577"/>
  <c r="V577"/>
  <c r="V576" s="1"/>
  <c r="G579"/>
  <c r="M579" s="1"/>
  <c r="I579"/>
  <c r="K579"/>
  <c r="O579"/>
  <c r="Q579"/>
  <c r="V579"/>
  <c r="G581"/>
  <c r="M581" s="1"/>
  <c r="I581"/>
  <c r="K581"/>
  <c r="O581"/>
  <c r="Q581"/>
  <c r="V581"/>
  <c r="G582"/>
  <c r="M582" s="1"/>
  <c r="I582"/>
  <c r="I576" s="1"/>
  <c r="K582"/>
  <c r="O582"/>
  <c r="Q582"/>
  <c r="Q576" s="1"/>
  <c r="V582"/>
  <c r="G585"/>
  <c r="M585" s="1"/>
  <c r="I585"/>
  <c r="K585"/>
  <c r="O585"/>
  <c r="Q585"/>
  <c r="V585"/>
  <c r="G588"/>
  <c r="M588" s="1"/>
  <c r="I588"/>
  <c r="K588"/>
  <c r="O588"/>
  <c r="Q588"/>
  <c r="V588"/>
  <c r="G589"/>
  <c r="M589" s="1"/>
  <c r="I589"/>
  <c r="K589"/>
  <c r="O589"/>
  <c r="Q589"/>
  <c r="V589"/>
  <c r="G600"/>
  <c r="M600" s="1"/>
  <c r="I600"/>
  <c r="K600"/>
  <c r="O600"/>
  <c r="Q600"/>
  <c r="V600"/>
  <c r="G603"/>
  <c r="M603" s="1"/>
  <c r="I603"/>
  <c r="K603"/>
  <c r="O603"/>
  <c r="Q603"/>
  <c r="V603"/>
  <c r="G605"/>
  <c r="M605" s="1"/>
  <c r="I605"/>
  <c r="K605"/>
  <c r="O605"/>
  <c r="Q605"/>
  <c r="V605"/>
  <c r="G608"/>
  <c r="M608" s="1"/>
  <c r="I608"/>
  <c r="K608"/>
  <c r="O608"/>
  <c r="Q608"/>
  <c r="V608"/>
  <c r="G610"/>
  <c r="M610" s="1"/>
  <c r="I610"/>
  <c r="K610"/>
  <c r="O610"/>
  <c r="Q610"/>
  <c r="V610"/>
  <c r="G612"/>
  <c r="M612" s="1"/>
  <c r="I612"/>
  <c r="K612"/>
  <c r="O612"/>
  <c r="Q612"/>
  <c r="V612"/>
  <c r="G614"/>
  <c r="M614" s="1"/>
  <c r="I614"/>
  <c r="K614"/>
  <c r="O614"/>
  <c r="Q614"/>
  <c r="V614"/>
  <c r="G616"/>
  <c r="M616" s="1"/>
  <c r="I616"/>
  <c r="K616"/>
  <c r="O616"/>
  <c r="Q616"/>
  <c r="V616"/>
  <c r="G618"/>
  <c r="M618" s="1"/>
  <c r="I618"/>
  <c r="K618"/>
  <c r="O618"/>
  <c r="Q618"/>
  <c r="V618"/>
  <c r="G620"/>
  <c r="M620" s="1"/>
  <c r="I620"/>
  <c r="K620"/>
  <c r="O620"/>
  <c r="Q620"/>
  <c r="V620"/>
  <c r="G621"/>
  <c r="M621" s="1"/>
  <c r="I621"/>
  <c r="K621"/>
  <c r="O621"/>
  <c r="Q621"/>
  <c r="V621"/>
  <c r="G624"/>
  <c r="M624" s="1"/>
  <c r="I624"/>
  <c r="I623" s="1"/>
  <c r="K624"/>
  <c r="O624"/>
  <c r="Q624"/>
  <c r="Q623" s="1"/>
  <c r="V624"/>
  <c r="G637"/>
  <c r="M637" s="1"/>
  <c r="I637"/>
  <c r="K637"/>
  <c r="K623" s="1"/>
  <c r="O637"/>
  <c r="Q637"/>
  <c r="V637"/>
  <c r="V623" s="1"/>
  <c r="G638"/>
  <c r="M638" s="1"/>
  <c r="I638"/>
  <c r="K638"/>
  <c r="O638"/>
  <c r="Q638"/>
  <c r="V638"/>
  <c r="G639"/>
  <c r="M639" s="1"/>
  <c r="I639"/>
  <c r="K639"/>
  <c r="O639"/>
  <c r="O623" s="1"/>
  <c r="Q639"/>
  <c r="V639"/>
  <c r="G640"/>
  <c r="M640" s="1"/>
  <c r="I640"/>
  <c r="K640"/>
  <c r="O640"/>
  <c r="Q640"/>
  <c r="V640"/>
  <c r="G642"/>
  <c r="M642" s="1"/>
  <c r="I642"/>
  <c r="I641" s="1"/>
  <c r="K642"/>
  <c r="O642"/>
  <c r="Q642"/>
  <c r="Q641" s="1"/>
  <c r="V642"/>
  <c r="G645"/>
  <c r="M645" s="1"/>
  <c r="I645"/>
  <c r="K645"/>
  <c r="O645"/>
  <c r="O641" s="1"/>
  <c r="Q645"/>
  <c r="V645"/>
  <c r="G650"/>
  <c r="M650" s="1"/>
  <c r="I650"/>
  <c r="K650"/>
  <c r="O650"/>
  <c r="Q650"/>
  <c r="V650"/>
  <c r="G671"/>
  <c r="M671" s="1"/>
  <c r="I671"/>
  <c r="K671"/>
  <c r="K641" s="1"/>
  <c r="O671"/>
  <c r="Q671"/>
  <c r="V671"/>
  <c r="V641" s="1"/>
  <c r="G674"/>
  <c r="M674" s="1"/>
  <c r="I674"/>
  <c r="K674"/>
  <c r="O674"/>
  <c r="Q674"/>
  <c r="V674"/>
  <c r="G677"/>
  <c r="M677" s="1"/>
  <c r="I677"/>
  <c r="K677"/>
  <c r="O677"/>
  <c r="Q677"/>
  <c r="V677"/>
  <c r="G679"/>
  <c r="M679" s="1"/>
  <c r="I679"/>
  <c r="K679"/>
  <c r="O679"/>
  <c r="Q679"/>
  <c r="V679"/>
  <c r="G695"/>
  <c r="M695" s="1"/>
  <c r="I695"/>
  <c r="K695"/>
  <c r="O695"/>
  <c r="Q695"/>
  <c r="V695"/>
  <c r="G702"/>
  <c r="M702" s="1"/>
  <c r="I702"/>
  <c r="K702"/>
  <c r="O702"/>
  <c r="Q702"/>
  <c r="V702"/>
  <c r="G706"/>
  <c r="M706" s="1"/>
  <c r="I706"/>
  <c r="K706"/>
  <c r="O706"/>
  <c r="Q706"/>
  <c r="V706"/>
  <c r="G713"/>
  <c r="M713" s="1"/>
  <c r="I713"/>
  <c r="K713"/>
  <c r="O713"/>
  <c r="Q713"/>
  <c r="V713"/>
  <c r="G717"/>
  <c r="M717" s="1"/>
  <c r="I717"/>
  <c r="K717"/>
  <c r="O717"/>
  <c r="Q717"/>
  <c r="V717"/>
  <c r="G719"/>
  <c r="M719" s="1"/>
  <c r="I719"/>
  <c r="K719"/>
  <c r="O719"/>
  <c r="Q719"/>
  <c r="V719"/>
  <c r="G722"/>
  <c r="M722" s="1"/>
  <c r="I722"/>
  <c r="K722"/>
  <c r="O722"/>
  <c r="Q722"/>
  <c r="V722"/>
  <c r="G726"/>
  <c r="M726" s="1"/>
  <c r="I726"/>
  <c r="K726"/>
  <c r="O726"/>
  <c r="Q726"/>
  <c r="V726"/>
  <c r="G729"/>
  <c r="M729" s="1"/>
  <c r="I729"/>
  <c r="K729"/>
  <c r="O729"/>
  <c r="Q729"/>
  <c r="V729"/>
  <c r="G731"/>
  <c r="M731" s="1"/>
  <c r="I731"/>
  <c r="K731"/>
  <c r="O731"/>
  <c r="Q731"/>
  <c r="V731"/>
  <c r="G733"/>
  <c r="M733" s="1"/>
  <c r="I733"/>
  <c r="K733"/>
  <c r="O733"/>
  <c r="Q733"/>
  <c r="V733"/>
  <c r="G736"/>
  <c r="M736" s="1"/>
  <c r="I736"/>
  <c r="K736"/>
  <c r="O736"/>
  <c r="Q736"/>
  <c r="V736"/>
  <c r="G740"/>
  <c r="M740" s="1"/>
  <c r="I740"/>
  <c r="K740"/>
  <c r="O740"/>
  <c r="Q740"/>
  <c r="V740"/>
  <c r="G743"/>
  <c r="M743" s="1"/>
  <c r="I743"/>
  <c r="K743"/>
  <c r="O743"/>
  <c r="Q743"/>
  <c r="V743"/>
  <c r="G747"/>
  <c r="M747" s="1"/>
  <c r="I747"/>
  <c r="K747"/>
  <c r="O747"/>
  <c r="Q747"/>
  <c r="V747"/>
  <c r="G753"/>
  <c r="M753" s="1"/>
  <c r="I753"/>
  <c r="K753"/>
  <c r="O753"/>
  <c r="Q753"/>
  <c r="V753"/>
  <c r="G764"/>
  <c r="M764" s="1"/>
  <c r="I764"/>
  <c r="K764"/>
  <c r="O764"/>
  <c r="Q764"/>
  <c r="V764"/>
  <c r="G772"/>
  <c r="M772" s="1"/>
  <c r="I772"/>
  <c r="K772"/>
  <c r="O772"/>
  <c r="Q772"/>
  <c r="V772"/>
  <c r="G781"/>
  <c r="M781" s="1"/>
  <c r="I781"/>
  <c r="K781"/>
  <c r="O781"/>
  <c r="Q781"/>
  <c r="V781"/>
  <c r="G790"/>
  <c r="M790" s="1"/>
  <c r="I790"/>
  <c r="K790"/>
  <c r="O790"/>
  <c r="Q790"/>
  <c r="V790"/>
  <c r="G791"/>
  <c r="M791" s="1"/>
  <c r="I791"/>
  <c r="K791"/>
  <c r="O791"/>
  <c r="Q791"/>
  <c r="V791"/>
  <c r="G792"/>
  <c r="M792" s="1"/>
  <c r="I792"/>
  <c r="K792"/>
  <c r="O792"/>
  <c r="Q792"/>
  <c r="V792"/>
  <c r="G793"/>
  <c r="M793" s="1"/>
  <c r="I793"/>
  <c r="K793"/>
  <c r="O793"/>
  <c r="Q793"/>
  <c r="V793"/>
  <c r="G795"/>
  <c r="M795" s="1"/>
  <c r="I795"/>
  <c r="K795"/>
  <c r="O795"/>
  <c r="Q795"/>
  <c r="V795"/>
  <c r="G796"/>
  <c r="M796" s="1"/>
  <c r="I796"/>
  <c r="K796"/>
  <c r="O796"/>
  <c r="Q796"/>
  <c r="V796"/>
  <c r="G797"/>
  <c r="M797" s="1"/>
  <c r="I797"/>
  <c r="K797"/>
  <c r="O797"/>
  <c r="Q797"/>
  <c r="V797"/>
  <c r="G798"/>
  <c r="M798" s="1"/>
  <c r="I798"/>
  <c r="K798"/>
  <c r="O798"/>
  <c r="Q798"/>
  <c r="V798"/>
  <c r="G799"/>
  <c r="M799" s="1"/>
  <c r="I799"/>
  <c r="K799"/>
  <c r="O799"/>
  <c r="Q799"/>
  <c r="V799"/>
  <c r="K800"/>
  <c r="O800"/>
  <c r="V800"/>
  <c r="G801"/>
  <c r="G800" s="1"/>
  <c r="I801"/>
  <c r="I800" s="1"/>
  <c r="K801"/>
  <c r="O801"/>
  <c r="Q801"/>
  <c r="Q800" s="1"/>
  <c r="V801"/>
  <c r="G804"/>
  <c r="M804" s="1"/>
  <c r="I804"/>
  <c r="I803" s="1"/>
  <c r="K804"/>
  <c r="O804"/>
  <c r="Q804"/>
  <c r="Q803" s="1"/>
  <c r="V804"/>
  <c r="G812"/>
  <c r="M812" s="1"/>
  <c r="I812"/>
  <c r="K812"/>
  <c r="K803" s="1"/>
  <c r="O812"/>
  <c r="Q812"/>
  <c r="V812"/>
  <c r="V803" s="1"/>
  <c r="G814"/>
  <c r="M814" s="1"/>
  <c r="I814"/>
  <c r="K814"/>
  <c r="O814"/>
  <c r="Q814"/>
  <c r="V814"/>
  <c r="G822"/>
  <c r="M822" s="1"/>
  <c r="I822"/>
  <c r="K822"/>
  <c r="O822"/>
  <c r="O803" s="1"/>
  <c r="Q822"/>
  <c r="V822"/>
  <c r="G832"/>
  <c r="M832" s="1"/>
  <c r="I832"/>
  <c r="K832"/>
  <c r="O832"/>
  <c r="Q832"/>
  <c r="V832"/>
  <c r="G842"/>
  <c r="M842" s="1"/>
  <c r="I842"/>
  <c r="K842"/>
  <c r="O842"/>
  <c r="Q842"/>
  <c r="V842"/>
  <c r="G849"/>
  <c r="M849" s="1"/>
  <c r="I849"/>
  <c r="K849"/>
  <c r="O849"/>
  <c r="Q849"/>
  <c r="V849"/>
  <c r="G853"/>
  <c r="M853" s="1"/>
  <c r="I853"/>
  <c r="K853"/>
  <c r="O853"/>
  <c r="Q853"/>
  <c r="V853"/>
  <c r="G858"/>
  <c r="M858" s="1"/>
  <c r="I858"/>
  <c r="K858"/>
  <c r="O858"/>
  <c r="Q858"/>
  <c r="V858"/>
  <c r="G879"/>
  <c r="M879" s="1"/>
  <c r="I879"/>
  <c r="K879"/>
  <c r="O879"/>
  <c r="Q879"/>
  <c r="V879"/>
  <c r="G882"/>
  <c r="M882" s="1"/>
  <c r="I882"/>
  <c r="K882"/>
  <c r="K881" s="1"/>
  <c r="O882"/>
  <c r="O881" s="1"/>
  <c r="Q882"/>
  <c r="V882"/>
  <c r="V881" s="1"/>
  <c r="G884"/>
  <c r="M884" s="1"/>
  <c r="I884"/>
  <c r="I881" s="1"/>
  <c r="K884"/>
  <c r="O884"/>
  <c r="Q884"/>
  <c r="Q881" s="1"/>
  <c r="V884"/>
  <c r="G886"/>
  <c r="M886" s="1"/>
  <c r="I886"/>
  <c r="K886"/>
  <c r="O886"/>
  <c r="Q886"/>
  <c r="V886"/>
  <c r="G889"/>
  <c r="M889" s="1"/>
  <c r="I889"/>
  <c r="K889"/>
  <c r="K888" s="1"/>
  <c r="O889"/>
  <c r="O888" s="1"/>
  <c r="Q889"/>
  <c r="V889"/>
  <c r="V888" s="1"/>
  <c r="G892"/>
  <c r="M892" s="1"/>
  <c r="I892"/>
  <c r="I888" s="1"/>
  <c r="K892"/>
  <c r="O892"/>
  <c r="Q892"/>
  <c r="Q888" s="1"/>
  <c r="V892"/>
  <c r="G896"/>
  <c r="M896" s="1"/>
  <c r="I896"/>
  <c r="K896"/>
  <c r="O896"/>
  <c r="Q896"/>
  <c r="V896"/>
  <c r="G906"/>
  <c r="M906" s="1"/>
  <c r="I906"/>
  <c r="K906"/>
  <c r="O906"/>
  <c r="Q906"/>
  <c r="V906"/>
  <c r="G914"/>
  <c r="M914" s="1"/>
  <c r="I914"/>
  <c r="K914"/>
  <c r="O914"/>
  <c r="Q914"/>
  <c r="V914"/>
  <c r="G916"/>
  <c r="I916"/>
  <c r="K916"/>
  <c r="M916"/>
  <c r="O916"/>
  <c r="Q916"/>
  <c r="V916"/>
  <c r="G924"/>
  <c r="M924" s="1"/>
  <c r="I924"/>
  <c r="K924"/>
  <c r="O924"/>
  <c r="Q924"/>
  <c r="V924"/>
  <c r="G935"/>
  <c r="M935" s="1"/>
  <c r="I935"/>
  <c r="K935"/>
  <c r="O935"/>
  <c r="Q935"/>
  <c r="V935"/>
  <c r="G937"/>
  <c r="M937" s="1"/>
  <c r="I937"/>
  <c r="K937"/>
  <c r="O937"/>
  <c r="Q937"/>
  <c r="V937"/>
  <c r="G948"/>
  <c r="M948" s="1"/>
  <c r="I948"/>
  <c r="K948"/>
  <c r="O948"/>
  <c r="Q948"/>
  <c r="V948"/>
  <c r="G955"/>
  <c r="M955" s="1"/>
  <c r="I955"/>
  <c r="K955"/>
  <c r="O955"/>
  <c r="Q955"/>
  <c r="V955"/>
  <c r="G958"/>
  <c r="M958" s="1"/>
  <c r="I958"/>
  <c r="K958"/>
  <c r="K957" s="1"/>
  <c r="O958"/>
  <c r="O957" s="1"/>
  <c r="Q958"/>
  <c r="V958"/>
  <c r="V957" s="1"/>
  <c r="G960"/>
  <c r="M960" s="1"/>
  <c r="I960"/>
  <c r="I957" s="1"/>
  <c r="K960"/>
  <c r="O960"/>
  <c r="Q960"/>
  <c r="Q957" s="1"/>
  <c r="V960"/>
  <c r="G962"/>
  <c r="M962" s="1"/>
  <c r="I962"/>
  <c r="K962"/>
  <c r="O962"/>
  <c r="Q962"/>
  <c r="V962"/>
  <c r="G964"/>
  <c r="M964" s="1"/>
  <c r="I964"/>
  <c r="K964"/>
  <c r="O964"/>
  <c r="Q964"/>
  <c r="V964"/>
  <c r="G966"/>
  <c r="M966" s="1"/>
  <c r="I966"/>
  <c r="K966"/>
  <c r="O966"/>
  <c r="Q966"/>
  <c r="V966"/>
  <c r="G970"/>
  <c r="M970" s="1"/>
  <c r="I970"/>
  <c r="K970"/>
  <c r="O970"/>
  <c r="Q970"/>
  <c r="V970"/>
  <c r="G974"/>
  <c r="M974" s="1"/>
  <c r="I974"/>
  <c r="K974"/>
  <c r="O974"/>
  <c r="Q974"/>
  <c r="V974"/>
  <c r="G978"/>
  <c r="M978" s="1"/>
  <c r="I978"/>
  <c r="K978"/>
  <c r="O978"/>
  <c r="Q978"/>
  <c r="V978"/>
  <c r="G985"/>
  <c r="M985" s="1"/>
  <c r="I985"/>
  <c r="K985"/>
  <c r="O985"/>
  <c r="Q985"/>
  <c r="V985"/>
  <c r="G987"/>
  <c r="M987" s="1"/>
  <c r="I987"/>
  <c r="K987"/>
  <c r="O987"/>
  <c r="Q987"/>
  <c r="V987"/>
  <c r="G989"/>
  <c r="M989" s="1"/>
  <c r="I989"/>
  <c r="K989"/>
  <c r="O989"/>
  <c r="Q989"/>
  <c r="V989"/>
  <c r="G991"/>
  <c r="M991" s="1"/>
  <c r="I991"/>
  <c r="K991"/>
  <c r="O991"/>
  <c r="Q991"/>
  <c r="V991"/>
  <c r="G994"/>
  <c r="M994" s="1"/>
  <c r="I994"/>
  <c r="K994"/>
  <c r="O994"/>
  <c r="Q994"/>
  <c r="V994"/>
  <c r="G995"/>
  <c r="M995" s="1"/>
  <c r="I995"/>
  <c r="K995"/>
  <c r="O995"/>
  <c r="Q995"/>
  <c r="V995"/>
  <c r="G996"/>
  <c r="M996" s="1"/>
  <c r="I996"/>
  <c r="K996"/>
  <c r="O996"/>
  <c r="Q996"/>
  <c r="V996"/>
  <c r="G1004"/>
  <c r="I1004"/>
  <c r="K1004"/>
  <c r="O1004"/>
  <c r="O993" s="1"/>
  <c r="Q1004"/>
  <c r="V1004"/>
  <c r="G1006"/>
  <c r="M1006" s="1"/>
  <c r="I1006"/>
  <c r="K1006"/>
  <c r="O1006"/>
  <c r="Q1006"/>
  <c r="V1006"/>
  <c r="G1009"/>
  <c r="M1009" s="1"/>
  <c r="I1009"/>
  <c r="K1009"/>
  <c r="O1009"/>
  <c r="Q1009"/>
  <c r="V1009"/>
  <c r="G1011"/>
  <c r="M1011" s="1"/>
  <c r="I1011"/>
  <c r="K1011"/>
  <c r="O1011"/>
  <c r="Q1011"/>
  <c r="V1011"/>
  <c r="G1015"/>
  <c r="M1015" s="1"/>
  <c r="I1015"/>
  <c r="K1015"/>
  <c r="O1015"/>
  <c r="Q1015"/>
  <c r="V1015"/>
  <c r="G1017"/>
  <c r="M1017" s="1"/>
  <c r="I1017"/>
  <c r="K1017"/>
  <c r="O1017"/>
  <c r="Q1017"/>
  <c r="V1017"/>
  <c r="G1019"/>
  <c r="M1019" s="1"/>
  <c r="I1019"/>
  <c r="K1019"/>
  <c r="O1019"/>
  <c r="Q1019"/>
  <c r="V1019"/>
  <c r="G1021"/>
  <c r="M1021" s="1"/>
  <c r="I1021"/>
  <c r="K1021"/>
  <c r="O1021"/>
  <c r="Q1021"/>
  <c r="V1021"/>
  <c r="G1023"/>
  <c r="M1023" s="1"/>
  <c r="I1023"/>
  <c r="K1023"/>
  <c r="O1023"/>
  <c r="Q1023"/>
  <c r="V1023"/>
  <c r="G1025"/>
  <c r="M1025" s="1"/>
  <c r="I1025"/>
  <c r="K1025"/>
  <c r="O1025"/>
  <c r="Q1025"/>
  <c r="V1025"/>
  <c r="G1027"/>
  <c r="M1027" s="1"/>
  <c r="I1027"/>
  <c r="K1027"/>
  <c r="O1027"/>
  <c r="Q1027"/>
  <c r="V1027"/>
  <c r="G1039"/>
  <c r="M1039" s="1"/>
  <c r="I1039"/>
  <c r="K1039"/>
  <c r="O1039"/>
  <c r="Q1039"/>
  <c r="V1039"/>
  <c r="G1041"/>
  <c r="M1041" s="1"/>
  <c r="I1041"/>
  <c r="K1041"/>
  <c r="O1041"/>
  <c r="Q1041"/>
  <c r="V1041"/>
  <c r="G1042"/>
  <c r="M1042" s="1"/>
  <c r="I1042"/>
  <c r="K1042"/>
  <c r="O1042"/>
  <c r="Q1042"/>
  <c r="V1042"/>
  <c r="G1044"/>
  <c r="M1044" s="1"/>
  <c r="I1044"/>
  <c r="K1044"/>
  <c r="O1044"/>
  <c r="Q1044"/>
  <c r="V1044"/>
  <c r="G1046"/>
  <c r="M1046" s="1"/>
  <c r="I1046"/>
  <c r="K1046"/>
  <c r="O1046"/>
  <c r="Q1046"/>
  <c r="V1046"/>
  <c r="G1048"/>
  <c r="M1048" s="1"/>
  <c r="I1048"/>
  <c r="K1048"/>
  <c r="O1048"/>
  <c r="Q1048"/>
  <c r="V1048"/>
  <c r="G1055"/>
  <c r="M1055" s="1"/>
  <c r="I1055"/>
  <c r="K1055"/>
  <c r="O1055"/>
  <c r="Q1055"/>
  <c r="V1055"/>
  <c r="G1057"/>
  <c r="M1057" s="1"/>
  <c r="I1057"/>
  <c r="K1057"/>
  <c r="O1057"/>
  <c r="Q1057"/>
  <c r="V1057"/>
  <c r="G1059"/>
  <c r="M1059" s="1"/>
  <c r="I1059"/>
  <c r="K1059"/>
  <c r="O1059"/>
  <c r="Q1059"/>
  <c r="V1059"/>
  <c r="G1061"/>
  <c r="M1061" s="1"/>
  <c r="I1061"/>
  <c r="K1061"/>
  <c r="O1061"/>
  <c r="Q1061"/>
  <c r="V1061"/>
  <c r="G1063"/>
  <c r="M1063" s="1"/>
  <c r="I1063"/>
  <c r="K1063"/>
  <c r="O1063"/>
  <c r="Q1063"/>
  <c r="V1063"/>
  <c r="G1064"/>
  <c r="M1064" s="1"/>
  <c r="I1064"/>
  <c r="K1064"/>
  <c r="O1064"/>
  <c r="Q1064"/>
  <c r="V1064"/>
  <c r="G1066"/>
  <c r="M1066" s="1"/>
  <c r="I1066"/>
  <c r="K1066"/>
  <c r="O1066"/>
  <c r="Q1066"/>
  <c r="V1066"/>
  <c r="G1067"/>
  <c r="M1067" s="1"/>
  <c r="I1067"/>
  <c r="K1067"/>
  <c r="O1067"/>
  <c r="Q1067"/>
  <c r="V1067"/>
  <c r="G1068"/>
  <c r="M1068" s="1"/>
  <c r="I1068"/>
  <c r="K1068"/>
  <c r="O1068"/>
  <c r="Q1068"/>
  <c r="V1068"/>
  <c r="G1069"/>
  <c r="M1069" s="1"/>
  <c r="I1069"/>
  <c r="K1069"/>
  <c r="O1069"/>
  <c r="Q1069"/>
  <c r="V1069"/>
  <c r="G1071"/>
  <c r="I1071"/>
  <c r="I1070" s="1"/>
  <c r="K1071"/>
  <c r="O1071"/>
  <c r="Q1071"/>
  <c r="Q1070" s="1"/>
  <c r="V1071"/>
  <c r="V1070" s="1"/>
  <c r="G1073"/>
  <c r="M1073" s="1"/>
  <c r="I1073"/>
  <c r="K1073"/>
  <c r="O1073"/>
  <c r="Q1073"/>
  <c r="V1073"/>
  <c r="G1076"/>
  <c r="M1076" s="1"/>
  <c r="I1076"/>
  <c r="K1076"/>
  <c r="O1076"/>
  <c r="Q1076"/>
  <c r="V1076"/>
  <c r="G1079"/>
  <c r="M1079" s="1"/>
  <c r="I1079"/>
  <c r="K1079"/>
  <c r="O1079"/>
  <c r="O1070" s="1"/>
  <c r="Q1079"/>
  <c r="V1079"/>
  <c r="G1083"/>
  <c r="M1083" s="1"/>
  <c r="I1083"/>
  <c r="K1083"/>
  <c r="O1083"/>
  <c r="Q1083"/>
  <c r="V1083"/>
  <c r="G1087"/>
  <c r="M1087" s="1"/>
  <c r="I1087"/>
  <c r="K1087"/>
  <c r="O1087"/>
  <c r="Q1087"/>
  <c r="V1087"/>
  <c r="G1090"/>
  <c r="M1090" s="1"/>
  <c r="I1090"/>
  <c r="K1090"/>
  <c r="O1090"/>
  <c r="Q1090"/>
  <c r="V1090"/>
  <c r="G1092"/>
  <c r="M1092" s="1"/>
  <c r="I1092"/>
  <c r="K1092"/>
  <c r="O1092"/>
  <c r="Q1092"/>
  <c r="V1092"/>
  <c r="G1094"/>
  <c r="M1094" s="1"/>
  <c r="I1094"/>
  <c r="K1094"/>
  <c r="O1094"/>
  <c r="Q1094"/>
  <c r="V1094"/>
  <c r="G1096"/>
  <c r="M1096" s="1"/>
  <c r="I1096"/>
  <c r="K1096"/>
  <c r="O1096"/>
  <c r="Q1096"/>
  <c r="V1096"/>
  <c r="G1098"/>
  <c r="M1098" s="1"/>
  <c r="I1098"/>
  <c r="K1098"/>
  <c r="O1098"/>
  <c r="Q1098"/>
  <c r="V1098"/>
  <c r="G1102"/>
  <c r="M1102" s="1"/>
  <c r="I1102"/>
  <c r="K1102"/>
  <c r="O1102"/>
  <c r="Q1102"/>
  <c r="V1102"/>
  <c r="G1105"/>
  <c r="M1105" s="1"/>
  <c r="I1105"/>
  <c r="K1105"/>
  <c r="K1104" s="1"/>
  <c r="O1105"/>
  <c r="Q1105"/>
  <c r="V1105"/>
  <c r="V1104" s="1"/>
  <c r="G1107"/>
  <c r="M1107" s="1"/>
  <c r="I1107"/>
  <c r="K1107"/>
  <c r="O1107"/>
  <c r="Q1107"/>
  <c r="V1107"/>
  <c r="G1108"/>
  <c r="I1108"/>
  <c r="K1108"/>
  <c r="O1108"/>
  <c r="O1104" s="1"/>
  <c r="Q1108"/>
  <c r="V1108"/>
  <c r="G1109"/>
  <c r="M1109" s="1"/>
  <c r="I1109"/>
  <c r="I1104" s="1"/>
  <c r="K1109"/>
  <c r="O1109"/>
  <c r="Q1109"/>
  <c r="Q1104" s="1"/>
  <c r="V1109"/>
  <c r="G1110"/>
  <c r="M1110" s="1"/>
  <c r="I1110"/>
  <c r="K1110"/>
  <c r="O1110"/>
  <c r="Q1110"/>
  <c r="V1110"/>
  <c r="G1112"/>
  <c r="M1112" s="1"/>
  <c r="I1112"/>
  <c r="K1112"/>
  <c r="O1112"/>
  <c r="Q1112"/>
  <c r="V1112"/>
  <c r="G1113"/>
  <c r="M1113" s="1"/>
  <c r="I1113"/>
  <c r="K1113"/>
  <c r="O1113"/>
  <c r="Q1113"/>
  <c r="V1113"/>
  <c r="G1114"/>
  <c r="M1114" s="1"/>
  <c r="I1114"/>
  <c r="K1114"/>
  <c r="O1114"/>
  <c r="Q1114"/>
  <c r="V1114"/>
  <c r="G1116"/>
  <c r="I1116"/>
  <c r="K1116"/>
  <c r="O1116"/>
  <c r="O1115" s="1"/>
  <c r="Q1116"/>
  <c r="V1116"/>
  <c r="G1124"/>
  <c r="M1124" s="1"/>
  <c r="I1124"/>
  <c r="K1124"/>
  <c r="O1124"/>
  <c r="Q1124"/>
  <c r="V1124"/>
  <c r="G1131"/>
  <c r="M1131" s="1"/>
  <c r="I1131"/>
  <c r="I1115" s="1"/>
  <c r="K1131"/>
  <c r="O1131"/>
  <c r="Q1131"/>
  <c r="Q1115" s="1"/>
  <c r="V1131"/>
  <c r="G1135"/>
  <c r="M1135" s="1"/>
  <c r="I1135"/>
  <c r="K1135"/>
  <c r="K1115" s="1"/>
  <c r="O1135"/>
  <c r="Q1135"/>
  <c r="V1135"/>
  <c r="V1115" s="1"/>
  <c r="G1146"/>
  <c r="M1146" s="1"/>
  <c r="I1146"/>
  <c r="K1146"/>
  <c r="O1146"/>
  <c r="Q1146"/>
  <c r="V1146"/>
  <c r="G1148"/>
  <c r="M1148" s="1"/>
  <c r="I1148"/>
  <c r="K1148"/>
  <c r="O1148"/>
  <c r="Q1148"/>
  <c r="V1148"/>
  <c r="G1151"/>
  <c r="M1151" s="1"/>
  <c r="I1151"/>
  <c r="K1151"/>
  <c r="O1151"/>
  <c r="Q1151"/>
  <c r="V1151"/>
  <c r="G1155"/>
  <c r="M1155" s="1"/>
  <c r="I1155"/>
  <c r="K1155"/>
  <c r="O1155"/>
  <c r="Q1155"/>
  <c r="V1155"/>
  <c r="G1163"/>
  <c r="M1163" s="1"/>
  <c r="I1163"/>
  <c r="K1163"/>
  <c r="O1163"/>
  <c r="Q1163"/>
  <c r="V1163"/>
  <c r="G1165"/>
  <c r="M1165" s="1"/>
  <c r="I1165"/>
  <c r="K1165"/>
  <c r="O1165"/>
  <c r="Q1165"/>
  <c r="V1165"/>
  <c r="G1174"/>
  <c r="M1174" s="1"/>
  <c r="I1174"/>
  <c r="K1174"/>
  <c r="O1174"/>
  <c r="Q1174"/>
  <c r="V1174"/>
  <c r="G1175"/>
  <c r="M1175" s="1"/>
  <c r="I1175"/>
  <c r="K1175"/>
  <c r="O1175"/>
  <c r="Q1175"/>
  <c r="V1175"/>
  <c r="G1179"/>
  <c r="M1179" s="1"/>
  <c r="I1179"/>
  <c r="K1179"/>
  <c r="O1179"/>
  <c r="Q1179"/>
  <c r="V1179"/>
  <c r="G1181"/>
  <c r="M1181" s="1"/>
  <c r="I1181"/>
  <c r="K1181"/>
  <c r="O1181"/>
  <c r="Q1181"/>
  <c r="V1181"/>
  <c r="G1188"/>
  <c r="M1188" s="1"/>
  <c r="I1188"/>
  <c r="K1188"/>
  <c r="O1188"/>
  <c r="Q1188"/>
  <c r="V1188"/>
  <c r="G1192"/>
  <c r="M1192" s="1"/>
  <c r="I1192"/>
  <c r="K1192"/>
  <c r="O1192"/>
  <c r="Q1192"/>
  <c r="V1192"/>
  <c r="G1195"/>
  <c r="M1195" s="1"/>
  <c r="I1195"/>
  <c r="K1195"/>
  <c r="O1195"/>
  <c r="Q1195"/>
  <c r="V1195"/>
  <c r="G1198"/>
  <c r="M1198" s="1"/>
  <c r="I1198"/>
  <c r="K1198"/>
  <c r="O1198"/>
  <c r="Q1198"/>
  <c r="V1198"/>
  <c r="G1200"/>
  <c r="M1200" s="1"/>
  <c r="I1200"/>
  <c r="K1200"/>
  <c r="O1200"/>
  <c r="Q1200"/>
  <c r="V1200"/>
  <c r="G1202"/>
  <c r="M1202" s="1"/>
  <c r="I1202"/>
  <c r="K1202"/>
  <c r="O1202"/>
  <c r="Q1202"/>
  <c r="V1202"/>
  <c r="G1204"/>
  <c r="M1204" s="1"/>
  <c r="I1204"/>
  <c r="K1204"/>
  <c r="O1204"/>
  <c r="Q1204"/>
  <c r="V1204"/>
  <c r="G1206"/>
  <c r="M1206" s="1"/>
  <c r="I1206"/>
  <c r="K1206"/>
  <c r="O1206"/>
  <c r="Q1206"/>
  <c r="V1206"/>
  <c r="G1208"/>
  <c r="M1208" s="1"/>
  <c r="I1208"/>
  <c r="K1208"/>
  <c r="O1208"/>
  <c r="Q1208"/>
  <c r="V1208"/>
  <c r="G1210"/>
  <c r="M1210" s="1"/>
  <c r="I1210"/>
  <c r="K1210"/>
  <c r="O1210"/>
  <c r="Q1210"/>
  <c r="V1210"/>
  <c r="G1212"/>
  <c r="M1212" s="1"/>
  <c r="I1212"/>
  <c r="K1212"/>
  <c r="O1212"/>
  <c r="Q1212"/>
  <c r="V1212"/>
  <c r="G1215"/>
  <c r="M1215" s="1"/>
  <c r="I1215"/>
  <c r="K1215"/>
  <c r="O1215"/>
  <c r="Q1215"/>
  <c r="V1215"/>
  <c r="G1218"/>
  <c r="M1218" s="1"/>
  <c r="I1218"/>
  <c r="K1218"/>
  <c r="O1218"/>
  <c r="Q1218"/>
  <c r="V1218"/>
  <c r="G1220"/>
  <c r="M1220" s="1"/>
  <c r="I1220"/>
  <c r="K1220"/>
  <c r="O1220"/>
  <c r="Q1220"/>
  <c r="V1220"/>
  <c r="G1221"/>
  <c r="M1221" s="1"/>
  <c r="I1221"/>
  <c r="K1221"/>
  <c r="O1221"/>
  <c r="Q1221"/>
  <c r="V1221"/>
  <c r="G1223"/>
  <c r="M1223" s="1"/>
  <c r="I1223"/>
  <c r="K1223"/>
  <c r="O1223"/>
  <c r="Q1223"/>
  <c r="V1223"/>
  <c r="G1225"/>
  <c r="M1225" s="1"/>
  <c r="I1225"/>
  <c r="K1225"/>
  <c r="O1225"/>
  <c r="Q1225"/>
  <c r="V1225"/>
  <c r="G1227"/>
  <c r="M1227" s="1"/>
  <c r="I1227"/>
  <c r="K1227"/>
  <c r="O1227"/>
  <c r="Q1227"/>
  <c r="V1227"/>
  <c r="G1229"/>
  <c r="M1229" s="1"/>
  <c r="I1229"/>
  <c r="K1229"/>
  <c r="O1229"/>
  <c r="Q1229"/>
  <c r="V1229"/>
  <c r="G1232"/>
  <c r="M1232" s="1"/>
  <c r="I1232"/>
  <c r="I1231" s="1"/>
  <c r="K1232"/>
  <c r="K1231" s="1"/>
  <c r="O1232"/>
  <c r="Q1232"/>
  <c r="Q1231" s="1"/>
  <c r="V1232"/>
  <c r="V1231" s="1"/>
  <c r="G1234"/>
  <c r="M1234" s="1"/>
  <c r="I1234"/>
  <c r="K1234"/>
  <c r="O1234"/>
  <c r="Q1234"/>
  <c r="V1234"/>
  <c r="G1236"/>
  <c r="M1236" s="1"/>
  <c r="I1236"/>
  <c r="K1236"/>
  <c r="O1236"/>
  <c r="Q1236"/>
  <c r="V1236"/>
  <c r="G1237"/>
  <c r="I1237"/>
  <c r="K1237"/>
  <c r="O1237"/>
  <c r="O1231" s="1"/>
  <c r="Q1237"/>
  <c r="V1237"/>
  <c r="G1241"/>
  <c r="M1241" s="1"/>
  <c r="I1241"/>
  <c r="K1241"/>
  <c r="O1241"/>
  <c r="Q1241"/>
  <c r="V1241"/>
  <c r="G1244"/>
  <c r="M1244" s="1"/>
  <c r="I1244"/>
  <c r="K1244"/>
  <c r="O1244"/>
  <c r="Q1244"/>
  <c r="V1244"/>
  <c r="G1248"/>
  <c r="I1248"/>
  <c r="K1248"/>
  <c r="O1248"/>
  <c r="O1243" s="1"/>
  <c r="Q1248"/>
  <c r="V1248"/>
  <c r="G1252"/>
  <c r="M1252" s="1"/>
  <c r="I1252"/>
  <c r="I1243" s="1"/>
  <c r="K1252"/>
  <c r="O1252"/>
  <c r="Q1252"/>
  <c r="Q1243" s="1"/>
  <c r="V1252"/>
  <c r="G1256"/>
  <c r="M1256" s="1"/>
  <c r="I1256"/>
  <c r="K1256"/>
  <c r="K1243" s="1"/>
  <c r="O1256"/>
  <c r="Q1256"/>
  <c r="V1256"/>
  <c r="V1243" s="1"/>
  <c r="G1259"/>
  <c r="M1259" s="1"/>
  <c r="I1259"/>
  <c r="K1259"/>
  <c r="O1259"/>
  <c r="Q1259"/>
  <c r="V1259"/>
  <c r="G1261"/>
  <c r="M1261" s="1"/>
  <c r="I1261"/>
  <c r="K1261"/>
  <c r="O1261"/>
  <c r="Q1261"/>
  <c r="V1261"/>
  <c r="G1263"/>
  <c r="M1263" s="1"/>
  <c r="I1263"/>
  <c r="K1263"/>
  <c r="O1263"/>
  <c r="Q1263"/>
  <c r="V1263"/>
  <c r="G1265"/>
  <c r="M1265" s="1"/>
  <c r="I1265"/>
  <c r="K1265"/>
  <c r="O1265"/>
  <c r="Q1265"/>
  <c r="V1265"/>
  <c r="G1268"/>
  <c r="I1268"/>
  <c r="I1267" s="1"/>
  <c r="K1268"/>
  <c r="O1268"/>
  <c r="O1267" s="1"/>
  <c r="Q1268"/>
  <c r="Q1267" s="1"/>
  <c r="V1268"/>
  <c r="G1278"/>
  <c r="M1278" s="1"/>
  <c r="I1278"/>
  <c r="K1278"/>
  <c r="O1278"/>
  <c r="Q1278"/>
  <c r="V1278"/>
  <c r="G1290"/>
  <c r="M1290" s="1"/>
  <c r="I1290"/>
  <c r="K1290"/>
  <c r="K1267" s="1"/>
  <c r="O1290"/>
  <c r="Q1290"/>
  <c r="V1290"/>
  <c r="V1267" s="1"/>
  <c r="G1300"/>
  <c r="M1300" s="1"/>
  <c r="I1300"/>
  <c r="K1300"/>
  <c r="O1300"/>
  <c r="Q1300"/>
  <c r="V1300"/>
  <c r="G1302"/>
  <c r="M1302" s="1"/>
  <c r="I1302"/>
  <c r="K1302"/>
  <c r="O1302"/>
  <c r="Q1302"/>
  <c r="V1302"/>
  <c r="G1309"/>
  <c r="M1309" s="1"/>
  <c r="I1309"/>
  <c r="K1309"/>
  <c r="O1309"/>
  <c r="Q1309"/>
  <c r="V1309"/>
  <c r="G1318"/>
  <c r="M1318" s="1"/>
  <c r="I1318"/>
  <c r="K1318"/>
  <c r="O1318"/>
  <c r="Q1318"/>
  <c r="V1318"/>
  <c r="G1327"/>
  <c r="M1327" s="1"/>
  <c r="I1327"/>
  <c r="K1327"/>
  <c r="O1327"/>
  <c r="Q1327"/>
  <c r="V1327"/>
  <c r="G1329"/>
  <c r="M1329" s="1"/>
  <c r="I1329"/>
  <c r="K1329"/>
  <c r="O1329"/>
  <c r="Q1329"/>
  <c r="V1329"/>
  <c r="G1331"/>
  <c r="M1331" s="1"/>
  <c r="I1331"/>
  <c r="K1331"/>
  <c r="O1331"/>
  <c r="Q1331"/>
  <c r="V1331"/>
  <c r="G1345"/>
  <c r="M1345" s="1"/>
  <c r="I1345"/>
  <c r="K1345"/>
  <c r="O1345"/>
  <c r="Q1345"/>
  <c r="V1345"/>
  <c r="G1359"/>
  <c r="M1359" s="1"/>
  <c r="I1359"/>
  <c r="K1359"/>
  <c r="O1359"/>
  <c r="Q1359"/>
  <c r="V1359"/>
  <c r="G1373"/>
  <c r="M1373" s="1"/>
  <c r="I1373"/>
  <c r="K1373"/>
  <c r="O1373"/>
  <c r="Q1373"/>
  <c r="V1373"/>
  <c r="G1376"/>
  <c r="M1376" s="1"/>
  <c r="I1376"/>
  <c r="K1376"/>
  <c r="K1375" s="1"/>
  <c r="O1376"/>
  <c r="Q1376"/>
  <c r="V1376"/>
  <c r="V1375" s="1"/>
  <c r="G1380"/>
  <c r="M1380" s="1"/>
  <c r="I1380"/>
  <c r="K1380"/>
  <c r="O1380"/>
  <c r="Q1380"/>
  <c r="V1380"/>
  <c r="G1382"/>
  <c r="I1382"/>
  <c r="K1382"/>
  <c r="O1382"/>
  <c r="O1375" s="1"/>
  <c r="Q1382"/>
  <c r="V1382"/>
  <c r="G1394"/>
  <c r="M1394" s="1"/>
  <c r="I1394"/>
  <c r="I1375" s="1"/>
  <c r="K1394"/>
  <c r="O1394"/>
  <c r="Q1394"/>
  <c r="Q1375" s="1"/>
  <c r="V1394"/>
  <c r="G1396"/>
  <c r="M1396" s="1"/>
  <c r="I1396"/>
  <c r="K1396"/>
  <c r="O1396"/>
  <c r="Q1396"/>
  <c r="V1396"/>
  <c r="G1399"/>
  <c r="M1399" s="1"/>
  <c r="I1399"/>
  <c r="K1399"/>
  <c r="O1399"/>
  <c r="Q1399"/>
  <c r="V1399"/>
  <c r="G1406"/>
  <c r="M1406" s="1"/>
  <c r="I1406"/>
  <c r="K1406"/>
  <c r="O1406"/>
  <c r="Q1406"/>
  <c r="V1406"/>
  <c r="G1408"/>
  <c r="M1408" s="1"/>
  <c r="I1408"/>
  <c r="K1408"/>
  <c r="O1408"/>
  <c r="Q1408"/>
  <c r="V1408"/>
  <c r="G1409"/>
  <c r="M1409" s="1"/>
  <c r="I1409"/>
  <c r="K1409"/>
  <c r="O1409"/>
  <c r="Q1409"/>
  <c r="V1409"/>
  <c r="G1410"/>
  <c r="M1410" s="1"/>
  <c r="I1410"/>
  <c r="K1410"/>
  <c r="O1410"/>
  <c r="Q1410"/>
  <c r="V1410"/>
  <c r="G1412"/>
  <c r="M1412" s="1"/>
  <c r="I1412"/>
  <c r="K1412"/>
  <c r="O1412"/>
  <c r="Q1412"/>
  <c r="V1412"/>
  <c r="G1413"/>
  <c r="M1413" s="1"/>
  <c r="I1413"/>
  <c r="K1413"/>
  <c r="O1413"/>
  <c r="Q1413"/>
  <c r="V1413"/>
  <c r="G1414"/>
  <c r="M1414" s="1"/>
  <c r="I1414"/>
  <c r="K1414"/>
  <c r="O1414"/>
  <c r="Q1414"/>
  <c r="V1414"/>
  <c r="G1415"/>
  <c r="M1415" s="1"/>
  <c r="I1415"/>
  <c r="K1415"/>
  <c r="O1415"/>
  <c r="Q1415"/>
  <c r="V1415"/>
  <c r="G1417"/>
  <c r="M1417" s="1"/>
  <c r="I1417"/>
  <c r="I1416" s="1"/>
  <c r="K1417"/>
  <c r="K1416" s="1"/>
  <c r="O1417"/>
  <c r="Q1417"/>
  <c r="Q1416" s="1"/>
  <c r="V1417"/>
  <c r="V1416" s="1"/>
  <c r="G1430"/>
  <c r="M1430" s="1"/>
  <c r="I1430"/>
  <c r="K1430"/>
  <c r="O1430"/>
  <c r="Q1430"/>
  <c r="V1430"/>
  <c r="G1441"/>
  <c r="M1441" s="1"/>
  <c r="I1441"/>
  <c r="K1441"/>
  <c r="O1441"/>
  <c r="Q1441"/>
  <c r="V1441"/>
  <c r="G1452"/>
  <c r="I1452"/>
  <c r="K1452"/>
  <c r="O1452"/>
  <c r="O1416" s="1"/>
  <c r="Q1452"/>
  <c r="V1452"/>
  <c r="G1453"/>
  <c r="M1453" s="1"/>
  <c r="I1453"/>
  <c r="K1453"/>
  <c r="O1453"/>
  <c r="Q1453"/>
  <c r="V1453"/>
  <c r="G1456"/>
  <c r="M1456" s="1"/>
  <c r="I1456"/>
  <c r="K1456"/>
  <c r="O1456"/>
  <c r="Q1456"/>
  <c r="V1456"/>
  <c r="G1464"/>
  <c r="I1464"/>
  <c r="K1464"/>
  <c r="O1464"/>
  <c r="O1455" s="1"/>
  <c r="Q1464"/>
  <c r="V1464"/>
  <c r="G1468"/>
  <c r="M1468" s="1"/>
  <c r="I1468"/>
  <c r="I1455" s="1"/>
  <c r="K1468"/>
  <c r="O1468"/>
  <c r="Q1468"/>
  <c r="Q1455" s="1"/>
  <c r="V1468"/>
  <c r="G1472"/>
  <c r="M1472" s="1"/>
  <c r="I1472"/>
  <c r="K1472"/>
  <c r="K1455" s="1"/>
  <c r="O1472"/>
  <c r="Q1472"/>
  <c r="V1472"/>
  <c r="V1455" s="1"/>
  <c r="G1476"/>
  <c r="M1476" s="1"/>
  <c r="I1476"/>
  <c r="K1476"/>
  <c r="O1476"/>
  <c r="Q1476"/>
  <c r="V1476"/>
  <c r="G1483"/>
  <c r="M1483" s="1"/>
  <c r="I1483"/>
  <c r="K1483"/>
  <c r="O1483"/>
  <c r="Q1483"/>
  <c r="V1483"/>
  <c r="G1492"/>
  <c r="M1492" s="1"/>
  <c r="I1492"/>
  <c r="K1492"/>
  <c r="O1492"/>
  <c r="Q1492"/>
  <c r="V1492"/>
  <c r="G1500"/>
  <c r="M1500" s="1"/>
  <c r="I1500"/>
  <c r="K1500"/>
  <c r="O1500"/>
  <c r="Q1500"/>
  <c r="V1500"/>
  <c r="G1512"/>
  <c r="M1512" s="1"/>
  <c r="I1512"/>
  <c r="K1512"/>
  <c r="O1512"/>
  <c r="Q1512"/>
  <c r="V1512"/>
  <c r="G1520"/>
  <c r="M1520" s="1"/>
  <c r="I1520"/>
  <c r="K1520"/>
  <c r="O1520"/>
  <c r="Q1520"/>
  <c r="V1520"/>
  <c r="G1532"/>
  <c r="M1532" s="1"/>
  <c r="I1532"/>
  <c r="K1532"/>
  <c r="O1532"/>
  <c r="Q1532"/>
  <c r="V1532"/>
  <c r="G1544"/>
  <c r="M1544" s="1"/>
  <c r="I1544"/>
  <c r="K1544"/>
  <c r="O1544"/>
  <c r="Q1544"/>
  <c r="V1544"/>
  <c r="G1546"/>
  <c r="M1546" s="1"/>
  <c r="I1546"/>
  <c r="K1546"/>
  <c r="O1546"/>
  <c r="Q1546"/>
  <c r="V1546"/>
  <c r="K1547"/>
  <c r="O1547"/>
  <c r="V1547"/>
  <c r="G1548"/>
  <c r="M1548" s="1"/>
  <c r="M1547" s="1"/>
  <c r="I1548"/>
  <c r="I1547" s="1"/>
  <c r="K1548"/>
  <c r="O1548"/>
  <c r="Q1548"/>
  <c r="Q1547" s="1"/>
  <c r="V1548"/>
  <c r="G1563"/>
  <c r="M1563" s="1"/>
  <c r="I1563"/>
  <c r="K1563"/>
  <c r="O1563"/>
  <c r="Q1563"/>
  <c r="V1563"/>
  <c r="G1568"/>
  <c r="I1568"/>
  <c r="K1568"/>
  <c r="O1568"/>
  <c r="O1562" s="1"/>
  <c r="Q1568"/>
  <c r="V1568"/>
  <c r="G1570"/>
  <c r="M1570" s="1"/>
  <c r="I1570"/>
  <c r="I1562" s="1"/>
  <c r="K1570"/>
  <c r="O1570"/>
  <c r="Q1570"/>
  <c r="Q1562" s="1"/>
  <c r="V1570"/>
  <c r="G1575"/>
  <c r="M1575" s="1"/>
  <c r="I1575"/>
  <c r="K1575"/>
  <c r="K1562" s="1"/>
  <c r="O1575"/>
  <c r="Q1575"/>
  <c r="V1575"/>
  <c r="V1562" s="1"/>
  <c r="G1577"/>
  <c r="I1577"/>
  <c r="K1577"/>
  <c r="O1577"/>
  <c r="O1576" s="1"/>
  <c r="Q1577"/>
  <c r="V1577"/>
  <c r="G1581"/>
  <c r="M1581" s="1"/>
  <c r="I1581"/>
  <c r="I1576" s="1"/>
  <c r="K1581"/>
  <c r="O1581"/>
  <c r="Q1581"/>
  <c r="Q1576" s="1"/>
  <c r="V1581"/>
  <c r="G1585"/>
  <c r="M1585" s="1"/>
  <c r="I1585"/>
  <c r="K1585"/>
  <c r="K1576" s="1"/>
  <c r="O1585"/>
  <c r="Q1585"/>
  <c r="V1585"/>
  <c r="V1576" s="1"/>
  <c r="G1589"/>
  <c r="M1589" s="1"/>
  <c r="I1589"/>
  <c r="K1589"/>
  <c r="O1589"/>
  <c r="Q1589"/>
  <c r="V1589"/>
  <c r="O1591"/>
  <c r="G1592"/>
  <c r="M1592" s="1"/>
  <c r="I1592"/>
  <c r="I1591" s="1"/>
  <c r="K1592"/>
  <c r="O1592"/>
  <c r="Q1592"/>
  <c r="Q1591" s="1"/>
  <c r="V1592"/>
  <c r="G1594"/>
  <c r="M1594" s="1"/>
  <c r="I1594"/>
  <c r="K1594"/>
  <c r="K1591" s="1"/>
  <c r="O1594"/>
  <c r="Q1594"/>
  <c r="V1594"/>
  <c r="V1591" s="1"/>
  <c r="AE1596"/>
  <c r="F43" i="1" s="1"/>
  <c r="AW41" i="12"/>
  <c r="AW39"/>
  <c r="AW37"/>
  <c r="AW35"/>
  <c r="AW27"/>
  <c r="AW23"/>
  <c r="AW15"/>
  <c r="G8"/>
  <c r="M9"/>
  <c r="K9"/>
  <c r="O9"/>
  <c r="O8" s="1"/>
  <c r="Q9"/>
  <c r="I8"/>
  <c r="G18"/>
  <c r="I112" i="1" s="1"/>
  <c r="I20" s="1"/>
  <c r="M19" i="12"/>
  <c r="I18"/>
  <c r="K19"/>
  <c r="O19"/>
  <c r="Q19"/>
  <c r="K20"/>
  <c r="M20"/>
  <c r="O20"/>
  <c r="Q20"/>
  <c r="K22"/>
  <c r="M22"/>
  <c r="O22"/>
  <c r="Q22"/>
  <c r="M24"/>
  <c r="K24"/>
  <c r="O24"/>
  <c r="Q24"/>
  <c r="M26"/>
  <c r="K26"/>
  <c r="O26"/>
  <c r="Q26"/>
  <c r="K28"/>
  <c r="M28"/>
  <c r="O28"/>
  <c r="Q28"/>
  <c r="K30"/>
  <c r="M30"/>
  <c r="O30"/>
  <c r="Q30"/>
  <c r="M32"/>
  <c r="K32"/>
  <c r="O32"/>
  <c r="Q32"/>
  <c r="M34"/>
  <c r="K34"/>
  <c r="O34"/>
  <c r="Q34"/>
  <c r="K36"/>
  <c r="M36"/>
  <c r="O36"/>
  <c r="Q36"/>
  <c r="K38"/>
  <c r="M38"/>
  <c r="O38"/>
  <c r="Q38"/>
  <c r="M40"/>
  <c r="K40"/>
  <c r="O40"/>
  <c r="Q40"/>
  <c r="K42"/>
  <c r="M42"/>
  <c r="O42"/>
  <c r="Q42"/>
  <c r="F41" i="1"/>
  <c r="I111" l="1"/>
  <c r="I19" s="1"/>
  <c r="AB8" i="12"/>
  <c r="M1591" i="13"/>
  <c r="G1591"/>
  <c r="I108" i="1" s="1"/>
  <c r="G1576" i="13"/>
  <c r="I105" i="1" s="1"/>
  <c r="G1562" i="13"/>
  <c r="G1547"/>
  <c r="I103" i="1" s="1"/>
  <c r="G1455" i="13"/>
  <c r="G1416"/>
  <c r="I101" i="1" s="1"/>
  <c r="G1375" i="13"/>
  <c r="I100" i="1" s="1"/>
  <c r="G1267" i="13"/>
  <c r="I99" i="1" s="1"/>
  <c r="G1243" i="13"/>
  <c r="G1231"/>
  <c r="G1115"/>
  <c r="I96" i="1" s="1"/>
  <c r="M1116" i="13"/>
  <c r="G1104"/>
  <c r="I95" i="1" s="1"/>
  <c r="M801" i="13"/>
  <c r="M800" s="1"/>
  <c r="G576"/>
  <c r="G203"/>
  <c r="G79"/>
  <c r="F42" i="1"/>
  <c r="M472" i="14"/>
  <c r="M471" s="1"/>
  <c r="G432"/>
  <c r="G396"/>
  <c r="G303"/>
  <c r="I71" i="1" s="1"/>
  <c r="G198" i="14"/>
  <c r="G121"/>
  <c r="G8"/>
  <c r="AF479"/>
  <c r="G45" i="1" s="1"/>
  <c r="H45" s="1"/>
  <c r="I45" s="1"/>
  <c r="F44"/>
  <c r="G194" i="15"/>
  <c r="I86" i="1" s="1"/>
  <c r="M109" i="15"/>
  <c r="M108" s="1"/>
  <c r="AF376"/>
  <c r="G47" i="1" s="1"/>
  <c r="H47" s="1"/>
  <c r="I47" s="1"/>
  <c r="G82" i="15"/>
  <c r="M87"/>
  <c r="M82" s="1"/>
  <c r="M70"/>
  <c r="G70"/>
  <c r="I74" i="1" s="1"/>
  <c r="F46"/>
  <c r="G8" i="16"/>
  <c r="I88" i="1" s="1"/>
  <c r="AF42" i="16"/>
  <c r="G49" i="1" s="1"/>
  <c r="F48"/>
  <c r="G48"/>
  <c r="G64" i="17"/>
  <c r="I92" i="1" s="1"/>
  <c r="AF80" i="17"/>
  <c r="G51" i="1" s="1"/>
  <c r="H51" s="1"/>
  <c r="I51" s="1"/>
  <c r="G40" i="17"/>
  <c r="I91" i="1" s="1"/>
  <c r="G17" i="17"/>
  <c r="I90" i="1" s="1"/>
  <c r="M8" i="17"/>
  <c r="G8"/>
  <c r="F50" i="1"/>
  <c r="G8" i="18"/>
  <c r="G100" s="1"/>
  <c r="AF100"/>
  <c r="G53" i="1" s="1"/>
  <c r="H53" s="1"/>
  <c r="I53" s="1"/>
  <c r="F52"/>
  <c r="G52"/>
  <c r="M1630" i="20"/>
  <c r="G1630"/>
  <c r="M1585"/>
  <c r="G1449"/>
  <c r="G1386"/>
  <c r="G1228"/>
  <c r="I89" i="1" s="1"/>
  <c r="G1204" i="20"/>
  <c r="G1010"/>
  <c r="AF1688"/>
  <c r="G57" i="1" s="1"/>
  <c r="H57" s="1"/>
  <c r="I57" s="1"/>
  <c r="G905" i="20"/>
  <c r="M166"/>
  <c r="G88"/>
  <c r="I73" i="1" s="1"/>
  <c r="F56"/>
  <c r="AF64" i="21"/>
  <c r="G59" i="1" s="1"/>
  <c r="H59" s="1"/>
  <c r="I59" s="1"/>
  <c r="G8" i="21"/>
  <c r="G58" i="1"/>
  <c r="F58"/>
  <c r="F54"/>
  <c r="Q8" i="12"/>
  <c r="K8"/>
  <c r="M8"/>
  <c r="O18"/>
  <c r="Q18"/>
  <c r="K18"/>
  <c r="F39" i="1"/>
  <c r="F40"/>
  <c r="H49"/>
  <c r="I49" s="1"/>
  <c r="M62" i="21"/>
  <c r="M59" s="1"/>
  <c r="M15"/>
  <c r="M8" s="1"/>
  <c r="M1012" i="20"/>
  <c r="M1230"/>
  <c r="M8"/>
  <c r="M46"/>
  <c r="G1230"/>
  <c r="G1585"/>
  <c r="G1201"/>
  <c r="I81" i="1" s="1"/>
  <c r="G1012" i="20"/>
  <c r="G166"/>
  <c r="G46"/>
  <c r="G8"/>
  <c r="M1487"/>
  <c r="M1449" s="1"/>
  <c r="M1392"/>
  <c r="M1386" s="1"/>
  <c r="M1211"/>
  <c r="M1204" s="1"/>
  <c r="M922"/>
  <c r="M905" s="1"/>
  <c r="M888"/>
  <c r="M848" s="1"/>
  <c r="M96"/>
  <c r="M88" s="1"/>
  <c r="M8" i="19"/>
  <c r="G8"/>
  <c r="AF40"/>
  <c r="M15" i="18"/>
  <c r="M8" s="1"/>
  <c r="M78" i="17"/>
  <c r="M76" s="1"/>
  <c r="M65"/>
  <c r="M64" s="1"/>
  <c r="M43"/>
  <c r="M40" s="1"/>
  <c r="M24"/>
  <c r="M17" s="1"/>
  <c r="M12" i="16"/>
  <c r="M8" s="1"/>
  <c r="M111" i="15"/>
  <c r="M8"/>
  <c r="M267"/>
  <c r="G77"/>
  <c r="G267"/>
  <c r="G111"/>
  <c r="I85" i="1" s="1"/>
  <c r="G8" i="15"/>
  <c r="M200"/>
  <c r="M194" s="1"/>
  <c r="M432" i="14"/>
  <c r="M439"/>
  <c r="M430"/>
  <c r="M429" s="1"/>
  <c r="M404"/>
  <c r="M396" s="1"/>
  <c r="M316"/>
  <c r="M303" s="1"/>
  <c r="M216"/>
  <c r="M198" s="1"/>
  <c r="M130"/>
  <c r="M121" s="1"/>
  <c r="M24"/>
  <c r="M8" s="1"/>
  <c r="M1115" i="13"/>
  <c r="M1577"/>
  <c r="M1576" s="1"/>
  <c r="M1568"/>
  <c r="M1562" s="1"/>
  <c r="M1464"/>
  <c r="M1455" s="1"/>
  <c r="M1452"/>
  <c r="M1416" s="1"/>
  <c r="M1382"/>
  <c r="M1375" s="1"/>
  <c r="M1268"/>
  <c r="M1267" s="1"/>
  <c r="M1248"/>
  <c r="M1243" s="1"/>
  <c r="M1237"/>
  <c r="M1231" s="1"/>
  <c r="M1108"/>
  <c r="M1104" s="1"/>
  <c r="G1070"/>
  <c r="M1004"/>
  <c r="G993"/>
  <c r="V993"/>
  <c r="M189"/>
  <c r="AF1596"/>
  <c r="M1071"/>
  <c r="M1070" s="1"/>
  <c r="M993"/>
  <c r="M881"/>
  <c r="M384"/>
  <c r="M167"/>
  <c r="M49"/>
  <c r="K1070"/>
  <c r="M888"/>
  <c r="M641"/>
  <c r="M8"/>
  <c r="K993"/>
  <c r="Q993"/>
  <c r="I993"/>
  <c r="M957"/>
  <c r="M803"/>
  <c r="M623"/>
  <c r="M503"/>
  <c r="G641"/>
  <c r="G503"/>
  <c r="G384"/>
  <c r="G189"/>
  <c r="G49"/>
  <c r="G957"/>
  <c r="G888"/>
  <c r="G881"/>
  <c r="I83" i="1" s="1"/>
  <c r="M577" i="13"/>
  <c r="M576" s="1"/>
  <c r="M204"/>
  <c r="M203" s="1"/>
  <c r="M80"/>
  <c r="M79" s="1"/>
  <c r="G803"/>
  <c r="I82" i="1" s="1"/>
  <c r="G623" i="13"/>
  <c r="G167"/>
  <c r="I70" i="1" s="1"/>
  <c r="G8" i="13"/>
  <c r="M18" i="12"/>
  <c r="J28" i="1"/>
  <c r="J26"/>
  <c r="G38"/>
  <c r="F38"/>
  <c r="H32"/>
  <c r="J23"/>
  <c r="J24"/>
  <c r="J25"/>
  <c r="J27"/>
  <c r="E24"/>
  <c r="E26"/>
  <c r="G39" l="1"/>
  <c r="G40"/>
  <c r="G41"/>
  <c r="H41"/>
  <c r="I41" s="1"/>
  <c r="H52"/>
  <c r="I52" s="1"/>
  <c r="I104"/>
  <c r="I102"/>
  <c r="I98"/>
  <c r="I97"/>
  <c r="I94"/>
  <c r="I93"/>
  <c r="I87"/>
  <c r="I80"/>
  <c r="I79"/>
  <c r="I78"/>
  <c r="I76"/>
  <c r="I75"/>
  <c r="G1596" i="13"/>
  <c r="I72" i="1"/>
  <c r="I69"/>
  <c r="I68"/>
  <c r="G43"/>
  <c r="H43" s="1"/>
  <c r="I43" s="1"/>
  <c r="G42"/>
  <c r="H42" s="1"/>
  <c r="I42" s="1"/>
  <c r="G44"/>
  <c r="G479" i="14"/>
  <c r="H44" i="1"/>
  <c r="I44" s="1"/>
  <c r="G376" i="15"/>
  <c r="G46" i="1"/>
  <c r="H46" s="1"/>
  <c r="I46" s="1"/>
  <c r="G42" i="16"/>
  <c r="H48" i="1"/>
  <c r="I48" s="1"/>
  <c r="G50"/>
  <c r="H50" s="1"/>
  <c r="I50" s="1"/>
  <c r="G80" i="17"/>
  <c r="I84" i="1"/>
  <c r="I106"/>
  <c r="I17"/>
  <c r="G56"/>
  <c r="H56" s="1"/>
  <c r="I56" s="1"/>
  <c r="G1688" i="20"/>
  <c r="I67" i="1"/>
  <c r="H58"/>
  <c r="I58" s="1"/>
  <c r="G64" i="21"/>
  <c r="G55" i="1"/>
  <c r="H55" s="1"/>
  <c r="I55" s="1"/>
  <c r="G54"/>
  <c r="I107"/>
  <c r="G40" i="19"/>
  <c r="H54" i="1"/>
  <c r="I54" s="1"/>
  <c r="F60"/>
  <c r="G60"/>
  <c r="G25" s="1"/>
  <c r="A25" s="1"/>
  <c r="A26" s="1"/>
  <c r="G26" s="1"/>
  <c r="H40"/>
  <c r="I40" s="1"/>
  <c r="I16" l="1"/>
  <c r="I18"/>
  <c r="I113"/>
  <c r="H39"/>
  <c r="I39" s="1"/>
  <c r="G23"/>
  <c r="A23" s="1"/>
  <c r="A24" s="1"/>
  <c r="G24" s="1"/>
  <c r="A27" s="1"/>
  <c r="A29" s="1"/>
  <c r="G29" s="1"/>
  <c r="G27" s="1"/>
  <c r="G28"/>
  <c r="I21" l="1"/>
  <c r="J112"/>
  <c r="J111"/>
  <c r="J67"/>
  <c r="J78"/>
  <c r="J92"/>
  <c r="J98"/>
  <c r="J82"/>
  <c r="J96"/>
  <c r="J90"/>
  <c r="J76"/>
  <c r="J94"/>
  <c r="J102"/>
  <c r="J106"/>
  <c r="J110"/>
  <c r="J73"/>
  <c r="J81"/>
  <c r="J89"/>
  <c r="J95"/>
  <c r="J101"/>
  <c r="J105"/>
  <c r="J109"/>
  <c r="J71"/>
  <c r="J79"/>
  <c r="J87"/>
  <c r="J99"/>
  <c r="J70"/>
  <c r="J84"/>
  <c r="J80"/>
  <c r="J74"/>
  <c r="J88"/>
  <c r="J72"/>
  <c r="J68"/>
  <c r="J86"/>
  <c r="J100"/>
  <c r="J104"/>
  <c r="J108"/>
  <c r="J69"/>
  <c r="J77"/>
  <c r="J85"/>
  <c r="J93"/>
  <c r="J97"/>
  <c r="J103"/>
  <c r="J107"/>
  <c r="J75"/>
  <c r="J83"/>
  <c r="J91"/>
  <c r="H60"/>
  <c r="I60" l="1"/>
  <c r="J40" s="1"/>
  <c r="J113"/>
  <c r="J56" l="1"/>
  <c r="J47"/>
  <c r="J45"/>
  <c r="J46"/>
  <c r="J52"/>
  <c r="J58"/>
  <c r="J51"/>
  <c r="J49"/>
  <c r="J48"/>
  <c r="J55"/>
  <c r="J41"/>
  <c r="J54"/>
  <c r="J42"/>
  <c r="J53"/>
  <c r="J44"/>
  <c r="J50"/>
  <c r="J43"/>
  <c r="J59"/>
  <c r="J57"/>
  <c r="J39"/>
  <c r="J60" s="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<sst xmlns="http://schemas.openxmlformats.org/spreadsheetml/2006/main" count="13941" uniqueCount="3305">
  <si>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</si>
  <si>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</si>
  <si>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</si>
  <si>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</si>
  <si>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</si>
  <si>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</si>
  <si>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</si>
  <si>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</si>
  <si>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</si>
  <si>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</si>
  <si>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</si>
  <si>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</si>
  <si>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</si>
  <si>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</si>
  <si>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</si>
  <si>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</si>
  <si>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</si>
  <si>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</si>
  <si>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</si>
  <si>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</si>
  <si>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</si>
  <si>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</si>
  <si>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</si>
  <si>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</si>
  <si>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</si>
  <si>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</si>
  <si>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</si>
  <si>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</si>
  <si>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</si>
  <si>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</si>
  <si>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</si>
  <si>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</si>
  <si>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</si>
  <si>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</si>
  <si>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</si>
  <si>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</si>
  <si>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</si>
  <si>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</si>
  <si>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</si>
  <si>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</si>
  <si>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</si>
  <si>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</si>
  <si>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</si>
  <si>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160101</t>
  </si>
  <si>
    <t>Pardubický kraj</t>
  </si>
  <si>
    <t>Komenského náměstí 125</t>
  </si>
  <si>
    <t>Pardubice-Pardubice-Staré Město</t>
  </si>
  <si>
    <t>53002</t>
  </si>
  <si>
    <t>70892822</t>
  </si>
  <si>
    <t>CZ70892822</t>
  </si>
  <si>
    <t>Sinc s.r.o.</t>
  </si>
  <si>
    <t>Na Spravedlnosti 1533</t>
  </si>
  <si>
    <t>Pardubice - Zelené Předměstí</t>
  </si>
  <si>
    <t>28814878</t>
  </si>
  <si>
    <t>Stavba</t>
  </si>
  <si>
    <t>01</t>
  </si>
  <si>
    <t>SO-01 Ostatní a vedlejší náklady</t>
  </si>
  <si>
    <t>1</t>
  </si>
  <si>
    <t xml:space="preserve"> Ostatní a vedlejší náklady</t>
  </si>
  <si>
    <t>D 2.1</t>
  </si>
  <si>
    <t>SO-02 Přístavba výtahu,úprava západního křídla</t>
  </si>
  <si>
    <t>Stavební část</t>
  </si>
  <si>
    <t>D 2.2</t>
  </si>
  <si>
    <t>SO-02 Stavebně konstrukční řešení</t>
  </si>
  <si>
    <t>Stavebně konstrukční řešení</t>
  </si>
  <si>
    <t>D 2.4.1</t>
  </si>
  <si>
    <t>Zdravotechnika</t>
  </si>
  <si>
    <t>D 2.4.2</t>
  </si>
  <si>
    <t>Vzduchotechnika</t>
  </si>
  <si>
    <t>D 2.4.3</t>
  </si>
  <si>
    <t>Topení</t>
  </si>
  <si>
    <t>D 2.4.4</t>
  </si>
  <si>
    <t>Silnoproud</t>
  </si>
  <si>
    <t>D 2.4.6</t>
  </si>
  <si>
    <t>Slaboproud</t>
  </si>
  <si>
    <t>D 4.1</t>
  </si>
  <si>
    <t>SO-04 Zateplení objektu hlavní budovy</t>
  </si>
  <si>
    <t>Zateplení objektu hlavní budovy</t>
  </si>
  <si>
    <t>D 4.4.1</t>
  </si>
  <si>
    <t>Bleskosvod</t>
  </si>
  <si>
    <t>Celkem za stavbu</t>
  </si>
  <si>
    <t>CZK</t>
  </si>
  <si>
    <t>Rekapitulace dílů</t>
  </si>
  <si>
    <t>Typ dílu</t>
  </si>
  <si>
    <t>Zemní práce</t>
  </si>
  <si>
    <t>2</t>
  </si>
  <si>
    <t>Základy a zvláštní zakládání</t>
  </si>
  <si>
    <t>31</t>
  </si>
  <si>
    <t>Zdi podpěrné a volné</t>
  </si>
  <si>
    <t>342</t>
  </si>
  <si>
    <t>sádrokartonové konstrukce</t>
  </si>
  <si>
    <t>4</t>
  </si>
  <si>
    <t>Vodorovné konstrukce</t>
  </si>
  <si>
    <t>59</t>
  </si>
  <si>
    <t>Dlažby a předlažby komunikací</t>
  </si>
  <si>
    <t>61</t>
  </si>
  <si>
    <t>Upravy povrchů vnitřní</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</si>
  <si>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</si>
  <si>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</si>
  <si>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</si>
  <si>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</si>
  <si>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</si>
  <si>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</si>
  <si>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</si>
  <si>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</si>
  <si>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</si>
  <si>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</si>
  <si>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</si>
  <si>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</si>
  <si>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</si>
  <si>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</si>
  <si>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</si>
  <si>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</si>
  <si>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</si>
  <si>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712.1</t>
  </si>
  <si>
    <t>Povlakové krytiny</t>
  </si>
  <si>
    <t>713</t>
  </si>
  <si>
    <t>Izolace tepelné</t>
  </si>
  <si>
    <t>721</t>
  </si>
  <si>
    <t>Vnitřní kanalizace</t>
  </si>
  <si>
    <t>722</t>
  </si>
  <si>
    <t>Vnitřní vodovod</t>
  </si>
  <si>
    <t>725</t>
  </si>
  <si>
    <t>Zařizovací předměty</t>
  </si>
  <si>
    <t>728</t>
  </si>
  <si>
    <t>730</t>
  </si>
  <si>
    <t>Ústřední vytápění</t>
  </si>
  <si>
    <t>733</t>
  </si>
  <si>
    <t>Ústřední vytápění potrubí</t>
  </si>
  <si>
    <t>734</t>
  </si>
  <si>
    <t>Ústřední vytápění armatury</t>
  </si>
  <si>
    <t>735</t>
  </si>
  <si>
    <t>Ústřední vytápění otopná tělesa</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</si>
  <si>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</si>
  <si>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</si>
  <si>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</si>
  <si>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</si>
  <si>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</si>
  <si>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</si>
  <si>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</si>
  <si>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</si>
  <si>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</si>
  <si>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</si>
  <si>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</si>
  <si>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</si>
  <si>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</si>
  <si>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</si>
  <si>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776</t>
  </si>
  <si>
    <t>Podlahy povlakové</t>
  </si>
  <si>
    <t>777</t>
  </si>
  <si>
    <t>Podlahy ze syntetických hmot</t>
  </si>
  <si>
    <t>781</t>
  </si>
  <si>
    <t>Obklady keramické</t>
  </si>
  <si>
    <t>783</t>
  </si>
  <si>
    <t>Nátěry</t>
  </si>
  <si>
    <t>784</t>
  </si>
  <si>
    <t>Malby</t>
  </si>
  <si>
    <t>7861</t>
  </si>
  <si>
    <t>Rolety,žaluzie</t>
  </si>
  <si>
    <t>M21</t>
  </si>
  <si>
    <t>Elektromontáže</t>
  </si>
  <si>
    <t>M22</t>
  </si>
  <si>
    <t>Montáž sdělovací a zabezp. techniky</t>
  </si>
  <si>
    <t>M33</t>
  </si>
  <si>
    <t>Montáže dopravních zařízení-výtahy</t>
  </si>
  <si>
    <t>M46</t>
  </si>
  <si>
    <t>Zemní práce při montážích</t>
  </si>
  <si>
    <t>M99</t>
  </si>
  <si>
    <t>Ostatní práce "M"</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</si>
  <si>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</si>
  <si>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</si>
  <si>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</si>
  <si>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</si>
  <si>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</si>
  <si>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</si>
  <si>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</si>
  <si>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</si>
  <si>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</si>
  <si>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</si>
  <si>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</si>
  <si>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</si>
  <si>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</si>
  <si>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</si>
  <si>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</si>
  <si>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</si>
  <si>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</si>
  <si>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</si>
  <si>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</si>
  <si>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</si>
  <si>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</si>
  <si>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</si>
  <si>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</si>
  <si>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</si>
  <si>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</si>
  <si>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</si>
  <si>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</si>
  <si>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</si>
  <si>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</si>
  <si>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</si>
  <si>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005121011R</t>
  </si>
  <si>
    <t>Soubor</t>
  </si>
  <si>
    <t>RTS 17/I</t>
  </si>
  <si>
    <t>Indiv</t>
  </si>
  <si>
    <t>POL99_8</t>
  </si>
  <si>
    <t>POP</t>
  </si>
  <si>
    <t>005121021R</t>
  </si>
  <si>
    <t>Provoz zařízení staveniště pro JKSO 801 až 803</t>
  </si>
  <si>
    <t>005121031R</t>
  </si>
  <si>
    <t>Odstranění zařízení staveniště pro JKSO 801 až 803</t>
  </si>
  <si>
    <t>0052950T</t>
  </si>
  <si>
    <t>Vypracování průkazu energetické náročnosti po realizaci</t>
  </si>
  <si>
    <t>kus</t>
  </si>
  <si>
    <t>Vlastní</t>
  </si>
  <si>
    <t>005211010R</t>
  </si>
  <si>
    <t>Předání a převzetí staveniště</t>
  </si>
  <si>
    <t>005211020R</t>
  </si>
  <si>
    <t>Ochrana stávajících inženýrských sítí na staveništ</t>
  </si>
  <si>
    <t>Náklady na přezkoumání podkladů objednatele o stavu inženýrských sítí probíhajících staveništěm nebo dotčenými stavbou i mimo území staveniště, provedení vytýčení jejich skutečné trasy a provedení ochranných opatření pro zabezpečení stávajících inženýrských sítí.</t>
  </si>
  <si>
    <t>00524 R</t>
  </si>
  <si>
    <t>Předání a převzetí díla</t>
  </si>
  <si>
    <t>Náklady zhotovitele, které vzniknou v souvislosti s povinnostmi zhotovitele při předání a převzetí díla.</t>
  </si>
  <si>
    <t>005241010R</t>
  </si>
  <si>
    <t xml:space="preserve">Dokumentace skutečného provedení </t>
  </si>
  <si>
    <t>005261010R</t>
  </si>
  <si>
    <t>Pojištění dodavatele a pojištění díla</t>
  </si>
  <si>
    <t>Náklady spojené s povinným pojištěním dodavatele nebo stavebního díla či jeho části, v rozsahu obchodních podmínek.</t>
  </si>
  <si>
    <t>Náklady zhotovitele, které vznikají v souvislosti se specifickými obchodními podmínkami objednatele.</t>
  </si>
  <si>
    <t>Náklady spojené s provozem staveniště, které vzniknou dodavateli podle podmínek smlouvy.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</si>
  <si>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</si>
  <si>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</si>
  <si>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</si>
  <si>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Bankovní záruky za řádné provedení díla</t>
  </si>
  <si>
    <t>RTS 16/II</t>
  </si>
  <si>
    <t>Náklady zhotovitele spojené se zabezpečením a poskytnutím zajišťovacích bankovních záruk za řádné provedení díla,jak je zadavatel požaduje v obchodních podmínkách.</t>
  </si>
  <si>
    <t>Bankovní záruky za splnění záručních podmínek</t>
  </si>
  <si>
    <t>Náklady zhotovitele spojené se zabezpečením a poskytnutím zajišťovacích bankovních záruk za splnění záručních podmínek, jak je zadavatel požaduje v obchodních podmínkách.</t>
  </si>
  <si>
    <t>Informační plakát formátu A3 k označení staveniště po celou dobu stavby. Plakát bude proveden z materiálu odolného proti povětrnostním podmínkám, text a barevnost bude určena objednatelem</t>
  </si>
  <si>
    <t>Pamětní deska z odolného a trvalého materiálu o velikosti 300 x 400 mm, text a barevnost bude určena objednatelem.</t>
  </si>
  <si>
    <t>SUM</t>
  </si>
  <si>
    <t>END</t>
  </si>
  <si>
    <t>Položkový soupis prací a dodávek</t>
  </si>
  <si>
    <t>131201110R00</t>
  </si>
  <si>
    <t>Hloubení nezapažených jam a zářezů do 50 m3, v hornině 3, hloubení strojně</t>
  </si>
  <si>
    <t>m3</t>
  </si>
  <si>
    <t>800-1</t>
  </si>
  <si>
    <t>RTS 16/ II</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</si>
  <si>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</si>
  <si>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</si>
  <si>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</si>
  <si>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D 2.1.7 : 4,8*2,25*2,3</t>
  </si>
  <si>
    <t>VV</t>
  </si>
  <si>
    <t>2,1*2,25*2,05</t>
  </si>
  <si>
    <t>131201119R00</t>
  </si>
  <si>
    <t xml:space="preserve">Hloubení nezapažených jam a zářezů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</si>
  <si>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</si>
  <si>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</si>
  <si>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</si>
  <si>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162701105R00</t>
  </si>
  <si>
    <t>Vodorovné přemístění výkopku z horniny 1 až 4, na vzdálenost přes 9 000  do 10 000 m</t>
  </si>
  <si>
    <t>POL1_1</t>
  </si>
  <si>
    <t>po suchu, bez ohledu na druh dopravního prostředku, bez naložení výkopku, avšak se složením bez rozhrnutí,</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</si>
  <si>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</si>
  <si>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171201201R00</t>
  </si>
  <si>
    <t>Uložení sypaniny na dočasnou skládku tak, že na 1 m2 plochy připadá přes 2 m3 výkopku nebo ornice</t>
  </si>
  <si>
    <t>Položka pořadí 4 : 34,52625</t>
  </si>
  <si>
    <t>174101101R00</t>
  </si>
  <si>
    <t>Zásyp sypaninou se zhutněním jam, šachet, rýh nebo kolem objektů v těchto vykopávkách</t>
  </si>
  <si>
    <t>z jakékoliv horniny s uložením výkopku po vrstvách,</t>
  </si>
  <si>
    <t>D 2.1.7 zásyp kolem objektu : 34,52625</t>
  </si>
  <si>
    <t>D 2.1.7 : -4,8*2,25*0,4</t>
  </si>
  <si>
    <t>-2,1*2,25*0,4</t>
  </si>
  <si>
    <t>-6,9*2,05*1,5</t>
  </si>
  <si>
    <t>199000002R00</t>
  </si>
  <si>
    <t>Poplatky za skládku horniny 1- 4</t>
  </si>
  <si>
    <t>583415044R</t>
  </si>
  <si>
    <t>kamenivo přírodní drcené frakce 8,0 až 16,0 mm; třída B</t>
  </si>
  <si>
    <t>T</t>
  </si>
  <si>
    <t>SPCM</t>
  </si>
  <si>
    <t>POL3_1</t>
  </si>
  <si>
    <t>Začátek provozního součtu</t>
  </si>
  <si>
    <t xml:space="preserve">  D 2.1.7 zásyp kolem objektu : 34,52625</t>
  </si>
  <si>
    <t xml:space="preserve">  D 2.1.7 : -4,8*2,25*0,4</t>
  </si>
  <si>
    <t xml:space="preserve">  -2,1*2,25*0,4</t>
  </si>
  <si>
    <t xml:space="preserve">  -6,9*2,05*1,5</t>
  </si>
  <si>
    <t xml:space="preserve">  Mezisoučet</t>
  </si>
  <si>
    <t>Konec provozního součtu</t>
  </si>
  <si>
    <t>7,09875*1,834</t>
  </si>
  <si>
    <t>19901</t>
  </si>
  <si>
    <t>zkouška únosnosti základové spáry</t>
  </si>
  <si>
    <t>POL13_0</t>
  </si>
  <si>
    <t>216904112R00</t>
  </si>
  <si>
    <t>Očištění tlakovou vodou zdiva stěn a rubu kleneb</t>
  </si>
  <si>
    <t>m2</t>
  </si>
  <si>
    <t>D 2.1.7 : 4,35*1,75</t>
  </si>
  <si>
    <t>1,8*0,8</t>
  </si>
  <si>
    <t>271521111R00</t>
  </si>
  <si>
    <t>Polštář základu z kameniva hr. drceného 63-125 mm</t>
  </si>
  <si>
    <t>D 2.1.7 : 4,8*2,25*0,2</t>
  </si>
  <si>
    <t>2,1*2,25*0,2</t>
  </si>
  <si>
    <t>271531111R00</t>
  </si>
  <si>
    <t>Polštář základu z kameniva hr. drceného 16-63 mm</t>
  </si>
  <si>
    <t>D 2.1.7 : 4,8*2,25*0,15</t>
  </si>
  <si>
    <t>2,1*2,25*0,15</t>
  </si>
  <si>
    <t>271531114R00</t>
  </si>
  <si>
    <t>Polštář základu z kameniva drceného 8-16 mm</t>
  </si>
  <si>
    <t>D 2.1.7 : 4,8*2,25*0,09</t>
  </si>
  <si>
    <t>2,1*2,25*0,05</t>
  </si>
  <si>
    <t>274354033R00</t>
  </si>
  <si>
    <t>Bednění prostupu základy průřezu do 0,05 m2, délky prostupu do 1,0m</t>
  </si>
  <si>
    <t>801-1</t>
  </si>
  <si>
    <t>úprava trouby na potřebný rozměr, uložení a  ukotvení trouby v bednění. Včetně dodávky trouby.</t>
  </si>
  <si>
    <t>D 2.1.7 : 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</si>
  <si>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</si>
  <si>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</si>
  <si>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</si>
  <si>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 2.1.7 : 6,95*1,25</t>
  </si>
  <si>
    <t>285947109T00</t>
  </si>
  <si>
    <t>Trn z betonářské oceli D 14 mm,vč.vrtání a vlepení</t>
  </si>
  <si>
    <t>m</t>
  </si>
  <si>
    <t>V16</t>
  </si>
  <si>
    <t>D 2.1.7 : 4,35/0,4*0,35*4</t>
  </si>
  <si>
    <t>1,8/0,4*0,35*4</t>
  </si>
  <si>
    <t>311419114T00</t>
  </si>
  <si>
    <t>Izolace perimetr XPS deskami tl. 14 cm, stěrka, síť D+M</t>
  </si>
  <si>
    <t>D 2.1.7,8,9,10,11   S04 : 6,95*0,31</t>
  </si>
  <si>
    <t>1*1/2</t>
  </si>
  <si>
    <t>2,1*1</t>
  </si>
  <si>
    <t>311419814T00</t>
  </si>
  <si>
    <t>Izolace perimetr. deskami XPS tl. 14 cm, nopová fólie D+M</t>
  </si>
  <si>
    <t>D 2.1.7,8,9,10,11   S05 : 4,65*1,5</t>
  </si>
  <si>
    <t>(2,1+1,6)*1</t>
  </si>
  <si>
    <t>900      RT5</t>
  </si>
  <si>
    <t>HZS, Práce v tarifní třídě 8</t>
  </si>
  <si>
    <t>h</t>
  </si>
  <si>
    <t>Prav.M</t>
  </si>
  <si>
    <t>POL10_</t>
  </si>
  <si>
    <t>310236261RT1</t>
  </si>
  <si>
    <t>Zazdívka otvorů o ploše přes 0,0225 m2 do 0,09 m2 ve zdivu nadzákladovém cihlami pálenými o tloušťce zdi přes 450 do 600 mm</t>
  </si>
  <si>
    <t>801-4</t>
  </si>
  <si>
    <t>z pomocného pracovního lešení o výšce podlahy do 1900 mm a pro zatížení do 1,5 kPa,</t>
  </si>
  <si>
    <t>D 2.1.8 pro VZT m.č.108 : 2</t>
  </si>
  <si>
    <t>120 : 2</t>
  </si>
  <si>
    <t>114 : 2+2</t>
  </si>
  <si>
    <t>210 : 2</t>
  </si>
  <si>
    <t>211,212 : 2</t>
  </si>
  <si>
    <t>310239211RT2</t>
  </si>
  <si>
    <t>Zazdívka otvorů o ploše přes 1 m2 do 4 m2 ve zdivu nadzákladovém cihlami pálenými pro jakoukoliv maltu vápenocementovou</t>
  </si>
  <si>
    <t>D 2.1.8  : 1,25*2,1*0,5</t>
  </si>
  <si>
    <t>2*3,81*0,25</t>
  </si>
  <si>
    <t>D 2.1.9 : 1,25*2,1*0,5</t>
  </si>
  <si>
    <t>1,3*0,5*3,38</t>
  </si>
  <si>
    <t>D 2.1.10 : 8,9*0,5*0,5</t>
  </si>
  <si>
    <t>8,9*0,15*0,45</t>
  </si>
  <si>
    <t>311238154R00</t>
  </si>
  <si>
    <t xml:space="preserve">Zdivo nosné z cihel a tvarovek pálených tloušťky 300 mm, výpočtová pevnost Rd 2,3 MPa, charakteristická pevnost v tlaku fk = 5,15 MPa, součinitel prostupu tepla U=0,5 W/m2.K,  </t>
  </si>
  <si>
    <t>D 2.1.7,8,9,10,11 : 2,2*13,03</t>
  </si>
  <si>
    <t>1,5*2</t>
  </si>
  <si>
    <t>2*13,03</t>
  </si>
  <si>
    <t>2,2*0,83</t>
  </si>
  <si>
    <t>4,8*10,67</t>
  </si>
  <si>
    <t>8,75*2,75</t>
  </si>
  <si>
    <t>5,8*1,5</t>
  </si>
  <si>
    <t>-1,37*2,1*2*2</t>
  </si>
  <si>
    <t>-1,37*1,5*2</t>
  </si>
  <si>
    <t>317147300R00</t>
  </si>
  <si>
    <t>Překlady porobetonové nenosné délky 1000 mm, šířky 100 mm, výšky 250 mm</t>
  </si>
  <si>
    <t>D 2.1.9 : 2</t>
  </si>
  <si>
    <t>317147320R00</t>
  </si>
  <si>
    <t>Překlady porobetonové nenosné délky 1000 mm, šířky 150 mm, výšky 250 mm</t>
  </si>
  <si>
    <t>D 2.1.8,9 : 3</t>
  </si>
  <si>
    <t>317234410RT2</t>
  </si>
  <si>
    <t>Vyzdívka mezi nosníky cementovou</t>
  </si>
  <si>
    <t>jakýmikoliv cihlami pálenými na jakoukoliv maltu,</t>
  </si>
  <si>
    <t xml:space="preserve">  D 2.2.2 č.pol 1 I 240 : 2,3*3</t>
  </si>
  <si>
    <t xml:space="preserve">  č.pol 2 : 2*3</t>
  </si>
  <si>
    <t xml:space="preserve">  č.pol 3 : 3,1*3</t>
  </si>
  <si>
    <t xml:space="preserve">  č.pol 4 : 2,4*2</t>
  </si>
  <si>
    <t xml:space="preserve">  č.pol 6 : 1,8*2</t>
  </si>
  <si>
    <t>30,6*0,5*0,24</t>
  </si>
  <si>
    <t>č.pol 7 U 260 : 8,8*2*0,5*0,26</t>
  </si>
  <si>
    <t>331231136R00</t>
  </si>
  <si>
    <t>Zdivo pilířů z cihel pálených plných  , délky 250 mm, pevnost v tlaku P 15 MPa, na maltu cementovou (MC) 10 MPa</t>
  </si>
  <si>
    <t>volně stojících čtyřhranných až osmihranných (průřezu čtverce, T, nebo kříže), pravoúhlých pod omítku anebo režné (bez spárování)</t>
  </si>
  <si>
    <t>D 2.1.8   : 0,5*0,5*3,07</t>
  </si>
  <si>
    <t>0,5*0,35*3,07</t>
  </si>
  <si>
    <t>342256253R00</t>
  </si>
  <si>
    <t>Příčky z cihel a tvárnic nepálených příčky z příčkovek pórobetonových tloušťky 100 mm</t>
  </si>
  <si>
    <t>včetně pomocného lešení</t>
  </si>
  <si>
    <t>D 2.1.8   : (2,35+1,7+2+1,4)*3,81</t>
  </si>
  <si>
    <t>-1,9*2</t>
  </si>
  <si>
    <t>-0,6*2</t>
  </si>
  <si>
    <t>-0,8*2</t>
  </si>
  <si>
    <t>D 2.1.9 : 1,6*3,38</t>
  </si>
  <si>
    <t>2*3,38</t>
  </si>
  <si>
    <t>-0,7*2</t>
  </si>
  <si>
    <t>D.2.1.9 - dvojitá příčka m.č.2.11 : 1,6*3,38</t>
  </si>
  <si>
    <t>342256255R00</t>
  </si>
  <si>
    <t>Příčky z cihel a tvárnic nepálených příčky z příčkovek pórobetonových tloušťky 150 mm</t>
  </si>
  <si>
    <t>D 2.1.8   : 1,65*3,81</t>
  </si>
  <si>
    <t>-1*2,2</t>
  </si>
  <si>
    <t>3,15*3,81</t>
  </si>
  <si>
    <t>-0,9*2</t>
  </si>
  <si>
    <t>D 2.1.9 : 2*3,38*2</t>
  </si>
  <si>
    <t>1,6*3,38</t>
  </si>
  <si>
    <t>1,65*3,79</t>
  </si>
  <si>
    <t>342668111R00</t>
  </si>
  <si>
    <t>Těsnění styku příčky se stávající stěnou PU pěnou</t>
  </si>
  <si>
    <t>D 2.1.8   : 4*3,81</t>
  </si>
  <si>
    <t>D 2.1.9 : 8*3,38</t>
  </si>
  <si>
    <t>342948111R00</t>
  </si>
  <si>
    <t>Kotvení příček ke konstrukcím kotvami na hmoždinky</t>
  </si>
  <si>
    <t>346244312R00</t>
  </si>
  <si>
    <t>Obezdívka van a WC modulů z pórobetonu tloušťky 75 mm</t>
  </si>
  <si>
    <t>D 2.1.9  m.č.211 : (2+0,7)*2*0,55</t>
  </si>
  <si>
    <t>346244361RT2</t>
  </si>
  <si>
    <t>Zazdívka rýh, potrubí, nik (výklenků) nebo kapes tloušťka 65 mm</t>
  </si>
  <si>
    <t>z jakéhokoliv druhu pálených cihel, s pomocným lešením výšky do 1,9 m a pro zatížení do 1,5 kPa.</t>
  </si>
  <si>
    <t>rýhy pro VZT m.č.108 : 0,25*0,8</t>
  </si>
  <si>
    <t>120 : 0,25*0,5</t>
  </si>
  <si>
    <t>114 : 0,25*0,5</t>
  </si>
  <si>
    <t>210 : 0,25*1,05</t>
  </si>
  <si>
    <t>211,212 : 0,25*3,7</t>
  </si>
  <si>
    <t>349231811RT2</t>
  </si>
  <si>
    <t>Přizdívka ostění s ozubem  přes 80 do 150 mm</t>
  </si>
  <si>
    <t>POL1_0</t>
  </si>
  <si>
    <t>ve vybouraných otvorech, s vysekáním kapes pro zavázání, z jakýchkoliv cihel, z pomocného pracovního lešení o výšce podlahy do 1900 mm a pro zatížení do 1,5 kPa,</t>
  </si>
  <si>
    <t>D 2.1.8 : 0,5*3</t>
  </si>
  <si>
    <t>D 2.1.9 : 0,5*3,38</t>
  </si>
  <si>
    <t>342263410R00</t>
  </si>
  <si>
    <t>Úpravy, doplňkové práce a příplatky pro sádrokartonové a sádrovláknité příčky doplňkové práce osazení revizních dvířek do 0,25 m2</t>
  </si>
  <si>
    <t>D.2.1.8 - nová SDK šachta po průvlak v=2930 mm  : 1</t>
  </si>
  <si>
    <t>347051224R00</t>
  </si>
  <si>
    <t>Stěny šachet opláštěné sádrokartonovými deskami, 2x CW 50 mm tloušťka stěny 75 mm, 2x opláštěná, tloušťka desky 12,5 mm, protipožární impregnovaná, tl. izolace 50 mm, požární odolnost EI 45</t>
  </si>
  <si>
    <t>s úpravou rohů, koutů a hran konstrukcí, přebroušení a tmelení spár,</t>
  </si>
  <si>
    <t>D.2.1.8 - nová SDK šachta po průvlak v=2930 mm  : (0,2*2+0,35)*2,93</t>
  </si>
  <si>
    <t>D.2.1.10 - nová SDK šachta v=2500 mm  : (0,4*2+0,3)*2,5</t>
  </si>
  <si>
    <t>416026222R00</t>
  </si>
  <si>
    <t>Podhledy na kovové konstrukci opláštěné deskami sádrokartonovými dvouúrovňový křížový rošt z profilů CD zavěšený 2x deska, tloušťky 12,5 mm, protipožární, požární odolnost REI 60</t>
  </si>
  <si>
    <t>D 2.1.8   m.č.1.14  S07 : 37,27</t>
  </si>
  <si>
    <t>1.19  : 8,9</t>
  </si>
  <si>
    <t>1.20  : 8,55</t>
  </si>
  <si>
    <t>1.21  : 4,16</t>
  </si>
  <si>
    <t>1.22  : 3,76</t>
  </si>
  <si>
    <t>D 2.1.9   m.č.2.10  S07 : 6,08</t>
  </si>
  <si>
    <t>2.11  : 4,58</t>
  </si>
  <si>
    <t>2.12  : 6,8</t>
  </si>
  <si>
    <t>2.17  : 9,08</t>
  </si>
  <si>
    <t>447113132RZ1</t>
  </si>
  <si>
    <t xml:space="preserve">Podkroví a stropy opláštěné sádrokartonovými deskami, bez záklopu nosná konstrukce z profilů CD 1x deska, tloušťky 15 mm, protipožární, bez dodávky a montáže izolace,  </t>
  </si>
  <si>
    <t>D 2.1.10   m.č.3.02 : 26,09</t>
  </si>
  <si>
    <t>3.04 : 14,13</t>
  </si>
  <si>
    <t>28349010R</t>
  </si>
  <si>
    <t>dvířka revizní plná; materiál PVC; š = 200,0 mm; h = 200,0 mm; barva bílá, šedá</t>
  </si>
  <si>
    <t>113106121R00</t>
  </si>
  <si>
    <t>Rozebrání dlažeb, panelů komunikací pro pěší s jakýmkoliv ložem a výplní spár_x000D_
 z betonových nebo kameninových dlaždic nebo tvarovek</t>
  </si>
  <si>
    <t>822-1</t>
  </si>
  <si>
    <t>s přemístěním hmot na skládku na vzdálenost do 3 m nebo s naložením na dopravní prostředek</t>
  </si>
  <si>
    <t>D 2.1.8,16  SP 4 : (2,6+6,95)*0,5</t>
  </si>
  <si>
    <t>113107310R00</t>
  </si>
  <si>
    <t>Odstranění podkladů nebo krytů z kameniva těženého, v ploše jednotlivě do 50 m2, tloušťka vrstvy 100 mm</t>
  </si>
  <si>
    <t>564831111R00</t>
  </si>
  <si>
    <t>Podklad ze štěrkodrti s rozprostřením a zhutněním tloušťka po zhutnění 100 mm</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</si>
  <si>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</si>
  <si>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</si>
  <si>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</si>
  <si>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632921930T00</t>
  </si>
  <si>
    <t>Příplatek za spárování podél budovy D+M dle PD</t>
  </si>
  <si>
    <t>D 2.1.8,16  SP 4 : 2,1+6,95</t>
  </si>
  <si>
    <t>59245601R</t>
  </si>
  <si>
    <t>dlažba betonová jednovrstvá; čtverec; šedá; l = 500 mm; š = 500 mm; tl. 50,0 mm</t>
  </si>
  <si>
    <t>D 2.1.8,16  SP 4 : (2,6+6,95)*0,5*1,01</t>
  </si>
  <si>
    <t>601031111R00</t>
  </si>
  <si>
    <t>Omítky stropů a podhledů z hotových směsí Doplňkové práce pro omítky stropů z hotových směsí potažení skelnou tkaninou</t>
  </si>
  <si>
    <t>po jednotlivých vrstvách</t>
  </si>
  <si>
    <t>D 2.1.9   m.č.2.10  : 6,08</t>
  </si>
  <si>
    <t>2.11 : 4,58</t>
  </si>
  <si>
    <t>D 2.1.10   m.č.3.07   : 13,49</t>
  </si>
  <si>
    <t>3.08 : 2,8</t>
  </si>
  <si>
    <t>602031111R00</t>
  </si>
  <si>
    <t>Omítky stěn z hotových směsí Doplňkové práce pro omítky stěn z hotových směsí_x000D_
 potažení stěn skelnou tkaninou</t>
  </si>
  <si>
    <t>D 2.1.98 1.21 pod obklady : (1,8+2,35)*2*1,6</t>
  </si>
  <si>
    <t>-0,9*1,6</t>
  </si>
  <si>
    <t>1.22  : (1,7+0,9)*2*1,6</t>
  </si>
  <si>
    <t>-0,6*1,6</t>
  </si>
  <si>
    <t>D 2.1.9   m.č.2.11 : (2+2,3)*2*2,05</t>
  </si>
  <si>
    <t>213 : 0,6*1</t>
  </si>
  <si>
    <t>215 : 0,6*1*2</t>
  </si>
  <si>
    <t>219 : 1,25*2,1</t>
  </si>
  <si>
    <t>D 2.1.8   m.č.1.14  : (6,45+5,65)*2*3,71</t>
  </si>
  <si>
    <t>(0,35+0,5)*2*3,71</t>
  </si>
  <si>
    <t>0,5*4*3,71</t>
  </si>
  <si>
    <t>0,5*2*3,71</t>
  </si>
  <si>
    <t>(0,25+0,5)*3,71</t>
  </si>
  <si>
    <t>-2,85*3,67</t>
  </si>
  <si>
    <t>-2,05*3,67</t>
  </si>
  <si>
    <t>-3,6*3,67</t>
  </si>
  <si>
    <t>1.19  : 4,1*2*3,71</t>
  </si>
  <si>
    <t>1.20  : (8,14+2,35)*2*3,71</t>
  </si>
  <si>
    <t>-1,37*2,1*2</t>
  </si>
  <si>
    <t>-2*2,97</t>
  </si>
  <si>
    <t>-2,05*2,93</t>
  </si>
  <si>
    <t>-1,7*3</t>
  </si>
  <si>
    <t>(1,37+2,1*2)*0,25*2</t>
  </si>
  <si>
    <t>1.21 : (2,35+1,8)*2*2,11</t>
  </si>
  <si>
    <t>1.22  : (0,9+1,7)*2*2,11</t>
  </si>
  <si>
    <t>(1,35+1,7)*2*2,11</t>
  </si>
  <si>
    <t>D 2.1.9   m.č.2.10   : (3,8+1,6)*2*3,38</t>
  </si>
  <si>
    <t>2.11  : (2,3+2)*2*1,33</t>
  </si>
  <si>
    <t>2.12 : (3,4+2)*2*3,38</t>
  </si>
  <si>
    <t>216 : 2*3,38</t>
  </si>
  <si>
    <t>0,5*3,38*2</t>
  </si>
  <si>
    <t>2.17  : (5,05+1,65)*2*3,71</t>
  </si>
  <si>
    <t>-1,5*2</t>
  </si>
  <si>
    <t>-1,65*2</t>
  </si>
  <si>
    <t>D 2.1.10   m.č.3.07   : (8,3+1,6)*2*2,6</t>
  </si>
  <si>
    <t>(1,37+1,5*2)*0,25*2</t>
  </si>
  <si>
    <t>302 : 4,6*2</t>
  </si>
  <si>
    <t>304 : 1,35*2</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</si>
  <si>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</si>
  <si>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</si>
  <si>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</si>
  <si>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2.1.16 ozn 03 : 1,37*2,1*4</t>
  </si>
  <si>
    <t>ozn 08 : 1,37*1,5*2</t>
  </si>
  <si>
    <t>ozn 26 : 0,6*1*3*2</t>
  </si>
  <si>
    <t>D 2.1.16 ozn 12  kotvené do stropu : 3,6*2,93*2</t>
  </si>
  <si>
    <t>ozn 13 : 2,05*2,93*2</t>
  </si>
  <si>
    <t>ozn 14 : 2,85*2,93*2</t>
  </si>
  <si>
    <t>611421133R00</t>
  </si>
  <si>
    <t>Omítky vnitřní stropů vápenné, vápenocementové omítky vnitřní vápenné, vápenocementové stropů rovných štukové</t>
  </si>
  <si>
    <t>s pomocným lešením o výšce podlahy do 1900 mm a pro zatížení do 1,5 kPa,</t>
  </si>
  <si>
    <t>612401191RT2</t>
  </si>
  <si>
    <t>Omítky malých ploch vnitřních stěn do 0,09 m2</t>
  </si>
  <si>
    <t>jakoukoliv maltou, z pomocného pracovního lešení o výšce podlahy do 1900 mm a pro zatížení do 1,5 kPa,</t>
  </si>
  <si>
    <t>612403380R00</t>
  </si>
  <si>
    <t>Hrubá výplň rýh ve stěnách, jakoukoliv maltou maltou ze suchých směsí_x000D_
 30 x 30 mm</t>
  </si>
  <si>
    <t>jakékoliv šířky rýhy,</t>
  </si>
  <si>
    <t>pro VZT : 25</t>
  </si>
  <si>
    <t>pro el.instalace : 80+140</t>
  </si>
  <si>
    <t>612403399RT2</t>
  </si>
  <si>
    <t>Hrubá výplň rýh ve stěnách, jakoukoliv maltou maltou ze suchých směsí_x000D_
 jakékoliv šířky</t>
  </si>
  <si>
    <t>D.2.4.3.2 viz PD topení : 10*0,2</t>
  </si>
  <si>
    <t>612409991RT2</t>
  </si>
  <si>
    <t>Začištění omítek kolem oken, dveří a obkladů apod. s použitím suché maltové směsi</t>
  </si>
  <si>
    <t>sokl : 49,95</t>
  </si>
  <si>
    <t>D 2.1.98 1.21  : (1,8+2,35)*2</t>
  </si>
  <si>
    <t>-0,9*1</t>
  </si>
  <si>
    <t>1.22  : (1,7+0,9)*2</t>
  </si>
  <si>
    <t>-0,6*1</t>
  </si>
  <si>
    <t>D 2.1.9   m.č.2.11 : (2+2,3)*2</t>
  </si>
  <si>
    <t>-0,7*1</t>
  </si>
  <si>
    <t>612421615R00</t>
  </si>
  <si>
    <t>Omítky vnitřní stěn vápenné nebo vápenocementové v podlaží i ve schodišti hrubé zatřené</t>
  </si>
  <si>
    <t>612421637R00</t>
  </si>
  <si>
    <t>Omítky vnitřní stěn vápenné nebo vápenocementové v podlaží i ve schodišti štukové</t>
  </si>
  <si>
    <t>612423531RT2</t>
  </si>
  <si>
    <t xml:space="preserve">Omítka rýh ve stěnách maltou vápennou štuková, o šířce rýhy do 150 mm,  </t>
  </si>
  <si>
    <t>rýhy pro VZT  : 25*0,1</t>
  </si>
  <si>
    <t>pro el.instalace : 135*0,15</t>
  </si>
  <si>
    <t>612423631RT2</t>
  </si>
  <si>
    <t xml:space="preserve">Omítka rýh ve stěnách maltou vápennou štuková, šířky rýhy přes 150 do 300 mm,  </t>
  </si>
  <si>
    <t>612425931RT2</t>
  </si>
  <si>
    <t>Omítka vápenná vnitřního ostění omítkou štukovou</t>
  </si>
  <si>
    <t>okenního nebo dveřního, z pomocného pracovního lešení o výšce podlahy do 1900 mm a pro zatížení do 1,5 kPa,</t>
  </si>
  <si>
    <t>D 2.1.16 ozn 26 : (0,6+1*2)*0,5*3</t>
  </si>
  <si>
    <t>617421232R00</t>
  </si>
  <si>
    <t>Omítky vnitřní světlíků a šachet vápenocementová štukové</t>
  </si>
  <si>
    <t>D 2.1.8,9,10,11 : (1,6+1,8)*2*12,89</t>
  </si>
  <si>
    <t>-1*2,2*3</t>
  </si>
  <si>
    <t>(1+2,2*2)*0,15*3</t>
  </si>
  <si>
    <t>622473187RT2</t>
  </si>
  <si>
    <t>Příplatek za okenní začišťovací lištu včetně dodávky</t>
  </si>
  <si>
    <t>D 2.1.16 ozn 03 : (1,37+2,1)*2*4</t>
  </si>
  <si>
    <t>ozn 08 : (1,37+1,5)*2*2</t>
  </si>
  <si>
    <t>ozn 26 : (0,6+1)*2*3</t>
  </si>
  <si>
    <t>D 2.1.16 ozn 03 vnitřní : (1,37+2,1*2)*4</t>
  </si>
  <si>
    <t>ozn 08 : (1,37+1,5*2)*2</t>
  </si>
  <si>
    <t>622319562T00</t>
  </si>
  <si>
    <t>Zateplovací systém, parapet, XPS tl. 20 mm, D+M</t>
  </si>
  <si>
    <t>K16</t>
  </si>
  <si>
    <t>D 2.1.16 ozn 03 : 1,37*4*0,3</t>
  </si>
  <si>
    <t>ozn 08 : 1,37*2*0,3</t>
  </si>
  <si>
    <t>601011178RT5</t>
  </si>
  <si>
    <t>Omítky stropů a podhledů z hotových směsí vrchní tenkovrstvá, minerální, zatíraná, tloušťka vrstvy 2 mm, probarvená</t>
  </si>
  <si>
    <t>D 2.1.7,8,9,10,11  S 06 : 1,29*0,15*6</t>
  </si>
  <si>
    <t>601011191R00</t>
  </si>
  <si>
    <t>Omítky stropů a podhledů z hotových směsí Doplňkové práce pro omítky stropů z hotových směsí podkladní nátěr stropů pod tenkovrstvé omítky</t>
  </si>
  <si>
    <t>602011178RT5</t>
  </si>
  <si>
    <t>Omítky stěn z hotových směsí omítka vrchní tenkovrstvá, minerální, zatřená, tloušťka vrstvy 2 mm, probarvená</t>
  </si>
  <si>
    <t>D 2.1.7,8,9,10,11   : 2,06*2*0,15*4</t>
  </si>
  <si>
    <t>1,46*2*0,15*2</t>
  </si>
  <si>
    <t>602011191R00</t>
  </si>
  <si>
    <t>Omítky stěn z hotových směsí Doplňkové práce pro omítky stěn z hotových směsí_x000D_
 podkladní nátěr pod tenkovrstvé omítky</t>
  </si>
  <si>
    <t>602016193R00</t>
  </si>
  <si>
    <t>Omítky stěn z hotových směsí Doplňkové práce pro omítky stěn z hotových směsí_x000D_
 hloubková penetrace stěn akrylátová</t>
  </si>
  <si>
    <t>D 2.1.7,8,9,10,11  S 06 : (2,1+6,95)*7,06</t>
  </si>
  <si>
    <t>(6,9+10,85)/2*2,97</t>
  </si>
  <si>
    <t>4,02*1</t>
  </si>
  <si>
    <t>-1,29*2,06*2*2</t>
  </si>
  <si>
    <t>-1,29*1,46*2</t>
  </si>
  <si>
    <t>8,56*2,1</t>
  </si>
  <si>
    <t>(2,47+3,055)/2*2,5</t>
  </si>
  <si>
    <t>2*3,055</t>
  </si>
  <si>
    <t>2,5*1</t>
  </si>
  <si>
    <t>D 2.1.7,8,9,10,11  S 09 : (2,1+6,95)*1,15</t>
  </si>
  <si>
    <t>611481211RU1</t>
  </si>
  <si>
    <t>Vyztužení vnitřních omítek stropů sklotextilní síťovinou s dodávkou síťoviny a stěrkového tmelu</t>
  </si>
  <si>
    <t>612481211RT8</t>
  </si>
  <si>
    <t>Vyztužení vnitřních stěn sklotextilní síťovinou s dodávkou síťoviny a stěrkového tmelu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</si>
  <si>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</si>
  <si>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</si>
  <si>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</si>
  <si>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622319735RT1</t>
  </si>
  <si>
    <t>Zateplení fasády  , minerálními deskami s kolmým vláknem, tloušťky 160 mm, kontaktní nátěr a silikonová omítka, 3,3 kg/m2</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</si>
  <si>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</si>
  <si>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zahrnuto 0,14 m rohových lišt na m2.</t>
  </si>
  <si>
    <t>622319754RT1</t>
  </si>
  <si>
    <t>Zateplení ostění minerálními deskami s kolmým vláknem, tloušťky 40 mm, kontaktní nátěr a silikonová omítka</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</si>
  <si>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</si>
  <si>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</si>
  <si>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D 2.1.16 SS2 : (9,6+2,9+2,9)*0,7</t>
  </si>
  <si>
    <t>622319754RV1</t>
  </si>
  <si>
    <t>Zateplení ostění minerálními deskami s kolmým vláknem, tloušťky 40 mm, zakončené stěrkou s výztužnou tkaninou</t>
  </si>
  <si>
    <t>Položka neobsahuje kontaktní nátěr a povrchovou úpravu omítkou.</t>
  </si>
  <si>
    <t>622319564R00</t>
  </si>
  <si>
    <t>Zateplení parapetu extrudovaným polystyrénem, tloušťky 40 mm</t>
  </si>
  <si>
    <t>nanesení lepicího tmelu na izolační desky, nalepení desek, natažení stěrky, vtlačení výztužné tkaniny (1,15 m2/m2) a přehlazení stěrky. Položka obsahuje  5,0 m parapetních lišt na m2.</t>
  </si>
  <si>
    <t>D 2.1.16 ozn 03 : 1,37*4*0,15</t>
  </si>
  <si>
    <t>ozn 08 : 1,37*2*0,15</t>
  </si>
  <si>
    <t>622391121R00</t>
  </si>
  <si>
    <t>Příplatky, slevy za hmoždinky STR U 6 ks/m2, s dodávkou hmoždinek</t>
  </si>
  <si>
    <t>622319015R00</t>
  </si>
  <si>
    <t>Profily zakládací hliníkové, pro izolaci tl. 160 mm</t>
  </si>
  <si>
    <t>D 2.1.7,8,9,10,11   : 2,1+6,95</t>
  </si>
  <si>
    <t>nadstřešní část : 2,5*2+2</t>
  </si>
  <si>
    <t>622319031R00</t>
  </si>
  <si>
    <t>Těsnicí prvky expanzní páska mezi soklovým profilem a soklovou deskou, rozměr 15x4 mm, pro spáru šířky 3-7 mm</t>
  </si>
  <si>
    <t>Dodávka a montáž těsnění.</t>
  </si>
  <si>
    <t>622432112R00</t>
  </si>
  <si>
    <t>Omítky vnější stěn z umělého kamene v přírodní barvě drtí dekorativní střednězrnné, akrylátové, omítka tenkovrstvá pro interier i exterier; plnivo mramor; zrnitost do 3,00 mm; pojivo akrylátové; probarvená; ruční; odolná proti atm. vlivům, poš...</t>
  </si>
  <si>
    <t>622481291R00</t>
  </si>
  <si>
    <t>Vyztužení vnějších omítek stěn sklotextilní síťovinou montáž výztužné lišty rohové a dilatační- bez dodávky materiálu</t>
  </si>
  <si>
    <t>D 2.1.7,8,9,10,11  S 06 : 12,5*2+2,97*2+4,02</t>
  </si>
  <si>
    <t>2,06*2*2*2</t>
  </si>
  <si>
    <t>1,46*2*2</t>
  </si>
  <si>
    <t>622481292R00</t>
  </si>
  <si>
    <t>Vyztužení vnějších omítek stěn sklotextilní síťovinou montáž výztužné lišty okenní a podokenní - bez dodávky materiálu</t>
  </si>
  <si>
    <t>D 2.1.16 ozn 03 : (1,37+2,1*2)*4</t>
  </si>
  <si>
    <t>28350140R</t>
  </si>
  <si>
    <t>lišta připojovací; parapetní se síťovinou; materiál plast+tkanina; l = 2 000 mm; bíločervená; samolepicí</t>
  </si>
  <si>
    <t>POL3_</t>
  </si>
  <si>
    <t xml:space="preserve">  D 2.1.16 ozn 03 : 1,37*4</t>
  </si>
  <si>
    <t xml:space="preserve">  ozn 08 : 1,37*2</t>
  </si>
  <si>
    <t>8,22/2*1,1</t>
  </si>
  <si>
    <t>283502511R</t>
  </si>
  <si>
    <t>lišta rohová; se síťovinou 100/150mm; materiál PVC; š = 100,0 mm; l = 2 500 mm</t>
  </si>
  <si>
    <t xml:space="preserve">  D 2.1.7,8,9,10,11  S 06 : 12,5*2+2,97*2+4,02</t>
  </si>
  <si>
    <t xml:space="preserve">  2,06*2*2*2</t>
  </si>
  <si>
    <t xml:space="preserve">  1,46*2*2</t>
  </si>
  <si>
    <t>57,28/2,5*1,1</t>
  </si>
  <si>
    <t>283502514R</t>
  </si>
  <si>
    <t>profil plastový stavební ukončovací; s tkaninou, s okapničkou; l = 2 500 mm</t>
  </si>
  <si>
    <t>8,22/2,5*1,1</t>
  </si>
  <si>
    <t>62291</t>
  </si>
  <si>
    <t>Provedení odtrhových a tahových zkoušek před, zahájením ETICSU</t>
  </si>
  <si>
    <t>soubor</t>
  </si>
  <si>
    <t>POL12_1</t>
  </si>
  <si>
    <t>631313511R00</t>
  </si>
  <si>
    <t xml:space="preserve">Mazanina z betonu prostého tl. přes 80 do 120 mm z betonu C -/12,5 </t>
  </si>
  <si>
    <t>(z kameniva) hlazená dřevěným hladítkem</t>
  </si>
  <si>
    <t>D 2.1.7.D 2.1.11 : 1,9*2,1*0,11</t>
  </si>
  <si>
    <t>631313611R00</t>
  </si>
  <si>
    <t xml:space="preserve">Mazanina z betonu prostého tl. přes 80 do 120 mm z betonu C 16/20 </t>
  </si>
  <si>
    <t>D 2.1.7.D 2.1.11 : 1,9*4,7*0,12</t>
  </si>
  <si>
    <t>(4,7+1,35+4,7)*0,3*0,12</t>
  </si>
  <si>
    <t>1.23 : 2,8*0,1</t>
  </si>
  <si>
    <t>631311131R00</t>
  </si>
  <si>
    <t>Doplnění mazanin betonem prostým o ploše jednotlivě do 1 m2 tloušťky přes 80 mm</t>
  </si>
  <si>
    <t>prostým betonem (s dodáním hmot) bez potěru,</t>
  </si>
  <si>
    <t>D.2.1.8 - pro vysekání rozvodu vody  : 0,7*0,5*0,1*2</t>
  </si>
  <si>
    <t>631319173R00</t>
  </si>
  <si>
    <t>Příplatek za stržení povrchu tloušťka mazaniny od 80 mm do 120 mm</t>
  </si>
  <si>
    <t>spodní vrstvy mazaniny latí před vložením výztuže nebo pletiva pro tloušťku obou vrstev mazaniny</t>
  </si>
  <si>
    <t>D 2.1.7 : (4,7+1,35+4,7)*0,3*0,12</t>
  </si>
  <si>
    <t>631361921RT4</t>
  </si>
  <si>
    <t>Výztuž mazanin z betonů a z lehkých betonů ze svařovaných sítí průměr drátu 6 mm, velikost oka 100/100 mm</t>
  </si>
  <si>
    <t>t</t>
  </si>
  <si>
    <t>D 2.1.7.D 2.1.11 : 1,9*4,7*0,0044</t>
  </si>
  <si>
    <t>1.23 : 2,8*0,0044</t>
  </si>
  <si>
    <t>631571010R00</t>
  </si>
  <si>
    <t>Násyp pod podlahy z kameniva bez dodávky materiálu_x000D_
 bez určení tloušťky</t>
  </si>
  <si>
    <t>pod mazaniny a dlažby, popř. na plochých střechách, vodorovný nebo ve spádu, s udusáním a urovnáním povrchu,</t>
  </si>
  <si>
    <t>D 2.1.7.D 2.1.11 : 4,35*1,45*2,25</t>
  </si>
  <si>
    <t>1,8*1,6*0,65</t>
  </si>
  <si>
    <t>632411145RT1</t>
  </si>
  <si>
    <t>Potěr ze suchých směsí potěr samonivelační anhydritový, tloušťky 45 mm, ruční zpracování</t>
  </si>
  <si>
    <t>s rozprostřením a uhlazením</t>
  </si>
  <si>
    <t>D 2.1.8 1.19 SP3 : 8,9</t>
  </si>
  <si>
    <t>2.12 SP3 : 6,8</t>
  </si>
  <si>
    <t>632421170R00</t>
  </si>
  <si>
    <t>Potěr ze suchých směsí cementová vyrovnávací podlahová hmota, tloušťky 60 mm, ruční zpracování</t>
  </si>
  <si>
    <t>včetně penetrace podkladu.</t>
  </si>
  <si>
    <t>D 2.1.8   m.č.1.14  SP1 : 37,27</t>
  </si>
  <si>
    <t>1.20 SP6 : 8,55</t>
  </si>
  <si>
    <t>1.21 SP2 : 4,16</t>
  </si>
  <si>
    <t>1.22 SP2 : 3,76</t>
  </si>
  <si>
    <t>2.11 SP2 : 4,58</t>
  </si>
  <si>
    <t>2.17 SP 6 : 9,08</t>
  </si>
  <si>
    <t>D 2.1.10   m.č.3.07  SP6 : 13,49</t>
  </si>
  <si>
    <t>632421180R00</t>
  </si>
  <si>
    <t>Potěr ze suchých směsí cementová vyrovnávací podlahová hmota, tloušťky 70 mm, ruční zpracování</t>
  </si>
  <si>
    <t>D 2.1.9   m.č.2.10  SP7 : 6,08</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</si>
  <si>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</si>
  <si>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</si>
  <si>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</si>
  <si>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ozn 26 : 0,6*0,5*3</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</si>
  <si>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</si>
  <si>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</si>
  <si>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</si>
  <si>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1.19 SP3 : 8,9</t>
  </si>
  <si>
    <t>632902211R00</t>
  </si>
  <si>
    <t xml:space="preserve">Příprava zatvrdlého povrchu mazanin cementovým mlékem s  plastifikační přísadou </t>
  </si>
  <si>
    <t>pro cementový potěr,</t>
  </si>
  <si>
    <t>583320003R</t>
  </si>
  <si>
    <t>kamenivo přírodní těžené frakce 63,0 až 125,0 mm; Jihomoravský kraj</t>
  </si>
  <si>
    <t xml:space="preserve">  D 2.1.7. : 4,35*1,45*2,25</t>
  </si>
  <si>
    <t xml:space="preserve">  1,8*1,6*0,65</t>
  </si>
  <si>
    <t>16,06387*1,834</t>
  </si>
  <si>
    <t>699</t>
  </si>
  <si>
    <t>zkouška hutněných násypů</t>
  </si>
  <si>
    <t>941941032R00</t>
  </si>
  <si>
    <t>Montáž lešení lehkého pracovního řadového s podlahami šířky od 0,80 do 1,00 m, výšky přes 10 do 30 m</t>
  </si>
  <si>
    <t>800-3</t>
  </si>
  <si>
    <t>(3,1+6,95)*13,5</t>
  </si>
  <si>
    <t>941941192R00</t>
  </si>
  <si>
    <t>Montáž lešení lehkého pracovního řadového s podlahami příplatek za každý další i započatý měsíc použití lešení_x000D_
 šířky šířky od 0,80 do 1,00 m a výšky přes 10 do 30 m</t>
  </si>
  <si>
    <t>135,675*2</t>
  </si>
  <si>
    <t>941941832R00</t>
  </si>
  <si>
    <t>Demontáž lešení lehkého řadového s podlahami šířky od 0,8 do 1 m, výšky přes 10 do 30 m</t>
  </si>
  <si>
    <t>941954141R00</t>
  </si>
  <si>
    <t>Montáž lešení pracovního vysunutého z otvorů s podepřením, ve výšce pracovní podlahy do 20 m</t>
  </si>
  <si>
    <t>nebo ze střešní a věžové konstrukce,</t>
  </si>
  <si>
    <t>(2,5+3,5)*3</t>
  </si>
  <si>
    <t>941954192R00</t>
  </si>
  <si>
    <t>Montáž lešení pracovního vysunutého z otvorů příplatek k ceně za každý další i započatý měsíc použití lešení_x000D_
 s podepřením</t>
  </si>
  <si>
    <t>18*2</t>
  </si>
  <si>
    <t>941954841R00</t>
  </si>
  <si>
    <t>Demontáž lešení vysunutého z otvorů s podepřením, ve výšce pracovní podlahy do 20 m</t>
  </si>
  <si>
    <t>941955001R00</t>
  </si>
  <si>
    <t>Lešení lehké pracovní pomocné pomocné, o výšce lešeňové podlahy do 1,2 m</t>
  </si>
  <si>
    <t>943943222R00</t>
  </si>
  <si>
    <t>Montáž lešení prostorového lehkého bez podlah výšky přes 10 do 22 m</t>
  </si>
  <si>
    <t>pro zatížení podlahové plochy do 2 kPa (200 kg/m2),</t>
  </si>
  <si>
    <t>D 2.1.8,9,10,11 : 1,6*1,8*12,89</t>
  </si>
  <si>
    <t>943943291R00</t>
  </si>
  <si>
    <t>Montáž lešení prostorového lehkého bez podlah příplatek_x000D_
 za půdorysnou plochu do 6 m2</t>
  </si>
  <si>
    <t>943943292R00</t>
  </si>
  <si>
    <t xml:space="preserve">Montáž lešení prostorového lehkého bez podlah příplatek_x000D_
 za každý další i započatý měsíc použití lešení pro zatížení podlahové plochy do 2 kPa (200 kg/m2) </t>
  </si>
  <si>
    <t>D 2.1.8,9,10,11 : 1,6*1,8*12,89*2</t>
  </si>
  <si>
    <t>943943822R00</t>
  </si>
  <si>
    <t>Demontáž lešení prostorového lehkého výšky přes 10 do 22 m</t>
  </si>
  <si>
    <t>bez podlah pro zatížení podlahové plochy do 2 kPa (200 kg/m2),</t>
  </si>
  <si>
    <t>943955141R00</t>
  </si>
  <si>
    <t xml:space="preserve">Montáž lešeňové podlahy ve světlíku nebo šachtě o půdorysné ploše do 6 m2 s příčníky nebo podélníky,  </t>
  </si>
  <si>
    <t>D 2.1.8,9,10,11 : 1,6*1,8*3</t>
  </si>
  <si>
    <t>943955192R00</t>
  </si>
  <si>
    <t>Montáž lešeňové podlahy příplatek k ceně za každý další i započatý měsíc použití lešení_x000D_
 bez příčníků</t>
  </si>
  <si>
    <t>D 2.1.8,9,10,11 : 1,6*1,8*3*2</t>
  </si>
  <si>
    <t>943955841R00</t>
  </si>
  <si>
    <t xml:space="preserve">Demontáž lešeňové podlahy ve světlíku nebo šachtě o půdorysné ploše do 6 m2 s příčníky nebo podélníky,  </t>
  </si>
  <si>
    <t>944944011R00</t>
  </si>
  <si>
    <t xml:space="preserve">Montáž ochranné sítě z umělých vláken </t>
  </si>
  <si>
    <t>135,675+18</t>
  </si>
  <si>
    <t>944944031R00</t>
  </si>
  <si>
    <t>Montáž ochranné sítě příplatek k ceně za každý další i započatý měsíc použití ochranných sítí_x000D_
 z umělých vláken</t>
  </si>
  <si>
    <t>(135,675+18)*2</t>
  </si>
  <si>
    <t>944944081R00</t>
  </si>
  <si>
    <t xml:space="preserve">Demontáž ochranné sítě z umělých vláken </t>
  </si>
  <si>
    <t>70921337R</t>
  </si>
  <si>
    <t>síťovina ochranná HDPE; se stabilizací proti UV; š = 3 070,0 mm; plošná hmotnost 140 g/m2</t>
  </si>
  <si>
    <t>153,675*1,1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</si>
  <si>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</si>
  <si>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</si>
  <si>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m.č.3.04 : 14,13</t>
  </si>
  <si>
    <t>3.02 : 26,09</t>
  </si>
  <si>
    <t>900   R00</t>
  </si>
  <si>
    <t>Hzs - nezmeřitelné,práce pro zakryté, konstr. nezjistitelné při rekonstrukcích</t>
  </si>
  <si>
    <t>hodina</t>
  </si>
  <si>
    <t>POL10_0</t>
  </si>
  <si>
    <t>44984116</t>
  </si>
  <si>
    <t>Práškový hasicí přístroj 6kg, PHP 21</t>
  </si>
  <si>
    <t>952</t>
  </si>
  <si>
    <t>označení únikových cest v parametr. požární zprávy</t>
  </si>
  <si>
    <t>953</t>
  </si>
  <si>
    <t>označení dveří,piktogramy,informace a pod</t>
  </si>
  <si>
    <t>919735122R00</t>
  </si>
  <si>
    <t>Řezání stávajících krytů nebo podkladů betonových, hloubky přes 50 do 100 mm</t>
  </si>
  <si>
    <t>včetně spotřeby vody</t>
  </si>
  <si>
    <t>D.2.1.8 - pro vysekání rozvodu vody  : (0,7+0,5)*2</t>
  </si>
  <si>
    <t>962031132R00</t>
  </si>
  <si>
    <t xml:space="preserve">Bourání příček z cihel a tvárnic z jakýchkoliv cihel pálených, plných nebo dutých, na jakoukoliv maltu vápenou nebo vápenocementovou, tloušťky do 100 mm </t>
  </si>
  <si>
    <t>801-3</t>
  </si>
  <si>
    <t>nebo vybourání otvorů průřezové plochy přes 4 m2 v příčkách, včetně pomocného lešení o výšce podlahy do 1900 mm a pro zatížení do 1,5 kPa  (150 kg/m2),</t>
  </si>
  <si>
    <t>D 2.1.2 : 3,6*3,71*4</t>
  </si>
  <si>
    <t>-0,65*2*2</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</si>
  <si>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</si>
  <si>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</si>
  <si>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</si>
  <si>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D 2.1.2 : 2,85*0,5*3,07</t>
  </si>
  <si>
    <t>4,55*0,5*3,07</t>
  </si>
  <si>
    <t>-1,15*2,1*0,5</t>
  </si>
  <si>
    <t>-0,5*1*0,5*3</t>
  </si>
  <si>
    <t>1,7*0,5*3,07</t>
  </si>
  <si>
    <t>-1,17*2,1</t>
  </si>
  <si>
    <t>2,85*3,07*0,35</t>
  </si>
  <si>
    <t>-1,65*2,1*0,35</t>
  </si>
  <si>
    <t>4,55*0,35*3,07</t>
  </si>
  <si>
    <t>-0,8*2,1*2</t>
  </si>
  <si>
    <t>0,3*0,3*3,71*2</t>
  </si>
  <si>
    <t>Mezisoučet0,3*0,3*3,71*2</t>
  </si>
  <si>
    <t>D 2.1.3 : 2*0,5*3,38</t>
  </si>
  <si>
    <t>1,77*3,38*0,5</t>
  </si>
  <si>
    <t>-1,17*2,1*0,5</t>
  </si>
  <si>
    <t>1,5*3,03*0,5</t>
  </si>
  <si>
    <t>Mezisoučet1,5*3,03*0,5</t>
  </si>
  <si>
    <t>D 2.1.4 : 8,9*0,5*0,5</t>
  </si>
  <si>
    <t>Mezisoučet8,9*0,5*0,5</t>
  </si>
  <si>
    <t>963016311R00</t>
  </si>
  <si>
    <t>Demontáž sádrokartonových a sádrovláknitých podhledů podkroví z desek bez minerální izolace, na jednoduché ocelové konstrukci, 1x opláštěné tl. 12,5 mm</t>
  </si>
  <si>
    <t>D2.1.10 302 : 26,09</t>
  </si>
  <si>
    <t>304 : 14,13</t>
  </si>
  <si>
    <t>963016997R00</t>
  </si>
  <si>
    <t>Demontáž sádrokartonových a sádrovláknitých podhledů příplatek za demontáž vrstvy minerální izolace, -, tl. 160 mm</t>
  </si>
  <si>
    <t>965042121R00</t>
  </si>
  <si>
    <t>Bourání podkladů pod dlažby nebo litých celistvých dlažeb a mazanin  betonových nebo z litého asfaltu, tloušťky do 100 mm, plochy do 1 m2</t>
  </si>
  <si>
    <t>965042141R00</t>
  </si>
  <si>
    <t>Bourání podkladů pod dlažby nebo litých celistvých dlažeb a mazanin  betonových nebo z litého asfaltu, tloušťky do 100 mm, plochy přes 4 m2</t>
  </si>
  <si>
    <t xml:space="preserve">  D 2.1.8   m.č.1.14  SP1 : 37,27</t>
  </si>
  <si>
    <t xml:space="preserve">  1.19 SP3 : 8,9</t>
  </si>
  <si>
    <t xml:space="preserve">  1.21 SP2 : 4,16</t>
  </si>
  <si>
    <t xml:space="preserve">  1.22 SP2 : 3,76</t>
  </si>
  <si>
    <t>54,09*0,1</t>
  </si>
  <si>
    <t xml:space="preserve">  D 2.1.9   m.č.2.10  SP7 : 6,08</t>
  </si>
  <si>
    <t xml:space="preserve">  2.11 SP2 : 4,58</t>
  </si>
  <si>
    <t xml:space="preserve">  2.12 SP3 : 6,8</t>
  </si>
  <si>
    <t>17,46*0,07</t>
  </si>
  <si>
    <t>965081713R00</t>
  </si>
  <si>
    <t>Bourání dlažeb z dlaždic keramických a z xylolitu litého z keramických dlaždic nebo xylolitových, plochy přes 1 m2</t>
  </si>
  <si>
    <t>bez podkladního lože, s jakoukoliv výplní spár</t>
  </si>
  <si>
    <t>D 2.1.2    114 : 7,55</t>
  </si>
  <si>
    <t>1.18 : 8,22</t>
  </si>
  <si>
    <t>1.19 : 2*7,9</t>
  </si>
  <si>
    <t>1.20 : 6,05</t>
  </si>
  <si>
    <t>1.22 : 7,26</t>
  </si>
  <si>
    <t>968062354R00</t>
  </si>
  <si>
    <t>Vybourání dřevěných rámů oken dvojitých nebo zdvojených, plochy do 1 m2</t>
  </si>
  <si>
    <t>včetně pomocného lešení o výšce podlahy do 1900 mm a pro zatížení do 1,5 kPa  (150 kg/m2),</t>
  </si>
  <si>
    <t>D 2.1.2 : 0,6*1*3</t>
  </si>
  <si>
    <t>D 2.1.3 : 0,6*1*4</t>
  </si>
  <si>
    <t>968062356R00</t>
  </si>
  <si>
    <t>Vybourání dřevěných rámů oken dvojitých nebo zdvojených, plochy do 4 m2</t>
  </si>
  <si>
    <t>D 2.1.2 : 1,15*2,1</t>
  </si>
  <si>
    <t>1,17*2,1</t>
  </si>
  <si>
    <t>D 2.1.3 : 1,17*2,1</t>
  </si>
  <si>
    <t>1,15*2,1</t>
  </si>
  <si>
    <t>2,58*0,95</t>
  </si>
  <si>
    <t>968072455R00</t>
  </si>
  <si>
    <t>Vybourání a vyjmutí kovových rámů a rolet rámů, včetně pomocného lešení o výšce podlahy do 1900 mm a pro zatížení do 1,5 kPa  (150 kg/m2) dveřních zárubní, plochy do 2 m2</t>
  </si>
  <si>
    <t>D 2.1.2 : 0,65*2*2</t>
  </si>
  <si>
    <t>0,7*2</t>
  </si>
  <si>
    <t>D 2.1.3 : 0,95*2</t>
  </si>
  <si>
    <t>968072456R00</t>
  </si>
  <si>
    <t>Vybourání a vyjmutí kovových rámů a rolet rámů, včetně pomocného lešení o výšce podlahy do 1900 mm a pro zatížení do 1,5 kPa  (150 kg/m2) dveřních zárubní, plochy přes 2 m2</t>
  </si>
  <si>
    <t>2.1.2 : 1,65*2,1</t>
  </si>
  <si>
    <t>968095003T00</t>
  </si>
  <si>
    <t>Bourání parapetů dřevěných š. nad 50 cm</t>
  </si>
  <si>
    <t>D 2.1.2 : 0,6*3</t>
  </si>
  <si>
    <t>D 2.1.3 : 0,6*4</t>
  </si>
  <si>
    <t>971033231R00</t>
  </si>
  <si>
    <t>Vybourání otvorů ve zdivu cihelném z jakýchkoliv cihel pálených_x000D_
 na jakoukoliv maltu vápenou nebo vápenocementovou, plochy do 0,0225 m2, tloušťky do 150 mm</t>
  </si>
  <si>
    <t>základovém nebo nadzákladovém,</t>
  </si>
  <si>
    <t>D 2.1.8 114 : 1</t>
  </si>
  <si>
    <t>116 : 1</t>
  </si>
  <si>
    <t>971033261R00</t>
  </si>
  <si>
    <t>Vybourání otvorů ve zdivu cihelném z jakýchkoliv cihel pálených_x000D_
 na jakoukoliv maltu vápenou nebo vápenocementovou, plochy do 0,0225 m2, tloušťky do 600 mm</t>
  </si>
  <si>
    <t>973031325R00</t>
  </si>
  <si>
    <t>Vysekání v cihelném zdivu výklenků a kapes kapes na jakoukoliv maltu vápennou nebo vápenocementovou, plochy do 0,1 m2, hloubky do 300 mm</t>
  </si>
  <si>
    <t>D 2.2.2 č.pol 5 I 200 : 28</t>
  </si>
  <si>
    <t>973031824R00</t>
  </si>
  <si>
    <t>Vysekání v cihelném zdivu výklenků a kapes kapes pro zavázání nových zdí_x000D_
 na jakoukoliv maltu vápennou nebo vápenocementovou, tloušťky do 300 mm</t>
  </si>
  <si>
    <t>D 2.1.7,8,9,10,11 : 9,5*2</t>
  </si>
  <si>
    <t>974031121R00</t>
  </si>
  <si>
    <t>Vysekání rýh v jakémkoliv zdivu cihelném v ploše_x000D_
 do hloubky 30 mm, šířky do 30 mm</t>
  </si>
  <si>
    <t>974031123R00</t>
  </si>
  <si>
    <t>Vysekání rýh v jakémkoliv zdivu cihelném v ploše_x000D_
 do hloubky 30 mm, šířky do 100 mm</t>
  </si>
  <si>
    <t>Včetně pomocného lešení o výšce podlahy do 1900 mm a pro zatížení do 1,5 kPa  (150 kg/m2).</t>
  </si>
  <si>
    <t>rýhy pro VZT : 25</t>
  </si>
  <si>
    <t>pro el.instalace : 135</t>
  </si>
  <si>
    <t>974031155R00</t>
  </si>
  <si>
    <t>Vysekání rýh v jakémkoliv zdivu cihelném v ploše_x000D_
 do hloubky 100 mm, šířky do 200 mm</t>
  </si>
  <si>
    <t>D.2.4.3.2 viz PD topení : 10</t>
  </si>
  <si>
    <t>974031167R00</t>
  </si>
  <si>
    <t>Vysekání rýh v jakémkoliv zdivu cihelném v ploše_x000D_
 do hloubky 150 mm, šířky do 300 mm</t>
  </si>
  <si>
    <t>D 2.1.8   do stávajícího zdiva pro strop.desku : 4,7</t>
  </si>
  <si>
    <t>2.17 SP 6 : 4,7</t>
  </si>
  <si>
    <t>D 2.1.10   m.č.3.07  SP6 : 8,6</t>
  </si>
  <si>
    <t>974031387R00</t>
  </si>
  <si>
    <t>Vysekání rýh v jakémkoliv zdivu cihelném pro komínové nebo ventilační průduchy_x000D_
 do hloubky 300 mm, šířky do 300 mm</t>
  </si>
  <si>
    <t>rýhy pro VZT m.č.108 : 0,8</t>
  </si>
  <si>
    <t>120 : 0,5</t>
  </si>
  <si>
    <t>114 : 0,5</t>
  </si>
  <si>
    <t>210 : 1,05</t>
  </si>
  <si>
    <t>211,212 : 3,7</t>
  </si>
  <si>
    <t>974031666R00</t>
  </si>
  <si>
    <t>Vysekání rýh v jakémkoliv zdivu cihelném pro vtahování nosníků do zdí, před vybouráním otvorů_x000D_
 do hloubky 150 mm, při výšce nosníku do 250 mm</t>
  </si>
  <si>
    <t xml:space="preserve">  D 2.2.2 č.pol 1 I 240 : 2,3*8</t>
  </si>
  <si>
    <t xml:space="preserve">  č.pol 2 : 2*8</t>
  </si>
  <si>
    <t xml:space="preserve">  č.pol 3 : 3,1*8</t>
  </si>
  <si>
    <t xml:space="preserve">  č.pol 4 : 2,4*5</t>
  </si>
  <si>
    <t xml:space="preserve">  č.pol 6 : 1,8*6</t>
  </si>
  <si>
    <t xml:space="preserve">  Mezisoučet1,8*6</t>
  </si>
  <si>
    <t>82</t>
  </si>
  <si>
    <t>č.pol 7 U 260 : 8,8*2</t>
  </si>
  <si>
    <t>975021311R00</t>
  </si>
  <si>
    <t>Podchycování nadzákladového zdiva pod stropem při tloušťce zdiva přes 450 do 600 mm</t>
  </si>
  <si>
    <t>nad vybouraným otvorem pro jakoukoliv délku podchycení s vybouráním otvorů pro provléknutí vynášecích trámů pro podchycení zdi, oboustranného vynesení podchycené konstrukce,</t>
  </si>
  <si>
    <t>D 2.2.2 1.NP : 7,9*2*2</t>
  </si>
  <si>
    <t>2,85*2</t>
  </si>
  <si>
    <t>2.NP : 1,5*2</t>
  </si>
  <si>
    <t>2,8*2</t>
  </si>
  <si>
    <t>2*2</t>
  </si>
  <si>
    <t>3.NP : 3*2</t>
  </si>
  <si>
    <t>978011191R00</t>
  </si>
  <si>
    <t>Otlučení omítek vápenných nebo vápenocementových vnitřních stropů, v rozsahu do 100 %</t>
  </si>
  <si>
    <t>D 2.1.8   m.č.1.14   : 37,27</t>
  </si>
  <si>
    <t>1.20 : 2,35*3,5</t>
  </si>
  <si>
    <t>D 2.1.9   m.č.2.10   : 6,08</t>
  </si>
  <si>
    <t>978013191R00</t>
  </si>
  <si>
    <t>Otlučení omítek vápenných nebo vápenocementových vnitřních stěn, v rozsahu do 100 %</t>
  </si>
  <si>
    <t>D 2.1.2  m.č.114,119,121,122 : (8+2,35+3,6+2,35+3,09+0,65)*3,71</t>
  </si>
  <si>
    <t>(2,5*2+3,6)*3,71</t>
  </si>
  <si>
    <t>D 2.1.9 m.č.210 : 3,8*2*3,38</t>
  </si>
  <si>
    <t>211,212 : 5,95*2*3,38</t>
  </si>
  <si>
    <t>2.17  : 6,95*3,72</t>
  </si>
  <si>
    <t>D 2.1.10   m.č.3.07   : 8,3*1</t>
  </si>
  <si>
    <t>979011336R00</t>
  </si>
  <si>
    <t>Svislá doprava suti a vybouraných hmot shozem pronájem rukávu proti prachu dl.20 m</t>
  </si>
  <si>
    <t>den</t>
  </si>
  <si>
    <t>972086300</t>
  </si>
  <si>
    <t>Vybourání otvoru prostup trámovým stropem tl.600mm, vč. zapravení pro VZT DN 150mm</t>
  </si>
  <si>
    <t>979011311R00</t>
  </si>
  <si>
    <t>Svislá doprava suti a vybouraných hmot shozem manipulace se sutí</t>
  </si>
  <si>
    <t>POL8_</t>
  </si>
  <si>
    <t>979081111R00</t>
  </si>
  <si>
    <t>Odvoz suti a vybouraných hmot na skládku do 1 km</t>
  </si>
  <si>
    <t>Včetně naložení na dopravní prostředek a složení na skládku, bez poplatku za skládku.Výkaz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</si>
  <si>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</si>
  <si>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</si>
  <si>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</si>
  <si>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</si>
  <si>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</si>
  <si>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</si>
  <si>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</si>
  <si>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</si>
  <si>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979093111R00</t>
  </si>
  <si>
    <t>bez zhutnění</t>
  </si>
  <si>
    <t>999281108R00</t>
  </si>
  <si>
    <t>Přesun hmot pro opravy a údržbu objektů pro opravy a údržbu dosavadních objektů včetně vnějších plášťů_x000D_
 výšky do 12 m</t>
  </si>
  <si>
    <t>POL7_</t>
  </si>
  <si>
    <t>oborů 801, 803, 811 a 812</t>
  </si>
  <si>
    <t>711111001RZ1</t>
  </si>
  <si>
    <t>Provedení izolace proti zemní vlhkosti natěradly za studena na ploše vodorovné nátěrem penetračním, 1 x nátěr, včetně dodávky penetračního laku ALP</t>
  </si>
  <si>
    <t>800-711</t>
  </si>
  <si>
    <t>POL1_7</t>
  </si>
  <si>
    <t>D 2.1.7.D 2.1.11  : 1,9*6,8</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</si>
  <si>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</si>
  <si>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</si>
  <si>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D 2.1.7.D 2.1.11  : (1,9+2,1)*2*1,4</t>
  </si>
  <si>
    <t>711141559RT1</t>
  </si>
  <si>
    <t xml:space="preserve">Provedení izolace proti zemní vlhkosti pásy přitavením vodorovná, 1 vrstva, bez dodávky izolačních pásů,  </t>
  </si>
  <si>
    <t>711212000RV2</t>
  </si>
  <si>
    <t>Izolace proti netlakové vodě - nátěry a stěrky nátěr podkladní pod hydroizolační stěrky</t>
  </si>
  <si>
    <t>D 2.1.8 1.19 1.21 SP2 : 4,16</t>
  </si>
  <si>
    <t>D 2.1.9  2.11 SP2 : 4,58</t>
  </si>
  <si>
    <t>D 2.1.98 1.21  : (1,8+2,35)*2*0,3</t>
  </si>
  <si>
    <t>-0,9*1*0,3</t>
  </si>
  <si>
    <t>1.22  : (1,7+0,9)*2*0,3</t>
  </si>
  <si>
    <t>-0,6*1*0,3</t>
  </si>
  <si>
    <t>D 2.1.9   m.č.2.11 : (2+2,3)*2*0,3</t>
  </si>
  <si>
    <t>-0,7*1*0,3</t>
  </si>
  <si>
    <t>711212002RT4</t>
  </si>
  <si>
    <t>Izolace proti netlakové vodě - nátěry a stěrky stěrka hydroizolační  proti vlhkosti</t>
  </si>
  <si>
    <t>711212601R00</t>
  </si>
  <si>
    <t>Izolace proti netlakové vodě - nátěry a stěrky doplňky_x000D_
 těsnicí pás do spoje podlaha stěna š 120 mm</t>
  </si>
  <si>
    <t>711212602RT3</t>
  </si>
  <si>
    <t>Izolace proti netlakové vodě - nátěry a stěrky doplňky_x000D_
 těsnicí roh do spoje podlaha stěna</t>
  </si>
  <si>
    <t>D 2.1.98 1.21  : 6</t>
  </si>
  <si>
    <t>1.22  : 10</t>
  </si>
  <si>
    <t>D 2.1.9   m.č.2.11 : 6</t>
  </si>
  <si>
    <t>711745567R00</t>
  </si>
  <si>
    <t>Provedení detailů pásy přitavením spojů obrácených nebo zpětných se zesílením r.š. 500_x000D_
 NAIP (natavitelný asfaltový izolační pás)</t>
  </si>
  <si>
    <t>62856000R</t>
  </si>
  <si>
    <t>pás asfaltový pro speciální použití natavitelný, nalepující; nosná vložka skelná rohož + Al fólie; horní strana jemný minerální posyp; spodní strana PE fólie; tl. 4,0 mm</t>
  </si>
  <si>
    <t>POL3_7</t>
  </si>
  <si>
    <t xml:space="preserve">  D 2.1.7.D 2.1.11  : 1,9*6,8</t>
  </si>
  <si>
    <t xml:space="preserve">  Mezisoučet6,8</t>
  </si>
  <si>
    <t>78,39*1,15</t>
  </si>
  <si>
    <t>D 2.1.7.D 2.1.11  : (1,9+2,1)*2*1,4*1,2</t>
  </si>
  <si>
    <t xml:space="preserve">  D 2.1.98 1.21  : (1,8+2,35)*2</t>
  </si>
  <si>
    <t xml:space="preserve">  -0,9*1</t>
  </si>
  <si>
    <t xml:space="preserve">  1.22  : (1,7+0,9)*2</t>
  </si>
  <si>
    <t xml:space="preserve">  -0,6*1</t>
  </si>
  <si>
    <t xml:space="preserve">  Mezisoučet-0,6*1</t>
  </si>
  <si>
    <t>12*1,15</t>
  </si>
  <si>
    <t>998711102R00</t>
  </si>
  <si>
    <t>Přesun hmot pro izolace proti vodě svisle do 12 m</t>
  </si>
  <si>
    <t>50 m vodorovně měřeno od těžiště půdorysné plochy skládky do těžiště půdorysné plochy objektu</t>
  </si>
  <si>
    <t>712341559RT1</t>
  </si>
  <si>
    <t>Povlakové krytiny střech do 10° pásy přitavením v celé ploše, 1 vrstva, bez dodávky pásu</t>
  </si>
  <si>
    <t>D 2.1.16 SS1 : 46</t>
  </si>
  <si>
    <t>62852265R</t>
  </si>
  <si>
    <t>pás izolační z modifikovaného asfaltu natavitelný, mechanicky kotvený; nosná vložka skelná tkanina; horní strana jemný minerální posyp; spodní strana PE fólie; tl. 4,0 mm</t>
  </si>
  <si>
    <t>D 2.1.16 SS1 : 46*1,15</t>
  </si>
  <si>
    <t>998712102R00</t>
  </si>
  <si>
    <t>Přesun hmot pro povlakové krytiny v objektech výšky přes 6 do 12 m</t>
  </si>
  <si>
    <t>50 m vodorovně</t>
  </si>
  <si>
    <t>713111130RT2</t>
  </si>
  <si>
    <t>Montáž tepelné izolace stropů vložené mezi krokve, dvouvrstvá</t>
  </si>
  <si>
    <t>800-713</t>
  </si>
  <si>
    <t>713111211RK6</t>
  </si>
  <si>
    <t>Montáž tepelné izolace stropů parotěsná zábrana krovů spodem s přelepením spojů, včetně dodávky fólie</t>
  </si>
  <si>
    <t>713111221RK6</t>
  </si>
  <si>
    <t>Montáž tepelné izolace stropů parotěsná zábrana zavěšených podhledů s přelepením spojů, včetně dodávky fólie</t>
  </si>
  <si>
    <t>713121111RT1</t>
  </si>
  <si>
    <t>Montáž tepelné izolace podlah  jednovrstvá, bez dodávky materiálu</t>
  </si>
  <si>
    <t>D 2.1.7.D 2.1.11 m.č.1.23 : 2,8</t>
  </si>
  <si>
    <t>713181113R00</t>
  </si>
  <si>
    <t>Izolace foukaná do střešních konstrukcí, minerální</t>
  </si>
  <si>
    <t>D 2.1.16 SS1 : 46*0,24</t>
  </si>
  <si>
    <t>713191100RT9</t>
  </si>
  <si>
    <t>Izolace tepelné běžných konstrukcí - doplňky položení izolační fólie, včetně dodávky materiálu</t>
  </si>
  <si>
    <t>713191221R00</t>
  </si>
  <si>
    <t>Izolace tepelné běžných konstrukcí - doplňky obložení stěn pásky 100 mm, včetně dodávky materiálu</t>
  </si>
  <si>
    <t>D 2.1.7.D 2.1.11 m.č.1.23 : (1,65+1,8)*2</t>
  </si>
  <si>
    <t>D 2.1.8   m.č.1.14  SP1 : (6,45+5,65)*2</t>
  </si>
  <si>
    <t>0,5*8+(0,35+0,5)*2*2</t>
  </si>
  <si>
    <t>1.19 SP3 : 4,82*2</t>
  </si>
  <si>
    <t>1.21 SP2 : (2,35+1,8)*2</t>
  </si>
  <si>
    <t>1.22 SP2 : (1,7+2,35)*2</t>
  </si>
  <si>
    <t>1,7*2</t>
  </si>
  <si>
    <t>2.10 SP 7 : (3,8+1,6)*2</t>
  </si>
  <si>
    <t>2.11 SP2 : (2+2,3)*2</t>
  </si>
  <si>
    <t>2.12 SP3 : (3,4+2)*2</t>
  </si>
  <si>
    <t>28375466R</t>
  </si>
  <si>
    <t>deska izolační tepelně izol.; extrudovaný polystyren; povrch strukturovaný; rovná hrana; tl. 140,0 mm; součinitel tepelné vodivosti 0,038 W/mK; R = 3,333 m2K/W; obj. hmotnost 35,00 kg/m3</t>
  </si>
  <si>
    <t>D 2.1.7.D 2.1.11 m.č.1.23 : 2,8*1,05</t>
  </si>
  <si>
    <t>28375870R</t>
  </si>
  <si>
    <t>deska izolační EPS 100 S; pěnový polystyren; povrch hladký; rovná hrana; tl. 80,0 mm; součinitel tepelné vodivosti 0,031 W/mK; R = 2,580 m2K/W; obj. hmotnost 20,00 kg/m3</t>
  </si>
  <si>
    <t>65,47*1,05</t>
  </si>
  <si>
    <t>63140546R</t>
  </si>
  <si>
    <t>deska izolační univerzální; minerální vlákno; rovná hrana; tl. 120,0 mm; součinitel tepelné vodivosti 0,037 W/mK; R = 3,200 m2K/W; obj. hmotnost 30,00 kg/m3; hydrofobizováno</t>
  </si>
  <si>
    <t xml:space="preserve">  D 2.1.10   m.č.3.02 : 26,09</t>
  </si>
  <si>
    <t xml:space="preserve">  3.04 : 14,13</t>
  </si>
  <si>
    <t>40,22*1,05</t>
  </si>
  <si>
    <t>998713102R00</t>
  </si>
  <si>
    <t>Přesun hmot pro izolace tepelné v objektech výšky do 12 m</t>
  </si>
  <si>
    <t>725229106R00</t>
  </si>
  <si>
    <t>Vany Doplňky van montáž zástěny jednostranně upevněné</t>
  </si>
  <si>
    <t>800-721</t>
  </si>
  <si>
    <t>D 2.1.16 ozn Z 09 : 1</t>
  </si>
  <si>
    <t>725291113R00</t>
  </si>
  <si>
    <t>Koupelnové doplňky Invalidní program madlo jednoduché pevné, rozměr 500 mm, bílé</t>
  </si>
  <si>
    <t>121 : 1</t>
  </si>
  <si>
    <t>725291136R00</t>
  </si>
  <si>
    <t>Koupelnové doplňky Invalidní program madlo dvojité sklopné, rozměr 830 mm, bílé</t>
  </si>
  <si>
    <t>121 : 2</t>
  </si>
  <si>
    <t>725299101R00</t>
  </si>
  <si>
    <t>Koupelnové doplňky montáž_x000D_
 mýdelníků, držáků ap</t>
  </si>
  <si>
    <t>121,122,211 : 3+3+3+1</t>
  </si>
  <si>
    <t>55149001R</t>
  </si>
  <si>
    <t>zásobník na toaletní papír; nerez</t>
  </si>
  <si>
    <t>122 : 1</t>
  </si>
  <si>
    <t>211 : 1</t>
  </si>
  <si>
    <t>55149010R</t>
  </si>
  <si>
    <t>zásobník na papírové ručníky; nerez</t>
  </si>
  <si>
    <t>55149023R</t>
  </si>
  <si>
    <t>dávkovač tekutého mýdla nerez; obsah 0,50 l</t>
  </si>
  <si>
    <t>55149036R</t>
  </si>
  <si>
    <t>koš odpadkový nerez; obsah 12,0 l</t>
  </si>
  <si>
    <t>D 2.1.8   m.č.1.14   : 1</t>
  </si>
  <si>
    <t>1.19  : 1</t>
  </si>
  <si>
    <t>1.21  : 1</t>
  </si>
  <si>
    <t>1.22  : 1</t>
  </si>
  <si>
    <t>D 2.1.9   m.č.2.10   : 1</t>
  </si>
  <si>
    <t>2.11  : 1</t>
  </si>
  <si>
    <t>55149062</t>
  </si>
  <si>
    <t>Zrcadlo sklopné invalidní  600 x 400 mm D+M</t>
  </si>
  <si>
    <t>55484440.B</t>
  </si>
  <si>
    <t>Zástěna vanová posuvná 50+70 (120-122,5) x 140cm, tech.parametry dle tabulky výrobků</t>
  </si>
  <si>
    <t>72599</t>
  </si>
  <si>
    <t>Kotvicí materiál  pro řádné ukotvení madel, u WC madel min.nosnost 150kg D+M</t>
  </si>
  <si>
    <t>998725102R00</t>
  </si>
  <si>
    <t>Přesun hmot pro zařizovací předměty v objektech výšky do 12 m</t>
  </si>
  <si>
    <t>vodorovně do 50 m</t>
  </si>
  <si>
    <t>762083130R00</t>
  </si>
  <si>
    <t>Zvláštní výkony profilování zhlaví trámů průřezové plochy přes 160 do 320 cm2</t>
  </si>
  <si>
    <t>800-762</t>
  </si>
  <si>
    <t>762088116R00</t>
  </si>
  <si>
    <t>Zvláštní výkony zakrývání rozpracovaných tesařských konstrukcí těžkou plachtou na ochranu před srážkovou vodou, včetně odstranění 15 x 20 m</t>
  </si>
  <si>
    <t>762311103R00</t>
  </si>
  <si>
    <t>Montáž ocelových spojovacích prostředků kotevních želez_x000D_
 příložek, patek, táhel, s připojením k dřevěné konstrukci</t>
  </si>
  <si>
    <t>Položka je určena pro montáž a dodávku kotevních želez, příložek, patek, táhel, s připojením na dřevěnou konstrukci.</t>
  </si>
  <si>
    <t xml:space="preserve">  D 2.2.2    160/140 : 10,6*2</t>
  </si>
  <si>
    <t xml:space="preserve">  8,9*1</t>
  </si>
  <si>
    <t xml:space="preserve">  Mezisoučet8,9*1</t>
  </si>
  <si>
    <t>30,1/1,5</t>
  </si>
  <si>
    <t>762313112R00</t>
  </si>
  <si>
    <t>Montáž ocelových spojovacích prostředků svorníků, šroubů _x000D_
 délky přes 150 do 300 mm</t>
  </si>
  <si>
    <t>D 2.2.2    160/60 : 28*2</t>
  </si>
  <si>
    <t>762322912RT3</t>
  </si>
  <si>
    <t>Zavětrování a ztužení konstrukcí včetně dodávky hranolů 120 x 120 mm</t>
  </si>
  <si>
    <t>s podepřením starých krovů</t>
  </si>
  <si>
    <t>D 2.1.11 : 8,3*2</t>
  </si>
  <si>
    <t>762332110R00</t>
  </si>
  <si>
    <t>Vázané konstrukce krovů montáž_x000D_
 střech pultových, sedlových, valbových, stanových čtvercového nebo obdélníkového půdorysu z řeziva, průřezové plochy do 120 cm2</t>
  </si>
  <si>
    <t>D 2.2.2    160/60 : 2,8*28</t>
  </si>
  <si>
    <t>762332120R00</t>
  </si>
  <si>
    <t>Vázané konstrukce krovů montáž_x000D_
 střech pultových, sedlových, valbových, stanových čtvercového nebo obdélníkového půdorysu z řeziva, průřezové plochy přes 120 do 224 cm2</t>
  </si>
  <si>
    <t>D 2.2.2    160/140 : 10,6*2</t>
  </si>
  <si>
    <t>8,9*1</t>
  </si>
  <si>
    <t>D 2.2.2    180/120 : 4,8*14</t>
  </si>
  <si>
    <t>762332140R00</t>
  </si>
  <si>
    <t>Vázané konstrukce krovů montáž_x000D_
 střech pultových, sedlových, valbových, stanových čtvercového nebo obdélníkového půdorysu z řeziva, průřezové plochy přes 288 do 450 cm2</t>
  </si>
  <si>
    <t>D 2.2.2    160/220 : 8,9*1</t>
  </si>
  <si>
    <t>762331921R00</t>
  </si>
  <si>
    <t>Vázané konstrukce krovů vyřezání střešní vazby_x000D_
 průřezové plochy řeziva přes 120 do 224 cm2, délky vyřezané části krovu do 3 m</t>
  </si>
  <si>
    <t>D 2.1.11 : 3,65*11</t>
  </si>
  <si>
    <t>762341630R00</t>
  </si>
  <si>
    <t xml:space="preserve">Bednění a laťování montáž_x000D_
 bednění_x000D_
 štítových okapových říms, krajnic, závětrných prken, a žaluzií ve spádu nebo rovnoběžně s okapem z fdesek tvrdých tloušťky do 8 mm </t>
  </si>
  <si>
    <t>762341210RT2</t>
  </si>
  <si>
    <t>Bednění a laťování s dodávkou řeziva_x000D_
 bednění_x000D_
 střech rovných o sklonu do 60° s vyřezáním otvorů z prken hrubých na sraz tloušťky do 32 mm , včetně dodávky prken tloušťky 24 mm</t>
  </si>
  <si>
    <t>762342204RT4</t>
  </si>
  <si>
    <t>Bednění a laťování s dodávkou řeziva_x000D_
 laťování střech o sklonu do 60°_x000D_
 kontralatě, svislé, včetně dodávky latí 40/60 mm</t>
  </si>
  <si>
    <t>762342811R00</t>
  </si>
  <si>
    <t>Demontáž bednění a laťování laťování střech o sklonu do 60 stupňů včetně všech nadstřešních konstrukcí rozteč latí do 22 cm</t>
  </si>
  <si>
    <t>D 2.1.5,11 : 3,65*6,9</t>
  </si>
  <si>
    <t>762395000R00</t>
  </si>
  <si>
    <t>Spojovací a ochranné prostředky svory, prkna, hřebíky, pásová ocel, vruty, impregnace</t>
  </si>
  <si>
    <t>D 2.1.16 SS1 : 46*0,024</t>
  </si>
  <si>
    <t>D 2.2.2    160/60 : 2,8*28*0,16*0,06</t>
  </si>
  <si>
    <t>D 2.2.2    180/120 : 4,8*14*0,18*0,12</t>
  </si>
  <si>
    <t>30,1*0,16*0,14</t>
  </si>
  <si>
    <t>D 2.2.2    160/220 : 8,9*1*0,16*0,22</t>
  </si>
  <si>
    <t>D 2.1.16 SS2 : (9,6+2,9+2,9)*0,7*0,025</t>
  </si>
  <si>
    <t>311110190000R</t>
  </si>
  <si>
    <t>matice ocel.pozink.; přesná šestihranná; M12; pevnost 8.8</t>
  </si>
  <si>
    <t>D 2.2.2    160/60 : 28*2*2</t>
  </si>
  <si>
    <t>31120518R</t>
  </si>
  <si>
    <t>podložka spojovací, přesná pro šrouby se šestihr.hlavou a šestihr.mat., tvar A; ocelová; d = 24,0 mm; d díry = 13,0 mm; tl = 2,50 mm</t>
  </si>
  <si>
    <t>1000 k</t>
  </si>
  <si>
    <t>31179127R</t>
  </si>
  <si>
    <t>tyč závitová M12; l = 1 000 mm; mat. ocel 4,8 - DIN 975; povrch pozink</t>
  </si>
  <si>
    <t>D 2.2.2    pro 160/60 : 28*2*0,3*1,1</t>
  </si>
  <si>
    <t>60515197</t>
  </si>
  <si>
    <t>Hranol SM/JD 1 6x16 délka 300-600 cm</t>
  </si>
  <si>
    <t>D 2.2.2    160/60 : 2,8*28*0,16*0,06*1,1</t>
  </si>
  <si>
    <t>60515222T</t>
  </si>
  <si>
    <t>Hranol SM/JD 1 12x18 délka 300-600 cm</t>
  </si>
  <si>
    <t>D 2.2.2    180/120 : 4,8*14*0,18*0,12*1,1</t>
  </si>
  <si>
    <t>60515238R</t>
  </si>
  <si>
    <t>hranol SM/JD; tl = 140,0 mm; š = 160 mm; l = od 6 000 mm; jakost I</t>
  </si>
  <si>
    <t>30,1*0,16*0,14*1,1</t>
  </si>
  <si>
    <t>60515263T</t>
  </si>
  <si>
    <t>Hranol SM/JD 1 16x22 délka nad 600 cm</t>
  </si>
  <si>
    <t>D 2.2.2    160/220 : 8,9*1*0,16*0,22*1,1</t>
  </si>
  <si>
    <t>60725017R</t>
  </si>
  <si>
    <t>deska dřevoštěpková třívrstvá pro prostředí vlhké; strana nebroušená; hrana rovná; tl = 25,0 mm</t>
  </si>
  <si>
    <t>D 2.1.16 SS2 : (9,6+2,9+2,9)*0,7*1,1</t>
  </si>
  <si>
    <t>762351818</t>
  </si>
  <si>
    <t>Demontáž budníku-komplet</t>
  </si>
  <si>
    <t>D 2.1.5,11 : 3*2</t>
  </si>
  <si>
    <t>998762103R00</t>
  </si>
  <si>
    <t>Přesun hmot pro konstrukce tesařské v objektech výšky do 24 m</t>
  </si>
  <si>
    <t>979011111R00</t>
  </si>
  <si>
    <t>Svislá doprava suti a vybouraných hmot za prvé podlaží nad nebo pod základním podlažím</t>
  </si>
  <si>
    <t>Včetně naložení na dopravní prostředek a složení na skládku, bez poplatku za skládku.</t>
  </si>
  <si>
    <t>979990161R00</t>
  </si>
  <si>
    <t>Poplatek za skládku dřevo</t>
  </si>
  <si>
    <t>764778315T00</t>
  </si>
  <si>
    <t>PREFA, oplech.parapetů, PREFALZ,RŠ 500 mm, enkolit</t>
  </si>
  <si>
    <t>kalk</t>
  </si>
  <si>
    <t>D 2.1.16 ozn K04 : 1,37*6</t>
  </si>
  <si>
    <t>764774402R00</t>
  </si>
  <si>
    <t xml:space="preserve">Klempířské prvky z plechu s povrchovou úpravou krytina střech z hliníkového lakovaného plechu  z falcovaných svitků, šířka svitku 500 mm, na objektech výšky do 8 m, sklon střechy do 45°, tloušťky 0,7 mm,  ,  </t>
  </si>
  <si>
    <t>800-764</t>
  </si>
  <si>
    <t>D 2.1.16 ozn K08 : 4,5*1,8</t>
  </si>
  <si>
    <t>SS 1 : 46</t>
  </si>
  <si>
    <t>764775309R00</t>
  </si>
  <si>
    <t xml:space="preserve">Klempířské prvky z plechu s povrchovou úpravou krytina střech z hliníkového lakovaného plechu   , zavětrovací lišta, tloušťky 0,7 mm,  ,  </t>
  </si>
  <si>
    <t>výtah : 3,1*2</t>
  </si>
  <si>
    <t>přesahy : 1,7+0,5*2</t>
  </si>
  <si>
    <t>764778109RT1</t>
  </si>
  <si>
    <t>Klempířské prvky z plechu s povrchovou úpravou okapový systém žlabový kotlík kónický, hliníkový plech s povrchovou úpravou, pro žlab 400 mm, průměr 150 mm, v barvě tmavě hnědé, antracitové a světle šedé</t>
  </si>
  <si>
    <t>D 2.1.16 ozn K05 : 1</t>
  </si>
  <si>
    <t>K07 : 1</t>
  </si>
  <si>
    <t>K09 : 1</t>
  </si>
  <si>
    <t>764778113RT1</t>
  </si>
  <si>
    <t>Klempířské prvky z plechu s povrchovou úpravou okapový systém podokapní půlkruhový žlab, hliníkový plech s povrchovou úpravou, RŠ 330 mm, v barvě tmavě hnědé, antracitové a světle šedé</t>
  </si>
  <si>
    <t>D 2.1.16 ozn K05 : 2,9</t>
  </si>
  <si>
    <t>K07 : 2,9</t>
  </si>
  <si>
    <t>K09 : 9,6</t>
  </si>
  <si>
    <t>764778123RT1</t>
  </si>
  <si>
    <t>Klempířské prvky z plechu s povrchovou úpravou okapový systém odpadní trouby kruhové, hliníkový plech s povrchovou úpravou, průměr 100 mm, v barvě červěné, zelené, stříbrné, bílé a oříškové</t>
  </si>
  <si>
    <t>D 2.1.16 ozn K06 : 1,1</t>
  </si>
  <si>
    <t>K10 : 9</t>
  </si>
  <si>
    <t>764909401R00</t>
  </si>
  <si>
    <t>Klempířské prvky z plechu s povrchovou úpravou doplňky  hydroizolační difuzní fólie</t>
  </si>
  <si>
    <t>764771350T00</t>
  </si>
  <si>
    <t>Oplechování přechodu Al 0,7mm, rš 500 mm, dvouvrst.vypalovaný lak odstín antracit  D+M</t>
  </si>
  <si>
    <t>D 2.1.16 ozn K11 : 2,8*6</t>
  </si>
  <si>
    <t>764771371T00</t>
  </si>
  <si>
    <t>Lemování z Al  0,7mm plechu zdí, rš 600 mm, dvouvrst.vypalovaný lak odstín antracit D+M</t>
  </si>
  <si>
    <t>D 2.1.16 ozn K13 : 2,7</t>
  </si>
  <si>
    <t>764771380T00</t>
  </si>
  <si>
    <t>Napojení střechy AL 0,7mm ,rš 1000 mm, dvouvrst.vypalovaný lak odstín antracit D+M</t>
  </si>
  <si>
    <t>D 2.1.16 ozn K12 : 2,9</t>
  </si>
  <si>
    <t>764545000</t>
  </si>
  <si>
    <t>dilatace spár AL, tech.parametry dle tabulky výrobků</t>
  </si>
  <si>
    <t>D 2.1.16 ozn Z04 : 1,65*3</t>
  </si>
  <si>
    <t>Z05 : 2,05*2</t>
  </si>
  <si>
    <t>Z06 : 1,5*1</t>
  </si>
  <si>
    <t>998764102R00</t>
  </si>
  <si>
    <t>Přesun hmot pro konstrukce klempířské v objektech výšky do 12 m</t>
  </si>
  <si>
    <t>765332810R00</t>
  </si>
  <si>
    <t>Demontáž betonové krytiny na sucho, do suti</t>
  </si>
  <si>
    <t>800-765</t>
  </si>
  <si>
    <t>765331631RT1</t>
  </si>
  <si>
    <t>Krytina betonová Doplňky pro zastřešení krytinou betonovou drážkovou, taška větrací</t>
  </si>
  <si>
    <t>979990103R00</t>
  </si>
  <si>
    <t>Poplatek za skládku beton do 30x30 cm</t>
  </si>
  <si>
    <t>766601122T00</t>
  </si>
  <si>
    <t>Montáž PVC profil,připoj. spáry, parapet vnitřní</t>
  </si>
  <si>
    <t>D 2.1.16 ozn 26 : 3*2*0,6</t>
  </si>
  <si>
    <t xml:space="preserve">  Mezisoučet1,37*2</t>
  </si>
  <si>
    <t>8,22</t>
  </si>
  <si>
    <t>766670011R00</t>
  </si>
  <si>
    <t>Montáž obložkové zárubně a dveřního křídla jednokřídlového</t>
  </si>
  <si>
    <t>800-766</t>
  </si>
  <si>
    <t>D 2.1.16 ozn 06 : 2</t>
  </si>
  <si>
    <t>ozn 10 : 1</t>
  </si>
  <si>
    <t>ozn 11 : 1</t>
  </si>
  <si>
    <t>ozn 19 : 2</t>
  </si>
  <si>
    <t>ozn 21 : 1</t>
  </si>
  <si>
    <t>ozn 23 : 1</t>
  </si>
  <si>
    <t>766670013R00</t>
  </si>
  <si>
    <t>Montáž obložkové zárubně a dveřního křídla dveří dvoukřídlových</t>
  </si>
  <si>
    <t>D 2.1.16 ozn 16 : 1</t>
  </si>
  <si>
    <t>ozn 20 : 1</t>
  </si>
  <si>
    <t>ozn 09 : 1</t>
  </si>
  <si>
    <t>766670021R00</t>
  </si>
  <si>
    <t>Montáž obložkové zárubně a dveřního křídla kliky a štítku</t>
  </si>
  <si>
    <t>D 2.1.16 ozn 05 : 1</t>
  </si>
  <si>
    <t>ozn 06 : 2</t>
  </si>
  <si>
    <t>ozn 16 : 1</t>
  </si>
  <si>
    <t>766694111R00</t>
  </si>
  <si>
    <t>Ostatní montáž parapetních desek dřevěných pro jakékoliv upevnění _x000D_
 šířky do 300 mm, délky do 1000 mm</t>
  </si>
  <si>
    <t>D 2.1.16 ozn 26 : 3*2</t>
  </si>
  <si>
    <t>766694122R00</t>
  </si>
  <si>
    <t>Ostatní montáž parapetních desek dřevěných pro jakékoliv upevnění _x000D_
 šířky přes 300 mm, délky přes 1000 do 1600 mm</t>
  </si>
  <si>
    <t>D 2.1.16 ozn 03 : 1,37*4</t>
  </si>
  <si>
    <t>ozn 08 : 1,37*2</t>
  </si>
  <si>
    <t>767649194R00</t>
  </si>
  <si>
    <t>Montáž dveří montáž doplňků dveří madla</t>
  </si>
  <si>
    <t>800-767</t>
  </si>
  <si>
    <t>28350107.AR</t>
  </si>
  <si>
    <t>profil okenní, pod parapet; plast</t>
  </si>
  <si>
    <t>D 2.1.16 ozn 26 : 3*2*0,6*1,1</t>
  </si>
  <si>
    <t>8,22*1,1</t>
  </si>
  <si>
    <t>54914588R</t>
  </si>
  <si>
    <t>kování stavební - prvek: kliky se štíty mezipokojovými s ukazatelem; provedení Cr; pro dveře WC, koupelen</t>
  </si>
  <si>
    <t>D 2.1.16 ozn 11 : 1</t>
  </si>
  <si>
    <t>54914591R</t>
  </si>
  <si>
    <t>kování stavební - prvek: kliky se štíty pro klíč; provedení Cr; pro dveře</t>
  </si>
  <si>
    <t>54926046R</t>
  </si>
  <si>
    <t>zámek zadlabací; vložkový; s převodem; dvouzápadový; levopravý; hl = 80 mm; h = 170 mm; rozteč 90 mm; čelo zúžené o 2 mm</t>
  </si>
  <si>
    <t>55440006R</t>
  </si>
  <si>
    <t>madlo pro koupelny; rovné; kov; l = 800,0 mm; bílý</t>
  </si>
  <si>
    <t>60780012R</t>
  </si>
  <si>
    <t>parapet vnitřní š = 250 mm; materiál - povrch laminátová fólie 0,6 mm; materiál - jádro vlhkuodolná DTD 16 mm; dekor bílý</t>
  </si>
  <si>
    <t>60780015R</t>
  </si>
  <si>
    <t>parapet vnitřní š = 400 mm; materiál - povrch laminátová fólie 0,6 mm; materiál - jádro vlhkuodolná DTD 16 mm; dekor bílý</t>
  </si>
  <si>
    <t>60780051T</t>
  </si>
  <si>
    <t>Krytka boční pro Postforming šíře 600 mm</t>
  </si>
  <si>
    <t>D 2.1.16 ozn 03 : 4*2</t>
  </si>
  <si>
    <t>ozn 08 : 2*2</t>
  </si>
  <si>
    <t>D 2.1.16 ozn 26 : 3*2*2</t>
  </si>
  <si>
    <t>61165647R</t>
  </si>
  <si>
    <t>dveře speciální protipožární; vnitřní; vchodové; š = 1 600 mm; h = 1 970,0 mm; hladké; EI 30 min; otevíravé; počet křídel 2; plné; povrch. úprava laminát</t>
  </si>
  <si>
    <t>.</t>
  </si>
  <si>
    <t>D 2.1.16 ozn 09 : 1</t>
  </si>
  <si>
    <t>61168501.AR</t>
  </si>
  <si>
    <t>dveře speciální protipožární; vnitřní; š = 800 mm; h = 1 970,0 mm; dýhované; EI 30 min; DP3; otevíravé; počet křídel 1; plné</t>
  </si>
  <si>
    <t>D 2.1.16 ozn 19 : 2</t>
  </si>
  <si>
    <t>61168502.AR</t>
  </si>
  <si>
    <t>dveře speciální protipožární; vnitřní; š = 900 mm; h = 1 970,0 mm; dýhované; EI 30 min; DP3; otevíravé; počet křídel 1; plné</t>
  </si>
  <si>
    <t>D 2.1.16 ozn 23 : 1</t>
  </si>
  <si>
    <t>61168704.P</t>
  </si>
  <si>
    <t>Dveře vnitřní dřev.prosklené HPL 200/203 cm, EI30 DP3+C3+Sm parametry dle tech.specifikace</t>
  </si>
  <si>
    <t>61168704.P2</t>
  </si>
  <si>
    <t>Dveře vnitřní dřev.prosklené HPL 165/203 cm, EI30 DP3+C3+Sm parametry dle tech.specifikace</t>
  </si>
  <si>
    <t>D 2.1.16 ozn 20 : 1</t>
  </si>
  <si>
    <t>61168802T</t>
  </si>
  <si>
    <t>Dveře vnitřní laminát 1kř. plné HPL  60x197, parametry dle tech.specifikace</t>
  </si>
  <si>
    <t>D 2.1.16 ozn 10 : 1</t>
  </si>
  <si>
    <t>61168803T</t>
  </si>
  <si>
    <t>Dveře vnitřní laminát 1kř. plné HPL 70x197, parametry dle tech.specifikace</t>
  </si>
  <si>
    <t>61168805T</t>
  </si>
  <si>
    <t>Dveře vnitřní laminát 1kř. plné HPL 90x197, parametry dle tech.specifikace</t>
  </si>
  <si>
    <t>61181250.AR</t>
  </si>
  <si>
    <t>zárubeň dřevěná obkladová; otočná; pro dveře jednokřídlové; š průchodu 600 mm; h průchodu 1 970 mm; tloušťka stěny 60 až 170 mm; dýha; dub, buk, jasan, mahagon</t>
  </si>
  <si>
    <t>61181251.AR</t>
  </si>
  <si>
    <t>zárubeň dřevěná obkladová; otočná; pro dveře jednokřídlové; š průchodu 700 mm; h průchodu 1 970 mm; tloušťka stěny 60 až 170 mm; dýha; dub, buk, jasan, mahagon</t>
  </si>
  <si>
    <t>61181252.AR</t>
  </si>
  <si>
    <t>zárubeň dřevěná obkladová; otočná; pro dveře jednokřídlové; š průchodu 800 mm; h průchodu 1 970 mm; tloušťka stěny 60 až 170 mm; dýha; dub, buk, jasan, mahagon</t>
  </si>
  <si>
    <t>61181253.AR</t>
  </si>
  <si>
    <t>zárubeň dřevěná obkladová; otočná; pro dveře jednokřídlové; š průchodu 900 mm; h průchodu 1 970 mm; tloušťka stěny 60 až 170 mm; dýha; dub, buk, jasan, mahagon</t>
  </si>
  <si>
    <t>611812531.P</t>
  </si>
  <si>
    <t>Zárubeň obkladová příplatek, za EI 30 DP3+C3+Sm</t>
  </si>
  <si>
    <t>611812697.A</t>
  </si>
  <si>
    <t>Zárubeň obkladová š. 160cm/tl. stěny 7-15cm</t>
  </si>
  <si>
    <t>611812697R</t>
  </si>
  <si>
    <t>zárubeň dřevěná obkladová; otočná; pro dveře dvoukřídlové; š průchodu 1 650 mm; h průchodu 1 970 mm; tloušťka stěny 60 až 170 mm; dýha; hruška, zebrano, padouk</t>
  </si>
  <si>
    <t>611812698R</t>
  </si>
  <si>
    <t>zárubeň dřevěná obkladová; otočná; pro dveře dvoukřídlové; š průchodu 1 850 mm; h průchodu 1 970 mm; tloušťka stěny 60 až 170 mm; dýha; hruška, zebrano, padouk</t>
  </si>
  <si>
    <t>61181273.AR</t>
  </si>
  <si>
    <t>zárubeň dřevěná obkladová; otočná; pro dveře jednokřídlové; š průchodu 900 mm; h průchodu 1 970 mm; tloušťka stěny 180 až 250 mm; dýha; dub, buk, jasan, mahagon</t>
  </si>
  <si>
    <t>998766102R00</t>
  </si>
  <si>
    <t>Přesun hmot pro konstrukce truhlářské v objektech výšky do 12 m</t>
  </si>
  <si>
    <t>767995107R00</t>
  </si>
  <si>
    <t>Montáž ostatních atypických kovov. doplňků staveb atypických konstrukcí o hmotnosti přes 250 do 500 kg</t>
  </si>
  <si>
    <t>kg</t>
  </si>
  <si>
    <t>D 3.1.5 : 7,5*22*2</t>
  </si>
  <si>
    <t>13483310R</t>
  </si>
  <si>
    <t>tyč ocelová profilová válcovaná za tepla 11373 (S235JR); průřez U; výška 180 mm</t>
  </si>
  <si>
    <t>D 3.1.5 : 7,5*0,022*2*1,08</t>
  </si>
  <si>
    <t>55399994R</t>
  </si>
  <si>
    <t>výrobek kovový</t>
  </si>
  <si>
    <t>767110300</t>
  </si>
  <si>
    <t>Stěny AL  zasklené bezp.folie, s posuvnými dveřmi, parametry dle tech.specifikace  D+M</t>
  </si>
  <si>
    <t>D 2.1.16 ozn 12  kotvené do stropu : 3,6*2,93</t>
  </si>
  <si>
    <t>ozn 13 : 2,05*2,93</t>
  </si>
  <si>
    <t>ozn 14 : 2,85*2,93</t>
  </si>
  <si>
    <t>998767102R00</t>
  </si>
  <si>
    <t>Přesun hmot pro kovové stavební doplňk. konstrukce v objektech výšky do 12 m</t>
  </si>
  <si>
    <t>766601215R00</t>
  </si>
  <si>
    <t xml:space="preserve">Těsnění připojovací spáry spára ostění, interiér - silikonový tmel a vymezovací provazec d = 6 mm, výplň PU pěnou, exteriér - páska paropropustná šířky 10 mm, tl. 2/10 mm expanzní,  </t>
  </si>
  <si>
    <t>ozn 26 : (0,6+1*2)*3</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</si>
  <si>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</si>
  <si>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</si>
  <si>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ozn 26 : 0,6*3</t>
  </si>
  <si>
    <t>766711001R00</t>
  </si>
  <si>
    <t xml:space="preserve">Montáž otvorových prvků plastových oken a balkonových dveří,  </t>
  </si>
  <si>
    <t>611407599</t>
  </si>
  <si>
    <t>Síť proti hmyzu Al rám,otočné příchytky D+M, parametry dle PD</t>
  </si>
  <si>
    <t>D 2.1.16 ozn 03 : 1,37*1,05*4</t>
  </si>
  <si>
    <t>ozn 08 : 1,37*1,05*2</t>
  </si>
  <si>
    <t>6114386112</t>
  </si>
  <si>
    <t>Okno plastové 137 x 150 cm OS+O+OS, tech.parametry dle tabulky oken a dveří</t>
  </si>
  <si>
    <t>D 2.1.16 ozn 08 : 2</t>
  </si>
  <si>
    <t>611438613</t>
  </si>
  <si>
    <t>Okno plastové 137 x 210 cm OS+O+OS, tech.parametry dle tabulky oken a dveří</t>
  </si>
  <si>
    <t>D 2.1.16 ozn 03 : 4</t>
  </si>
  <si>
    <t>611439021</t>
  </si>
  <si>
    <t>Okno plastové jednokřídlé 60 x 100 cm, tech.parametry dle tabulky oken a dveří</t>
  </si>
  <si>
    <t>D 2.1.16 ozn 26 : 3</t>
  </si>
  <si>
    <t>771101121R00</t>
  </si>
  <si>
    <t>Příprava podkladu před kladením dlažeb provedení penetrace podkladu</t>
  </si>
  <si>
    <t>800-771</t>
  </si>
  <si>
    <t>D.2.1.8 - nová dlažba po vysekání rozvodu vody  : 0,7*0,5</t>
  </si>
  <si>
    <t>771130112R00</t>
  </si>
  <si>
    <t>Obklad soklíků do tmele rovných, výšky přes 100 do 150 mm</t>
  </si>
  <si>
    <t>D 2.1.8 1.19 SP3 1.18 : 2,35+0,35</t>
  </si>
  <si>
    <t>4,4-0,9-0,7</t>
  </si>
  <si>
    <t>1.20 SP6 : (1,65+5,05)*2</t>
  </si>
  <si>
    <t>-1-2-2,05-1,65</t>
  </si>
  <si>
    <t>D 2.1.9  2.12 SP3 : (3,4+2)*2</t>
  </si>
  <si>
    <t>216 : 2</t>
  </si>
  <si>
    <t>2.17 SP 6 : (5,05+1,65)*2</t>
  </si>
  <si>
    <t>-1-1,5-1,65</t>
  </si>
  <si>
    <t>D 2.1.10   m.č.3.07  SP6 : (1,6+8,3)*2</t>
  </si>
  <si>
    <t>-1-1,5</t>
  </si>
  <si>
    <t>771212113R00</t>
  </si>
  <si>
    <t>Kladení dlažby keramické do tmele velikosti do 400 x 400 m</t>
  </si>
  <si>
    <t>do tmele, rovnoběžně se stěnou, bez skládání složitých vzorů a tvarů.</t>
  </si>
  <si>
    <t>771479001R00</t>
  </si>
  <si>
    <t>Řezání dlaždic pro soklíky</t>
  </si>
  <si>
    <t>49,95/3</t>
  </si>
  <si>
    <t>771578011R00</t>
  </si>
  <si>
    <t>Zvláštní úpravy spár spára podlaha-stěna silikonem</t>
  </si>
  <si>
    <t>771579790R00</t>
  </si>
  <si>
    <t>Příplatky k položkám montáže podlah keramických příplatek za diagonální kladení</t>
  </si>
  <si>
    <t>771579793R00</t>
  </si>
  <si>
    <t>Příplatky k položkám montáže podlah keramických příplatek za spárovací hmotu - plošně</t>
  </si>
  <si>
    <t>771579795R00</t>
  </si>
  <si>
    <t>Příplatky k položkám montáže podlah keramických příplatek za spárování vodotěsnou hmotou - plošně</t>
  </si>
  <si>
    <t>D 2.1.9 2.11 SP2 : 4,58</t>
  </si>
  <si>
    <t>771571906R00</t>
  </si>
  <si>
    <t>Opravy podlah z dlaždic keramických režných nebo glazovaných, velikosti 200 x 100 mm</t>
  </si>
  <si>
    <t>D.2.1.8 - nová dlažba po vysekání rozvodu vody  : 0,35/0,0225</t>
  </si>
  <si>
    <t>24592160R</t>
  </si>
  <si>
    <t>hmota penetrační vodou ředitelná; disperzní, bezrozpouštědlová; úprava savosti podkladu, zpevnění, pod stěrkové hmoty; pro interiér i exteriér; tepelná odolnost -20 až 80 °C; tekutá</t>
  </si>
  <si>
    <t xml:space="preserve">  sokl : 49,95*0,15</t>
  </si>
  <si>
    <t xml:space="preserve">  D 2.1.8 1.19 SP3 : 8,9</t>
  </si>
  <si>
    <t xml:space="preserve">  1.20 SP6 : 8,55</t>
  </si>
  <si>
    <t xml:space="preserve">  D 2.1.9  2.11 SP2 : 4,58</t>
  </si>
  <si>
    <t xml:space="preserve">  2.17 SP 6 : 9,08</t>
  </si>
  <si>
    <t xml:space="preserve">  D 2.1.10   m.č.3.07  SP6 : 13,49</t>
  </si>
  <si>
    <t>66,8125*0,15</t>
  </si>
  <si>
    <t>58582138.AR</t>
  </si>
  <si>
    <t>tmel cementový; lepicí; pro interiér i exteriér; přilnavost k materiálům kamenina, keram. obklady, dlažby</t>
  </si>
  <si>
    <t>66,8125*4,5</t>
  </si>
  <si>
    <t>59763021.A</t>
  </si>
  <si>
    <t>Dlažba dle výběru investora vlastnosti R 10</t>
  </si>
  <si>
    <t>66,8125*1,05</t>
  </si>
  <si>
    <t>998771102R00</t>
  </si>
  <si>
    <t>Přesun hmot pro podlahy z dlaždic v objektech výšky do 12 m</t>
  </si>
  <si>
    <t>776101115R00</t>
  </si>
  <si>
    <t>Přípravné práce vyrovnání podkladů samonivelační hmotou</t>
  </si>
  <si>
    <t>800-775</t>
  </si>
  <si>
    <t>položky neobsahují žádný materiál</t>
  </si>
  <si>
    <t>776401800RT1</t>
  </si>
  <si>
    <t>Demontáž soklíků nebo lišt pryžových nebo PVC odstranění a uložení na hromady</t>
  </si>
  <si>
    <t>D 2.1.2    121 : (4,7+3,6)*2</t>
  </si>
  <si>
    <t>776422110R00</t>
  </si>
  <si>
    <t>Lepení soklíků PVC a napojení krytiny na stěnu ukončení krytiny u stěny lepeným soklíkem</t>
  </si>
  <si>
    <t>D 2.1.8   m.č.1.14 SP1 : (6,45+5,65)*2</t>
  </si>
  <si>
    <t>(0,35+0,5)*2</t>
  </si>
  <si>
    <t>0,5*4</t>
  </si>
  <si>
    <t>0,5*2</t>
  </si>
  <si>
    <t>0,25+0,5</t>
  </si>
  <si>
    <t>-0,8*1</t>
  </si>
  <si>
    <t>-2,85*1</t>
  </si>
  <si>
    <t>-2,05*1</t>
  </si>
  <si>
    <t>-3,6*1</t>
  </si>
  <si>
    <t>D 2.1.9   m.č.2.10  SP7 : (3,8+1,6)*2</t>
  </si>
  <si>
    <t>776511820R00</t>
  </si>
  <si>
    <t>Odstranění povlakových podlah z nášlapné plochy lepených, s podložkou, z ploch přes 20 m2</t>
  </si>
  <si>
    <t>D 2.1.2    121 : 14,77</t>
  </si>
  <si>
    <t>776522100RT2</t>
  </si>
  <si>
    <t>Lepení povlakových podlah z plastů  Lepení povlakových podlah z plastů - pásy z PVC se vsypem, montáž včetně dodávky podlahoviny, tl. 2,0 mm, podlahovina PVC vsyp SiC; s výzt. vrstvou; v rolích; š = 2 000,0 mm; l = 20 000 mm; tl. 2,00 mm; heterogenní; protiskluzná; oblast komerční, průmys...</t>
  </si>
  <si>
    <t>23521594.AR</t>
  </si>
  <si>
    <t>stěrka vyrovnávací rychletuhnoucí; cementová; plnivo křemičité, syntetické; pro podlahy; samonivelační; pro interier, průmyslové podlahy; zátěž střední, lehká; tl. vrstvy 1,0 až 10,0 mm; pod dlažby, pod nátěry, pod PVC, k vyrovnání dřevěných podkladů; barva šedá</t>
  </si>
  <si>
    <t>43,35*1,5*3</t>
  </si>
  <si>
    <t>998776102R00</t>
  </si>
  <si>
    <t>Přesun hmot pro podlahy povlakové v objektech výšky do 12 m</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</si>
  <si>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</si>
  <si>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</si>
  <si>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</si>
  <si>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</si>
  <si>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979990181R00</t>
  </si>
  <si>
    <t>Poplatek za skládku PVC podlahová krytina</t>
  </si>
  <si>
    <t>777217120R00</t>
  </si>
  <si>
    <t>Podlahy z epoxidového plastbetonu Doplňkové práce k podlahám z epoxidového plastbetonu soklík s požlábkem, výšky nad 100 mm</t>
  </si>
  <si>
    <t>800-773</t>
  </si>
  <si>
    <t>včetně dvousložkové epoxidové penetrace.</t>
  </si>
  <si>
    <t>777553010R00</t>
  </si>
  <si>
    <t>Podlahy ze stěrky silikátové s disperzí Doplňující práce pro podlahy ze stěrek silikátových penetrace savého podkladu podlah disperzí</t>
  </si>
  <si>
    <t>777553210R00</t>
  </si>
  <si>
    <t>Podlahy ze stěrky silikátové s disperzí Doplňující práce pro podlahy ze stěrek silikátových vyrovnání podlah samonivelační hmotou na bázi cementu  tl. 2mm</t>
  </si>
  <si>
    <t>777553219R00</t>
  </si>
  <si>
    <t>Podlahy ze stěrky silikátové s disperzí Doplňující práce pro podlahy ze stěrek silikátových příplatek za každé 2 mm vyrovnání podlah samoniveleační hmotou na bázi cementu</t>
  </si>
  <si>
    <t>998777102R00</t>
  </si>
  <si>
    <t>Přesun hmot pro podlahy syntetické v objektech výšky do 12 m</t>
  </si>
  <si>
    <t>781101121R00</t>
  </si>
  <si>
    <t>Příprava podkladu před provedením obkladu provedení penetrace podkladu - práce</t>
  </si>
  <si>
    <t>D 2.1.98 1.21  : (1,8+2,35)*2*1,6</t>
  </si>
  <si>
    <t>781111115R00</t>
  </si>
  <si>
    <t>Doplňkové práce při provádění obkladů vyřezání otvoru v obkladačce korunkou prům. do 30 mm</t>
  </si>
  <si>
    <t>D 2.1.98 1.21  : 3</t>
  </si>
  <si>
    <t>1.22  : 3</t>
  </si>
  <si>
    <t>781111116R00</t>
  </si>
  <si>
    <t>Doplňkové práce při provádění obkladů vyřezání otvoru v obkladačce korunkou prům. do 90 mm</t>
  </si>
  <si>
    <t>1.22  : 2</t>
  </si>
  <si>
    <t>D 2.1.9   m.č.2.11 : 3</t>
  </si>
  <si>
    <t>781111121R00</t>
  </si>
  <si>
    <t>Doplňkové práce při provádění obkladů montáž lišt rohových, vanových a dilatačních</t>
  </si>
  <si>
    <t>D 2.1.98 1.21  : 2,05</t>
  </si>
  <si>
    <t>1.22  : 2,05</t>
  </si>
  <si>
    <t>D 2.1.9   m.č.2.11 : 2,05+2+0,7*2</t>
  </si>
  <si>
    <t>781111151R00</t>
  </si>
  <si>
    <t>Doplňkové práce při provádění obkladů příplatek za sestavení dekoru (listela)</t>
  </si>
  <si>
    <t>781210131R00</t>
  </si>
  <si>
    <t>Obkládání stěn z obkladaček pórovinových do tmele velikosti do 300 x 300 mm</t>
  </si>
  <si>
    <t>do tmele, kladených rovnoběžně s podlahou,</t>
  </si>
  <si>
    <t>781479705R00</t>
  </si>
  <si>
    <t>Montáž obkladů vnitřních z dlaždic keramických Příplatky k položkám montáže obkladů vnitřních stěn z dlaždic keramických příplatek za spárovací hmotu - plošně</t>
  </si>
  <si>
    <t xml:space="preserve">  D 2.1.98 1.21  : (1,8+2,35)*2*1,6</t>
  </si>
  <si>
    <t xml:space="preserve">  -0,9*1,6</t>
  </si>
  <si>
    <t xml:space="preserve">  1.22  : (1,7+0,9)*2*1,6</t>
  </si>
  <si>
    <t xml:space="preserve">  -0,6*1,6</t>
  </si>
  <si>
    <t xml:space="preserve">  D 2.1.9   m.č.2.11 : (2+2,3)*2*2,05</t>
  </si>
  <si>
    <t xml:space="preserve">  -0,7*2</t>
  </si>
  <si>
    <t xml:space="preserve">  219 : 1,25*2,1</t>
  </si>
  <si>
    <t>38,055*0,15</t>
  </si>
  <si>
    <t>283424152R</t>
  </si>
  <si>
    <t>profil plastový na obklad ukončovací; rozměr 8,0 mm; l = 2 500 mm; hrana L</t>
  </si>
  <si>
    <t xml:space="preserve">  D 2.1.98 1.21  : 2,05</t>
  </si>
  <si>
    <t xml:space="preserve">  1.22  : 2,05</t>
  </si>
  <si>
    <t xml:space="preserve">  D 2.1.9   m.č.2.11 : 2,05+2+0,7*2</t>
  </si>
  <si>
    <t>9,55/2,5*1,1</t>
  </si>
  <si>
    <t>58582141R</t>
  </si>
  <si>
    <t>tmel cementový; stěrkový, lepicí; pro interiér i exteriér; barva šedá; přilnavost k materiálům tepelně-izolační desky</t>
  </si>
  <si>
    <t>38,055*3,5</t>
  </si>
  <si>
    <t>597813491.A</t>
  </si>
  <si>
    <t>Obklady dle výběru investora</t>
  </si>
  <si>
    <t>38,055*3</t>
  </si>
  <si>
    <t>5978136PCT</t>
  </si>
  <si>
    <t>Listela   dle výběru investora</t>
  </si>
  <si>
    <t>19,9/0,2*1,1</t>
  </si>
  <si>
    <t>998781102R00</t>
  </si>
  <si>
    <t>Přesun hmot pro obklady keramické v objektech výšky do 12 m</t>
  </si>
  <si>
    <t>783782221R00</t>
  </si>
  <si>
    <t>Nátěry tesařských konstrukcí ochranné biocidní (proti hmyzu), dvojnásobné</t>
  </si>
  <si>
    <t>800-783</t>
  </si>
  <si>
    <t>protihnilobné, protiplísňové proti ohni a škůdcům</t>
  </si>
  <si>
    <t>včetně montáže, dodávky a demontáže lešení.</t>
  </si>
  <si>
    <t>D 2.1.16 SS1 : 46*2</t>
  </si>
  <si>
    <t>D 2.2.2    160/60 : 2,8*28*(0,16+0,06)*2</t>
  </si>
  <si>
    <t>D 2.2.2    180/120 : 4,8*14*(0,18+0,12)*2</t>
  </si>
  <si>
    <t>30,1*(0,16+0,14)*2</t>
  </si>
  <si>
    <t>D 2.2.2    160/220 : 8,9*1*(0,16+0,22)*2</t>
  </si>
  <si>
    <t>D 2.1.16 SS2 : (9,6+2,9+2,9)*0,7*2</t>
  </si>
  <si>
    <t>784111301R00</t>
  </si>
  <si>
    <t>Příprava povrchu Penetrace (napouštění) podkladu latex, jednonásobná</t>
  </si>
  <si>
    <t>800-784</t>
  </si>
  <si>
    <t>308 : 2,8</t>
  </si>
  <si>
    <t>784121101R00</t>
  </si>
  <si>
    <t>Příprava povrchu Penetrace (napouštění) podkladu akrylát, jednonásobná</t>
  </si>
  <si>
    <t>89,18+40,22+42,83+374,6788</t>
  </si>
  <si>
    <t>784114212R00</t>
  </si>
  <si>
    <t>Malby latexové  , bílé, dvojnásobné</t>
  </si>
  <si>
    <t>784125222R00</t>
  </si>
  <si>
    <t>Malby z malířských směsí disperzní,  , barevné, dvojnásobné</t>
  </si>
  <si>
    <t>786612200R00</t>
  </si>
  <si>
    <t xml:space="preserve">Montáž zastiňujících rolet textilních,  </t>
  </si>
  <si>
    <t>800-786</t>
  </si>
  <si>
    <t>D 2.1.16 ozn 12   : 3,6*2,93</t>
  </si>
  <si>
    <t>786621122R00</t>
  </si>
  <si>
    <t>Zastiňující zařízení lamelové žaluzie do oken zdvojených otevíravých, sklápěcích nebo vyklápěcích, pro okna kovová</t>
  </si>
  <si>
    <t>ozn 26 : 0,6*1*3</t>
  </si>
  <si>
    <t>69761013</t>
  </si>
  <si>
    <t>žaluzie textilní vertikální</t>
  </si>
  <si>
    <t>998786102R00</t>
  </si>
  <si>
    <t>Přesun hmot pro čalounické úpravy v objektech výšky do 12 m</t>
  </si>
  <si>
    <t>330</t>
  </si>
  <si>
    <t>Montáž a dodávka výtahu,parametry dle PD</t>
  </si>
  <si>
    <t>Minimální nosnost výtahu 650 kg, min. počet osob 6, rychlost min. 1,0 m/s, bezpřevodový typ pohonu, bez strojovnové provedení, motor s frekvenčním měničem, hlavní přívod 400V, 50Hz počet stanic 3, počet vstupů do kabiny 1, počet nástupišť 3, osvětlení šachty, kabina min. 1,2x1,4x2,1 m, dveře dvoupanelové broušený nerez 0,9x2,0 m, šachetní dveře broušený nerez, požární odolnost EW 15 DP1-C, interiér kabiny broušený nerez, osvětlení LED, vybavení kabiny pro bezbariérové užívání dle vyhlášky 398/2009Sb.. Přívodní kabel pro výtah v délce 60 m ze stávajícího rozvaděče ve 2NP. Přivedení telefonní linky dle směrnice č. 95/16/ES z reku v 1NP v délce 60 m. Výtah bude certifikován dle ES typové zkoušky.</t>
  </si>
  <si>
    <t>331</t>
  </si>
  <si>
    <t>měření hluku výtahu,včetně vystavení protokolu</t>
  </si>
  <si>
    <t>122201101R00</t>
  </si>
  <si>
    <t>Odkopávky a  prokopávky nezapažené v hornině 3_x000D_
 do 100 m3</t>
  </si>
  <si>
    <t>s přehozením výkopku na vzdálenost do 3 m nebo s naložením na dopravní prostředek,</t>
  </si>
  <si>
    <t>D 2.2.2 : 2,53*2,05*1,9</t>
  </si>
  <si>
    <t>2,27*2,05*1,4</t>
  </si>
  <si>
    <t>2,1*2,05*1,15</t>
  </si>
  <si>
    <t>122201109R00</t>
  </si>
  <si>
    <t>Odkopávky a  prokopávky nezapažené v hornině 3_x000D_
 příplatek k cenám za lepivost horniny</t>
  </si>
  <si>
    <t>139601102R00</t>
  </si>
  <si>
    <t>Ruční výkop jam, rýh a šachet v hornině 3</t>
  </si>
  <si>
    <t>s přehozením na vzdálenost do 5 m nebo s naložením na ruční dopravní prostředek</t>
  </si>
  <si>
    <t>D 2.2.2 : 6,9*0,6*0,5</t>
  </si>
  <si>
    <t>1,45*0,6*0,5*2</t>
  </si>
  <si>
    <t>4,35*0,6*1,25</t>
  </si>
  <si>
    <t>139711101R00</t>
  </si>
  <si>
    <t>Vykopávka v uzavřených prostorách v hornině 1-4</t>
  </si>
  <si>
    <t>s naložením výkopku na dopravní prostředek</t>
  </si>
  <si>
    <t>D 2.2.2. středová : 7,85*1*1*2</t>
  </si>
  <si>
    <t>rýhy pro montáž I 160 : 0,7*0,3*1*4</t>
  </si>
  <si>
    <t>k výtahu : 7,85*1*2,25</t>
  </si>
  <si>
    <t>162201203R00</t>
  </si>
  <si>
    <t>Vodorovné přemístění výkopku nošením z horniny 1 až 4, kolečkem, na vzdálenost do 10 m</t>
  </si>
  <si>
    <t>bez naložení, avšak s vyprázdněním nádoby na hromadu nebo do dopravního prostředku,</t>
  </si>
  <si>
    <t>D 2.2.2.odpočet betonů : -(2,35+1,15+1,55)*0,15*0,9*2</t>
  </si>
  <si>
    <t>-7,85*0,15*2</t>
  </si>
  <si>
    <t>-4,35*0,15*2,25</t>
  </si>
  <si>
    <t>-1,4*0,45*0,9*4</t>
  </si>
  <si>
    <t>162201210R00</t>
  </si>
  <si>
    <t>Vodorovné přemístění výkopku nošením příplatek k ceně za každých dalších 10 m_x000D_
 z horniny 1 až 4, kolečkem</t>
  </si>
  <si>
    <t xml:space="preserve">  D 2.2.2. středová : 7,85*1*1*2</t>
  </si>
  <si>
    <t xml:space="preserve">  rýhy pro montáž I 160 : 0,7*0,3*1*4</t>
  </si>
  <si>
    <t xml:space="preserve">  k výtahu : 7,85*1*2,25</t>
  </si>
  <si>
    <t xml:space="preserve">  D 2.2.2.odpočet betonů : -(2,35+1,15+1,55)*0,15*0,9*2</t>
  </si>
  <si>
    <t xml:space="preserve">  -7,85*0,15*2</t>
  </si>
  <si>
    <t xml:space="preserve">  -4,35*0,15*2,25</t>
  </si>
  <si>
    <t xml:space="preserve">  -1,4*0,45*0,9*4</t>
  </si>
  <si>
    <t>26,74787*4</t>
  </si>
  <si>
    <t>167101201R00</t>
  </si>
  <si>
    <t>Nakládání, skládání, překládání neulehlého výkopku nakládání, skládání, překládání neulehléno výkopku nebo zeminy - ručně_x000D_
 z horniny 1 až 4</t>
  </si>
  <si>
    <t>násyp pod PD 2 : 1,6*1,8*0,3</t>
  </si>
  <si>
    <t>pod PD1 : 2,03*1,6*2,25</t>
  </si>
  <si>
    <t>2,3*1,6*1,75</t>
  </si>
  <si>
    <t xml:space="preserve">  násyp pod PD 2 : 1,6*1,8*0,3</t>
  </si>
  <si>
    <t xml:space="preserve">  pod PD1 : 2,03*1,6*2,25</t>
  </si>
  <si>
    <t xml:space="preserve">  2,3*1,6*1,75</t>
  </si>
  <si>
    <t>41,35987*1,834</t>
  </si>
  <si>
    <t>D 2.2.2. středová : 7,85*1*2</t>
  </si>
  <si>
    <t>k výtahu : 7,85*2,25</t>
  </si>
  <si>
    <t>4,35*2</t>
  </si>
  <si>
    <t>273321321R00</t>
  </si>
  <si>
    <t>Beton základových desek železový třídy C 20/25</t>
  </si>
  <si>
    <t>bez dodávky a uložení výztuže</t>
  </si>
  <si>
    <t>D 2.2.2 ,D 2.2.7 PD1 : 1,9*2,4*0,2</t>
  </si>
  <si>
    <t>PD 2 : 4,65*1,95*0,15</t>
  </si>
  <si>
    <t>273351215R00</t>
  </si>
  <si>
    <t>Bednění stěn základových desek zřízení</t>
  </si>
  <si>
    <t>svislé nebo šikmé (odkloněné) , půdorysně přímé nebo zalomené, stěn základových desek ve volných nebo zapažených jámách, rýhách, šachtách, včetně případných vzpěr,</t>
  </si>
  <si>
    <t>D 2.2.2 ,D 2.2.7 PD1 : 1,9*2,4</t>
  </si>
  <si>
    <t>PD 2 : 4,65*1,95</t>
  </si>
  <si>
    <t>273351216R00</t>
  </si>
  <si>
    <t>Bednění stěn základových desek odstranění</t>
  </si>
  <si>
    <t>273361214R00</t>
  </si>
  <si>
    <t>Výztuž základových desek,do12 mm z oceli 10505 (R)</t>
  </si>
  <si>
    <t>D 2.2.2 ,D 2.2.7 PD1 : 0,10969</t>
  </si>
  <si>
    <t>PD 2 : 0,11657</t>
  </si>
  <si>
    <t>274272140RT4</t>
  </si>
  <si>
    <t>Zdivo základové z bednicích tvárnic tloušťky 300 mm, výplň betonem C 25/30</t>
  </si>
  <si>
    <t>s výplní betonem, bez výztuže,</t>
  </si>
  <si>
    <t>D 2.2.2 : 2,53*2,25</t>
  </si>
  <si>
    <t>2,27*1,75</t>
  </si>
  <si>
    <t>1,95*1,5</t>
  </si>
  <si>
    <t>1,6*1,5*2</t>
  </si>
  <si>
    <t>274313611R00</t>
  </si>
  <si>
    <t>Beton základových pasů prostý třídy C 16/20</t>
  </si>
  <si>
    <t xml:space="preserve">  D 2.2.2 : 6,9*0,6*0,5</t>
  </si>
  <si>
    <t xml:space="preserve">  1,45*0,6*0,5*2</t>
  </si>
  <si>
    <t>2,94*1,035</t>
  </si>
  <si>
    <t>279311116T00</t>
  </si>
  <si>
    <t>Postupné podbetonování zákl. zdiva  C 25/30</t>
  </si>
  <si>
    <t>D 2.2.2. : (2,35+1,15+1,55)*0,15*0,9*2</t>
  </si>
  <si>
    <t>7,85*0,15*2</t>
  </si>
  <si>
    <t>4,35*0,15*2,25</t>
  </si>
  <si>
    <t>1,4*0,45*0,9*4</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</si>
  <si>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</si>
  <si>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</si>
  <si>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</si>
  <si>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D 2.2.2. : (2,35+1,15+1,55)*0,9*2</t>
  </si>
  <si>
    <t>7,85*2</t>
  </si>
  <si>
    <t>4,35*2,25</t>
  </si>
  <si>
    <t>(1,4+0,3)*0,9*4</t>
  </si>
  <si>
    <t>279351102R00</t>
  </si>
  <si>
    <t>Bednění základových zdí jednostranné, odstranění</t>
  </si>
  <si>
    <t>279361721R00</t>
  </si>
  <si>
    <t>Výztuž základových zdí z betonářské oceli BSt 500 S</t>
  </si>
  <si>
    <t>D 2.2.2,D 2.2.7 Zesílení základu řez A-A, B-B, délka 7,85 m : 0,147</t>
  </si>
  <si>
    <t>Zesílení základu řez E-E, délka 7,85 + 4,5 m : 0,07371</t>
  </si>
  <si>
    <t>Základová stěna tl. 300, délka 10,4 m (6,9+1,9+1,6) : 0,36110</t>
  </si>
  <si>
    <t>279361921RT5</t>
  </si>
  <si>
    <t>Výztuž základových zdí ze svařovaných sítí průměr drátu 6 mm, velikost oka 150/150 mm</t>
  </si>
  <si>
    <t>D 2.2.2 : 0,580</t>
  </si>
  <si>
    <t>D 2.2.2. : (2,35+1,15+1,55)/0,4*0,35*2*2</t>
  </si>
  <si>
    <t>0,6*7</t>
  </si>
  <si>
    <t>7,85/0,4*0,35*4</t>
  </si>
  <si>
    <t>4,35/0,4*0,35*4</t>
  </si>
  <si>
    <t>289902121R00</t>
  </si>
  <si>
    <t>Odsekání betonu stěn, vrstvy do 80 mm</t>
  </si>
  <si>
    <t>631312411R00</t>
  </si>
  <si>
    <t xml:space="preserve">Mazanina z betonu prostého tl. přes 50 do 80 mm třídy C 8/10 </t>
  </si>
  <si>
    <t>D 2.2.2. podkladní beton : (2,35+1,15+1,55)*0,15*0,05*2</t>
  </si>
  <si>
    <t>1,4*0,45*0,05*2*2</t>
  </si>
  <si>
    <t>(4,35+7,85)*0,15*0,05</t>
  </si>
  <si>
    <t>317317111T00</t>
  </si>
  <si>
    <t>Výplň kolem nosníků expazní maltou, vč.materiálu</t>
  </si>
  <si>
    <t>D 2.2.2 I 160 : 0,6*4*0,2*0,2</t>
  </si>
  <si>
    <t>-0,6*4*0,0228</t>
  </si>
  <si>
    <t>317944313V1</t>
  </si>
  <si>
    <t>Válcované nosníky č.14-22 osazené do otvorů, montáž</t>
  </si>
  <si>
    <t>D 2.2.2 I 160 : 4,8*0,0179</t>
  </si>
  <si>
    <t>13380630R</t>
  </si>
  <si>
    <t>tyč ocelová profilová válcovaná za tepla 11375 (S 235JR); průřez I; výška 160 mm</t>
  </si>
  <si>
    <t>D 2.2.2 I 160 : 4,8*0,0179*1,1</t>
  </si>
  <si>
    <t>317944315V1T00</t>
  </si>
  <si>
    <t>Válcované nosníky nad č.24 do připravených otvorů, montáž</t>
  </si>
  <si>
    <t>D 2.2.3 č.pol 1 I 260 : 33,5*0,0419</t>
  </si>
  <si>
    <t>D 2.2.4 č.pol 1 I 260 : 36,4*0,0419</t>
  </si>
  <si>
    <t>317351107R00</t>
  </si>
  <si>
    <t>Bednění překladů, říms a klenbových pásů překladů včetně podpěrné konstrukce ve výšce 4 m neproměnného nebo proměnného průřezu nebo při tvaru zalomeném půdorysně nebo nárysně_x000D_
 zřízení</t>
  </si>
  <si>
    <t>D 1.2.3 č.pol 1 I 260 : 7,9*1,5</t>
  </si>
  <si>
    <t>7,9*1,1</t>
  </si>
  <si>
    <t>I140 : 1,65*1,2</t>
  </si>
  <si>
    <t>D 1.2.4 č.pol 1 I 260 : 2,85*1,5</t>
  </si>
  <si>
    <t>I160 : 1,5*1,5</t>
  </si>
  <si>
    <t>317351108R00</t>
  </si>
  <si>
    <t>Bednění překladů, říms a klenbových pásů překladů včetně podpěrné konstrukce ve výšce 4 m neproměnného nebo proměnného průřezu nebo při tvaru zalomeném půdorysně nebo nárysně_x000D_
 odstranění</t>
  </si>
  <si>
    <t>317944313R00</t>
  </si>
  <si>
    <t>Dodání a osazení válcovaných nosníků do připravených otvorů výšky přes 140 do 220 mm</t>
  </si>
  <si>
    <t>bez zazdění hlav, nařezání nosníků na potřebný rozměr,</t>
  </si>
  <si>
    <t>D 2.2.3 č.pol 2 I 140 : 7,6*0,0143</t>
  </si>
  <si>
    <t>D 2.2.4 č.pol 2 I 140 : 7,8*0,0143</t>
  </si>
  <si>
    <t>pol.č.2 I 200 : 7,2*0,0262</t>
  </si>
  <si>
    <t>pol.č.2 I 160 : 24,8*0,0179</t>
  </si>
  <si>
    <t>330321311R00</t>
  </si>
  <si>
    <t>Beton sloupů a pilířů železový třídy C 20/25</t>
  </si>
  <si>
    <t>táhel, rámových stojek, vzpěr (bez výztuže), s pomocným lešením o výšce podlahy do 1,90 m a pro zatížení do 1,5 kPa,</t>
  </si>
  <si>
    <t>D 2.2.3 pilíře hlavy : 0,3*0,5*0,25*2</t>
  </si>
  <si>
    <t>0,5*0,5*0,25*2</t>
  </si>
  <si>
    <t>bloky pod I profily : 0,5*0,35*0,25*4</t>
  </si>
  <si>
    <t>D 2.2.4 bloky pod I profily : 0,5*0,35*0,2*4</t>
  </si>
  <si>
    <t>331351101R00</t>
  </si>
  <si>
    <t>Bednění hranatých sloupů průřezu pravoúhlého čtyřúhelníka_x000D_
 zřízení</t>
  </si>
  <si>
    <t>(pilířů), rámových stojek, táhel nebo vzpěr svislých nebo šikmých (odkloněných) o výšce do 4 m včetně vzepření</t>
  </si>
  <si>
    <t>D 2.2.3 pilíře hlavy : (0,3+0,5)*2*0,5*2</t>
  </si>
  <si>
    <t>0,5*4*0,5*2</t>
  </si>
  <si>
    <t>D 2.2.4 bloky pod I profily : (0,5+0,35)*2*0,5*4</t>
  </si>
  <si>
    <t>331351102R00</t>
  </si>
  <si>
    <t>Bednění hranatých sloupů průřezu pravoúhlého čtyřúhelníka_x000D_
 odstranění</t>
  </si>
  <si>
    <t>331361821R00</t>
  </si>
  <si>
    <t>Výztuž hranatých sloupů z betonářské oceli_x000D_
 10 505(R)</t>
  </si>
  <si>
    <t>pilířů, rámových stojek, vzpěr, věšáků nebo táhel svislých nebo šikmých</t>
  </si>
  <si>
    <t>D 2.2.3 ,D 2.2.7  P 1.01 : 0,03768*2</t>
  </si>
  <si>
    <t>P 1.02 : 0,04229*2</t>
  </si>
  <si>
    <t>346244382RT2</t>
  </si>
  <si>
    <t>Plentování ocelových nosníků jednostranné výšky od 200 mm do 300 mm</t>
  </si>
  <si>
    <t>jakýmikoliv cihlami,</t>
  </si>
  <si>
    <t>D 2.2.3 č.pol 1 I 260 : 7,9*0,26*2</t>
  </si>
  <si>
    <t>7,9*0,26*2</t>
  </si>
  <si>
    <t>I140 : 1,65*0,14*2</t>
  </si>
  <si>
    <t>D 2.2.4 č.pol 1 I 260 : 2,85*0,26*2</t>
  </si>
  <si>
    <t>I160 : 1,5*0,16*2</t>
  </si>
  <si>
    <t>1,95*0,16*2</t>
  </si>
  <si>
    <t>346481112RT2</t>
  </si>
  <si>
    <t>Plentování rýh, nosníků apod. pletivem ve stěnách nebo před stěnami, pletivem keramickým a funkčně podobným</t>
  </si>
  <si>
    <t>plentování potrubí, válcovaných nosníků, výklenků nebo nik, jakéhokoliv tvaru, na jakoukoliv maltu, s potřebným vypnutím pletiva, přetažením a zakotvením drátů a provedení postřiku maltou,</t>
  </si>
  <si>
    <t>D 2.2.3 č.pol 1 I 260 : 7,9*1,02</t>
  </si>
  <si>
    <t>7,9*0,82</t>
  </si>
  <si>
    <t>I140 : 1,65*0,78</t>
  </si>
  <si>
    <t>D 2.2.4 č.pol 1 I 260 : 2,85*1,02</t>
  </si>
  <si>
    <t>I160 : 1,5*0,82</t>
  </si>
  <si>
    <t>1,95*0,82</t>
  </si>
  <si>
    <t>D 2.2.3 č.pol 2 I 140 : 1,95*0,5*0,18</t>
  </si>
  <si>
    <t>-7,6*0,0182</t>
  </si>
  <si>
    <t>D 2.2.4 č.pol 2 I 140 : 1,95*0,5*0,18</t>
  </si>
  <si>
    <t>D 2.2.3 č.pol 1 I 260 : 8,6*0,5*0,05</t>
  </si>
  <si>
    <t>8,6*0,3*0,05</t>
  </si>
  <si>
    <t>D 2.2.4 č.pol 1 I 260 : 3,55*0,5*0,05</t>
  </si>
  <si>
    <t>I 160 : 1,9*0,5*0,05</t>
  </si>
  <si>
    <t>2,35*0,5*0,2</t>
  </si>
  <si>
    <t>-2,35*4*0,0228</t>
  </si>
  <si>
    <t>317321412T00</t>
  </si>
  <si>
    <t>Beton překladů železový  C 25/30 XC1</t>
  </si>
  <si>
    <t>D 2.2.3 č.pol 1 I 260 : 7,9*0,5*0,26</t>
  </si>
  <si>
    <t>7,9*0,3*0,26</t>
  </si>
  <si>
    <t>I140 : 1,65*0,6*0,14</t>
  </si>
  <si>
    <t>D 2.2.4 č.pol 1 I 260 : 2,85*0,55*0,26</t>
  </si>
  <si>
    <t>I160 : 1,5*0,5*0,16</t>
  </si>
  <si>
    <t>1,95*0,5*0,16</t>
  </si>
  <si>
    <t>332318125T00</t>
  </si>
  <si>
    <t>Vyplnění vnitř. dutin prefa.sloup bet.C25/30 XC1</t>
  </si>
  <si>
    <t>D 2.2.3  P 1.01 : 3*2*0,22*0,34</t>
  </si>
  <si>
    <t>P 1.02 : 2,75*2*0,34*0,42</t>
  </si>
  <si>
    <t>332382005T00</t>
  </si>
  <si>
    <t>Sloup z bednicích tvarovek 500x300x250mm</t>
  </si>
  <si>
    <t>D 2.2.3  P 1.01 : 3*2</t>
  </si>
  <si>
    <t>332382050T00</t>
  </si>
  <si>
    <t>Sloup z bednicích tvarovek 500x500x250mm</t>
  </si>
  <si>
    <t>D 2.2.3  P 1.02 : 2,75*2</t>
  </si>
  <si>
    <t>13380625R</t>
  </si>
  <si>
    <t>tyč ocelová profilová válcovaná za tepla 11375 (S 235JR); průřez I; výška 140 mm</t>
  </si>
  <si>
    <t>D 2.2.3 č.pol 2 I 140 : 7,6*0,0143*1,08</t>
  </si>
  <si>
    <t>D 2.2.4 č.pol 2 I 140 : 7,8*0,0143*1,08</t>
  </si>
  <si>
    <t>D 2.2.4 č.pol 2 I 160 : 24,8*0,0179*1,08</t>
  </si>
  <si>
    <t>13480915R</t>
  </si>
  <si>
    <t>tyč ocelová profilová válcovaná za tepla 11375 (S235JR); průřez I; výška 200 mm</t>
  </si>
  <si>
    <t>D 2.2.4 č.pol 2 I 200 : 7,2*0,0262*1,08</t>
  </si>
  <si>
    <t>13480930R</t>
  </si>
  <si>
    <t>tyč ocelová profilová válcovaná za tepla 11375 (S235JR); průřez I; výška 260 mm</t>
  </si>
  <si>
    <t>D 2.2.3 č.pol 1 I 260 : 33,5*0,0419*1,08</t>
  </si>
  <si>
    <t>D 2.2.4 č.pol 1 I 260 : 36,4*0,0419*1,08</t>
  </si>
  <si>
    <t>411354175R00</t>
  </si>
  <si>
    <t>Podpěrná konstrukce bednění stropů přes 12 do 20 kPa, - zřízení</t>
  </si>
  <si>
    <t>výšky do 4 m se zesílením dna bednění podle hodnoty zatížení betonovou směsí a výztuží</t>
  </si>
  <si>
    <t>D 2.2.3 ,D 2.2.7  žb trapézová deska : 4,7*1,95</t>
  </si>
  <si>
    <t>D 2.2.4 ,D 2.2.7  žb trapézová deska : 4,7*1,95</t>
  </si>
  <si>
    <t>D 2.2.5 ,D 2.2.7  žb trapézová deska PD 1 : 8,6*2,35</t>
  </si>
  <si>
    <t>D 2.2.5  žb trapézová deska PD 2 : 2,25*2,25</t>
  </si>
  <si>
    <t>411354176R00</t>
  </si>
  <si>
    <t>Podpěrná konstrukce bednění stropů přes 12 do 20 kPa, - odstranění</t>
  </si>
  <si>
    <t>411354271R00</t>
  </si>
  <si>
    <t>Bednění stropů zabudované (ztracené) z ocelových trapézových plechů příplatky příplatek za lože z malty pro uložení ocelových plechů</t>
  </si>
  <si>
    <t>otevřeného podhledu, bez podpěrné konstrukce, s osazením na sucho na zdech do připravených ozubů, popř. na rovných zdech, trámech, průvlacích, nebo do traverz, bez úpravy povrchu plechů, s pomocným lešením o výšce podlahy do 1900 mm a pro zatížení do 1,5 kPa,</t>
  </si>
  <si>
    <t>D 2.2.3 : 0,6*0,25</t>
  </si>
  <si>
    <t>0,2*0,2*4*2</t>
  </si>
  <si>
    <t>D 2.2.4 : 0,6*0,25</t>
  </si>
  <si>
    <t>0,25*0,3*3</t>
  </si>
  <si>
    <t>411361721R00</t>
  </si>
  <si>
    <t>Výztuž stropů z betonářské oceli BSt 500 S</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</si>
  <si>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</si>
  <si>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D 2.2.3  ,D 2.2.7 žb trapézová deska : 0,03477</t>
  </si>
  <si>
    <t>D 2.2.4  ,D 2.2.7 žb trapézová deska : 0,03477</t>
  </si>
  <si>
    <t>D 2.2.5  ,D 2.2.7 žb trapézová deska : 0,0688</t>
  </si>
  <si>
    <t>0,02034</t>
  </si>
  <si>
    <t>411361921RT8</t>
  </si>
  <si>
    <t>Výztuž stropů ze svařovaných sítí průměr drátu 8 mm, velikost oka 100 / 100 mm</t>
  </si>
  <si>
    <t>D 2.2.3 : (0,018+0,053)</t>
  </si>
  <si>
    <t>D 2.2.4 : (0,01+0,053)</t>
  </si>
  <si>
    <t>D 2.2.5 : 0,126</t>
  </si>
  <si>
    <t>413232211RT2</t>
  </si>
  <si>
    <t>Zazdívka zhlaví jakýmikoliv cihlami pálenými válcovaných nosníků výšky do 150 mm</t>
  </si>
  <si>
    <t>D 2.2.3-5 : 20</t>
  </si>
  <si>
    <t>413232221RT2</t>
  </si>
  <si>
    <t>Zazdívka zhlaví jakýmikoliv cihlami pálenými válcovaných nosníků výšky přes 150 do 300 mm</t>
  </si>
  <si>
    <t>D 2.2.3-5 : 4+12</t>
  </si>
  <si>
    <t>413941121R00</t>
  </si>
  <si>
    <t>Osazení ocelových válcovaných nosníků ve stropech bez materiálu, výšky do 120 mm</t>
  </si>
  <si>
    <t>I , IE, U , UE nebo L</t>
  </si>
  <si>
    <t>D 2.2.3 č.pol 3 I 120 : 11,7*0,0111</t>
  </si>
  <si>
    <t>D 2.2.4 č.pol 3 I 120 : 11,7*0,0111</t>
  </si>
  <si>
    <t>D 2.2.5 č.pol 3 I 120 : 17,6*0,0111</t>
  </si>
  <si>
    <t>417321414R00</t>
  </si>
  <si>
    <t>Železobeton ztužujících pásů a věnců třídy C 25/30</t>
  </si>
  <si>
    <t>D 2.2.3  V 1.01 : (1,95+6,8+0,5)*0,3*0,27</t>
  </si>
  <si>
    <t>D 2.2.4  V 2.01 : (1,95+6,8+0,5)*0,3*0,27</t>
  </si>
  <si>
    <t>D 2.2.5  V 3.01 : (1,8+2,25+1,8)*0,3*0,23</t>
  </si>
  <si>
    <t>D 2.2.5  V 3.02 : (8,9+8,9)*0,3*0,42</t>
  </si>
  <si>
    <t>D 2.2.5  V 3.03 : 2,25*0,3*0,21*2</t>
  </si>
  <si>
    <t>D 2.2.5  V 3.04 : 2,4*0,3*0,21*2</t>
  </si>
  <si>
    <t>D 2.2.5  V 3.05,3.06 : (8,9+1,8)*0,3*0,184</t>
  </si>
  <si>
    <t>417351115R00</t>
  </si>
  <si>
    <t>Bednění bočnic ztužujících pásů a věnců včetně vzpěr zřízení</t>
  </si>
  <si>
    <t>D 2.2.3  V 1.01 : (1,95+6,8+0,5)*0,5*2</t>
  </si>
  <si>
    <t>D 2.2.4  V 2.01 : (1,95+6,8+0,5)*0,5*2</t>
  </si>
  <si>
    <t>D 2.2.5  V 3.01 : (1,8+2,25+1,8)*0,5*2</t>
  </si>
  <si>
    <t>D 2.2.5  V 3.02 : (8,9+8,9)*0,5*2</t>
  </si>
  <si>
    <t>D 2.2.5  V 3.03 : 2,25*0,5*2*2</t>
  </si>
  <si>
    <t>D 2.2.5  V 3.04 : 2,4*0,5*2*2</t>
  </si>
  <si>
    <t>D 2.2.5  V 3.05,3.06 : (8,9+1,8)*0,5*2</t>
  </si>
  <si>
    <t>417351116R00</t>
  </si>
  <si>
    <t>Bednění bočnic ztužujících pásů a věnců včetně vzpěr odstranění</t>
  </si>
  <si>
    <t>417361721R00</t>
  </si>
  <si>
    <t>Výztuž ztužujících pásů a věnců z betonářské oceli BSt 500 S</t>
  </si>
  <si>
    <t>D 2.2.3  ,D 2.2.7 V 1.01 : 0,06530</t>
  </si>
  <si>
    <t>D 2.2.4 ,D 2.2.7  V 2.01 : 0,06530</t>
  </si>
  <si>
    <t>D 2.2.5 ,D 2.2.7  V 3.01 : 0,05137</t>
  </si>
  <si>
    <t>D 2.2.5 ,D 2.2.7  V 3.02 : 0,19524</t>
  </si>
  <si>
    <t>D 2.2.5 ,D 2.2.7  V 3.03 : 0,01795</t>
  </si>
  <si>
    <t>D 2.2.5 ,D 2.2.7  V 3.04 : 0,04721</t>
  </si>
  <si>
    <t>D 2.2.5 ,D 2.2.7  V 3.05,3.06 : 0,04398</t>
  </si>
  <si>
    <t>285947108T00</t>
  </si>
  <si>
    <t>Trn z betonářské oceli D 12 mm,vč.vrtání a vlepení</t>
  </si>
  <si>
    <t>D 2.2.3  V 1.01 : 0,6*4*2</t>
  </si>
  <si>
    <t>D 2.2.4  V 2.01 : 0,6*4*2</t>
  </si>
  <si>
    <t>411321414V1</t>
  </si>
  <si>
    <t>Stropy deskové ze železobetonu C 25/30, beton XC2,XA1</t>
  </si>
  <si>
    <t>D 2.2.2 ,D 2.2.7 PD : 4,7*1,95*0,15</t>
  </si>
  <si>
    <t>PD 2 : 2,4*1,95*0,2</t>
  </si>
  <si>
    <t>D 2.2.3 ,D 2.2.7  žb trapézová deska : 4,7*1,95*0,1</t>
  </si>
  <si>
    <t>D 2.2.4 ,D 2.2.7  žb trapézová deska : 4,7*1,95*0,1</t>
  </si>
  <si>
    <t>D 2.2.5 ,D 2.2.7  žb trapézová deska PD 1 : 8,6*2,35*0,1</t>
  </si>
  <si>
    <t>PD2 2.2.6 : 2,25*2,25*0,1</t>
  </si>
  <si>
    <t>411354266T00</t>
  </si>
  <si>
    <t>Bednění stropů plech TR 40/160/0,63</t>
  </si>
  <si>
    <t>411354268T00</t>
  </si>
  <si>
    <t>Bednění stropů plech TR 50/250/0,75</t>
  </si>
  <si>
    <t>13380620R</t>
  </si>
  <si>
    <t>tyč ocelová profilová válcovaná za tepla 11375 (S 235JR); průřez I; výška 120 mm</t>
  </si>
  <si>
    <t>D 2.2.3 č.pol 3 I 120 : 11,7*0,0111*1,1</t>
  </si>
  <si>
    <t>D 2.2.4 č.pol 3 I 120 : 11,7*0,0111*1,1</t>
  </si>
  <si>
    <t>D 2.2.5 č.pol 3 I 120 : 17,6*0,0111*1,1</t>
  </si>
  <si>
    <t>411354270</t>
  </si>
  <si>
    <t>Vypracování PD konstrukční a montážní výztuže veškerých železobetonových prvků</t>
  </si>
  <si>
    <t xml:space="preserve">ks    </t>
  </si>
  <si>
    <t>971042361R00</t>
  </si>
  <si>
    <t>Vybourání otvorů v betonových příčkách a zdech plochy do 0,09 m2, tloušťky do 600 mm</t>
  </si>
  <si>
    <t>základových nebo nadzákladových,</t>
  </si>
  <si>
    <t>D 2.2.2 pro  I 160 v základech : 4</t>
  </si>
  <si>
    <t>973031336R00</t>
  </si>
  <si>
    <t>Vysekání v cihelném zdivu výklenků a kapes kapes na jakoukoliv maltu vápennou nebo vápenocementovou, plochy do 0,16 m2, hloubky do 450 mm</t>
  </si>
  <si>
    <t>D 2.2.3 č.pol 2 I 140 : 7,6</t>
  </si>
  <si>
    <t>D 2.2.4 č.pol 2 I 140 : 7,8</t>
  </si>
  <si>
    <t>pol.č.2 I 200 : 7,2</t>
  </si>
  <si>
    <t>pol.č.2 I 160 : 24,8</t>
  </si>
  <si>
    <t>974031668R00</t>
  </si>
  <si>
    <t>Vysekání rýh v jakémkoliv zdivu cihelném pro vtahování nosníků do zdí, před vybouráním otvorů_x000D_
 do hloubky 150 mm, při výšce nosníku do 350 mm</t>
  </si>
  <si>
    <t>D 2.2.3 č.pol 1 I 260 : 33,5</t>
  </si>
  <si>
    <t>D 2.2.4 č.pol 1 I 260 : 36,4</t>
  </si>
  <si>
    <t xml:space="preserve">Přesun hmot pro opravy a údržbu objektů pro opravy a údržbu dosavadních objektů včetně vnějších plášťů_x000D_
 výšky do 12 m,  </t>
  </si>
  <si>
    <t>D 2.2.6 : 18</t>
  </si>
  <si>
    <t>Položka je určena pro montáž kotevních želez, příložek, patek, táhel, s připojením na dřevěnou konstrukci.V položce nejsou zakalkulovány náklady na dodávku spojovacích prostředků.Tato dodávka se oceňuje ve specifikaci, ztratné se nedoporučuje.</t>
  </si>
  <si>
    <t>D 1.2.6    150/150 svorníky : 24</t>
  </si>
  <si>
    <t>profil P5 : 13</t>
  </si>
  <si>
    <t>D 2.2.6    150/150 svorníky DN 12 : 10</t>
  </si>
  <si>
    <t>D 2.2.6    160/140 : 6,8</t>
  </si>
  <si>
    <t>D 2.2.6    150/150 : 20,8</t>
  </si>
  <si>
    <t>D 2.2.6    100/160 : 11,2</t>
  </si>
  <si>
    <t>D 2.2.6    120/160 : 40,2</t>
  </si>
  <si>
    <t>D 2.2.6    160/140 : 6,8 *0,16*0,14</t>
  </si>
  <si>
    <t>D 2.2.6    150/150 : 20,8*0,15*0,15</t>
  </si>
  <si>
    <t>D 2.2.6    100/160 : 11,2*0,1*0,16</t>
  </si>
  <si>
    <t>D 2.2.6    120/160 : 40,2*0,12*0,16</t>
  </si>
  <si>
    <t>D 2.2.6    150/150 svorníky DN 12 : 10*2</t>
  </si>
  <si>
    <t>1000 ks</t>
  </si>
  <si>
    <t>D 2.2.6    150/150 svorníky DN 12 : 10*2*0,001</t>
  </si>
  <si>
    <t>D 2.2.6    150/150 svorníky DN 12 : 10*0,2</t>
  </si>
  <si>
    <t>54934031PCT</t>
  </si>
  <si>
    <t>Svorník DN 16 parametry dle PD</t>
  </si>
  <si>
    <t>54934032PC</t>
  </si>
  <si>
    <t>Profil P5 parametry dle PD</t>
  </si>
  <si>
    <t>D 2.2.6 : 184,8</t>
  </si>
  <si>
    <t>60515208T</t>
  </si>
  <si>
    <t>Hranol SM/JD 1 10x14 délka 300-600 cm</t>
  </si>
  <si>
    <t>D 2.2.6    100/160 : 11,2*0,1*0,16*1,1</t>
  </si>
  <si>
    <t>60515219T</t>
  </si>
  <si>
    <t>Hranol SM/JD 1 12x16 délka 300-600 cm</t>
  </si>
  <si>
    <t>D 2.2.6    120/160 : 40,2*0,12*0,16*1,1</t>
  </si>
  <si>
    <t>60515237T</t>
  </si>
  <si>
    <t>Hranol SM/JD 1 16x15 délka 300-600 cm</t>
  </si>
  <si>
    <t>D 2.2.6    150/150 : 20,8*0,15*0,15*1,1</t>
  </si>
  <si>
    <t>D 2.2.6    160/140 : 6,8 *0,16*0,14*1,1</t>
  </si>
  <si>
    <t>D 2.2.6    160/140 : 6,8 *(0,16+0,14)*2</t>
  </si>
  <si>
    <t>D 2.2.6    150/150 : 20,8*0,15*4</t>
  </si>
  <si>
    <t>D 2.2.6    100/160 : 11,2*(0,1+0,16)*2</t>
  </si>
  <si>
    <t>D 2.2.6    120/160 : 40,2*(0,12+0,16)*2</t>
  </si>
  <si>
    <t>D.2.4.1.2 : (5+3+3,5+1+3+1,5+1,5)*0,6*(1,5+0,8)/2</t>
  </si>
  <si>
    <t>D.2.4.1.2 : (3+1)*0,6*1</t>
  </si>
  <si>
    <t>162701109R00</t>
  </si>
  <si>
    <t>Vodorovné přemístění výkopku příplatek k ceně za každých dalších i započatých 1 000 m přes 10 000 m_x000D_
 z horniny 1 až 4</t>
  </si>
  <si>
    <t xml:space="preserve">  D.2.4.1.2 : (5+3+3,5+1+3+1,5+1,5)*0,6*(1,5+0,8)/2</t>
  </si>
  <si>
    <t xml:space="preserve">  D.2.4.1.2 : (3+1)*0,6*1</t>
  </si>
  <si>
    <t>15,165*10</t>
  </si>
  <si>
    <t>15,165*4</t>
  </si>
  <si>
    <t>174101102R00</t>
  </si>
  <si>
    <t>Zásyp sypaninou se zhutněním v uzavřených prostorách s urovnáním povrchu zásypu s ručním zhutněním</t>
  </si>
  <si>
    <t>D.2.4.1.2 : -(5+3+3,5+1+3+1,5+1,5)*0,6*0,3</t>
  </si>
  <si>
    <t>D.2.4.1.2 : -(3+1)*0,6*0,3</t>
  </si>
  <si>
    <t>D.2.4.1.2 : -(5+3+3,5+1+3+1,5+1,5)*0,6*0,1</t>
  </si>
  <si>
    <t>D.2.4.1.2 : -(3+1)*0,6*0,1</t>
  </si>
  <si>
    <t>175101101RT2</t>
  </si>
  <si>
    <t>Obsyp potrubí bez prohození sypaniny</t>
  </si>
  <si>
    <t>sypaninou z vhodných hornin tř. 1 - 4 nebo materiálem připraveným podél výkopu ve vzdálenosti do 3 m od jeho kraje, pro jakoukoliv hloubku výkopu a jakoukoliv míru zhutnění,</t>
  </si>
  <si>
    <t>D.2.4.1.2 : (5+3+3,5+1+3+1,5+1,5)*0,6*0,3</t>
  </si>
  <si>
    <t>D.2.4.1.2 : (3+1)*0,6*0,3</t>
  </si>
  <si>
    <t>451572111R00</t>
  </si>
  <si>
    <t>Lože pod potrubí, stoky a drobné objekty z kameniva drobného těženého 0÷4 mm</t>
  </si>
  <si>
    <t>827-1</t>
  </si>
  <si>
    <t>v otevřeném výkopu,</t>
  </si>
  <si>
    <t>D.2.4.1.2 : (5+3+3,5+1+3+1,5+1,5)*0,6*0,1</t>
  </si>
  <si>
    <t>D.2.4.1.2 : (3+1)*0,6*0,1</t>
  </si>
  <si>
    <t>58337368R</t>
  </si>
  <si>
    <t>štěrkopísek frakce 0,0 až 63,0 mm; třída A</t>
  </si>
  <si>
    <t xml:space="preserve">  D.2.4.1.2 : -(5+3+3,5+1+3+1,5+1,5)*0,6*0,3</t>
  </si>
  <si>
    <t xml:space="preserve">  D.2.4.1.2 : -(3+1)*0,6*0,3</t>
  </si>
  <si>
    <t xml:space="preserve">  D.2.4.1.2 : -(5+3+3,5+1+3+1,5+1,5)*0,6*0,1</t>
  </si>
  <si>
    <t xml:space="preserve">  D.2.4.1.2 : -(3+1)*0,6*0,1</t>
  </si>
  <si>
    <t>9,765*1,834</t>
  </si>
  <si>
    <t>612403384R00</t>
  </si>
  <si>
    <t>Hrubá výplň rýh ve stěnách, jakoukoliv maltou maltou ze suchých směsí_x000D_
 70 x 70 mm</t>
  </si>
  <si>
    <t>11,5*2+21,8+35,1</t>
  </si>
  <si>
    <t>612403388R00</t>
  </si>
  <si>
    <t>Hrubá výplň rýh ve stěnách, jakoukoliv maltou maltou ze suchých směsí_x000D_
 150 x 150 mm</t>
  </si>
  <si>
    <t>4,5+8,095+3+31,89+20,73+5,208+3,1+18,5+4-3*3</t>
  </si>
  <si>
    <t>631312141R00</t>
  </si>
  <si>
    <t>Doplnění mazanin betonem prostým rýh v dosavadních mazaninách</t>
  </si>
  <si>
    <t>D.2.4.1.2 : (5+3+3,5+1+3+1,5+1,5)*0,6*0,15</t>
  </si>
  <si>
    <t>D.2.4.1.2 : (3+1)*0,6*0,15</t>
  </si>
  <si>
    <t>919735123R00</t>
  </si>
  <si>
    <t>Řezání stávajících krytů nebo podkladů betonových, hloubky přes 100 do 150 mm</t>
  </si>
  <si>
    <t>D.2.4.1.2 : (5+3+3,5+1+3+1,5+1,5)*2</t>
  </si>
  <si>
    <t>D.2.4.1.2 : (3+1)*2</t>
  </si>
  <si>
    <t>965042231R00</t>
  </si>
  <si>
    <t>Bourání podkladů pod dlažby nebo litých celistvých dlažeb a mazanin  betonových nebo z litého asfaltu, tloušťky přes 100 mm, plochy do 4 m2</t>
  </si>
  <si>
    <t>971052481R00</t>
  </si>
  <si>
    <t>Vybourání a prorážení otvorů v železobetonových zdech a příčkách plochy do 0,25 m2, tloušťky do 900 mm</t>
  </si>
  <si>
    <t>D.2.4.1.5 prostup : 1</t>
  </si>
  <si>
    <t>974031142R00</t>
  </si>
  <si>
    <t>Vysekání rýh v jakémkoliv zdivu cihelném v ploše_x000D_
 do hloubky 70 mm, šířky do 70 mm</t>
  </si>
  <si>
    <t>974031164R00</t>
  </si>
  <si>
    <t>Vysekání rýh v jakémkoliv zdivu cihelném v ploše_x000D_
 do hloubky 150 mm, šířky do 150 mm</t>
  </si>
  <si>
    <t>Uložení suti na skládku bez zhutnění</t>
  </si>
  <si>
    <t>713571116R00</t>
  </si>
  <si>
    <t>Požárně ochranná manžeta EI 90, D 125 mm</t>
  </si>
  <si>
    <t>Montáž manžety ke stěně nebo stropu pomocí rozpěrné hmoždinky se šroubem. Cena obsahuje i dodávku manžety a spojovacích prostředků.</t>
  </si>
  <si>
    <t>721140935R00</t>
  </si>
  <si>
    <t>Opravy odpadního potrubí litinového přechod z plastových trub na litinu, DN 100</t>
  </si>
  <si>
    <t>D.2.4.1.3 : 5</t>
  </si>
  <si>
    <t>D.2.4.1.4 : 5</t>
  </si>
  <si>
    <t>721170966R00</t>
  </si>
  <si>
    <t>Opravy odpadního potrubí novodurového propojení dosavadního potrubí PVC, D 140 mm</t>
  </si>
  <si>
    <t>Včetně pomocného lešení o výšce podlahy do 1900 mm a pro zatížení do 1,5 kPa.</t>
  </si>
  <si>
    <t>D.2.4.1.3 : 1</t>
  </si>
  <si>
    <t>D.2.4.1.4 : 1</t>
  </si>
  <si>
    <t>721170945T00</t>
  </si>
  <si>
    <t>Oprava-vsazení čistícího kusu, potrubí PVC hrdlové D 110</t>
  </si>
  <si>
    <t>D.2.4.1.4 : 2</t>
  </si>
  <si>
    <t>D.2.4.1.6 : 3</t>
  </si>
  <si>
    <t>721170946T00</t>
  </si>
  <si>
    <t>Oprava-vsazení čistícího kusu, potrubí PVC hrdlové D 125</t>
  </si>
  <si>
    <t>D.2.4.1.3, : 1</t>
  </si>
  <si>
    <t>721176103R00</t>
  </si>
  <si>
    <t>Potrubí z plastových trub polypropylenové potrubí PP, připojovací, D 50 mmm, s 1,8 mm, DN 50</t>
  </si>
  <si>
    <t>Potrubí včetně tvarovek.</t>
  </si>
  <si>
    <t>D.2.4.1.3 : 1,5*2</t>
  </si>
  <si>
    <t>D.2.4.1.4 : 1,5</t>
  </si>
  <si>
    <t>721176104R00</t>
  </si>
  <si>
    <t>Potrubí z plastových trub polypropylenové potrubí PP, připojovací, D 75 mmm, s 1,9 mm, DN 70</t>
  </si>
  <si>
    <t>D.2.4.1.4 : 0,77+0,925+1+1,5+1+0,9</t>
  </si>
  <si>
    <t>napojení kondenzátu : 2</t>
  </si>
  <si>
    <t>721176105R00</t>
  </si>
  <si>
    <t>Potrubí z plastových trub polypropylenové potrubí PP, připojovací, D 110 mmm, s 2,7 mm, DN 100</t>
  </si>
  <si>
    <t>D.2.4.1.3 : 1+1</t>
  </si>
  <si>
    <t>721176115R00</t>
  </si>
  <si>
    <t>Potrubí z plastových trub polypropylenové potrubí PP, odpadní (svislé), D 110 mmm, s 2,7 mm, DN 100</t>
  </si>
  <si>
    <t>Potrubí včetně tvarovek, objímek a vložek pro tlumení hluku.</t>
  </si>
  <si>
    <t>Včetně zřízení a demontáže pomocného lešení.</t>
  </si>
  <si>
    <t>D.2.4.1.3,D.2.4.1.5   S 11 : 3,5</t>
  </si>
  <si>
    <t>D.2.4.1.3  S13 : 4</t>
  </si>
  <si>
    <t>S9 : 12,51</t>
  </si>
  <si>
    <t>S10 : 11,88</t>
  </si>
  <si>
    <t>721176116R00</t>
  </si>
  <si>
    <t>Potrubí z plastových trub polypropylenové potrubí PP, odpadní (svislé), D 125 mmm, s 3,1 mm, DN 125</t>
  </si>
  <si>
    <t>S2 : 13,23</t>
  </si>
  <si>
    <t>721176135R00</t>
  </si>
  <si>
    <t>Potrubí z plastových trub polypropylenové potrubí PP, svodné (ležaté) zavěšené, D 110 mmm, s 2,7 mm, DN 100</t>
  </si>
  <si>
    <t>D.2.4.1.3  S13 : 2,064+2,144+1</t>
  </si>
  <si>
    <t>721176136R00</t>
  </si>
  <si>
    <t>Potrubí z plastových trub polypropylenové potrubí PP, svodné (ležaté) zavěšené, D 125 mmm, s 3,1 mm, DN 125</t>
  </si>
  <si>
    <t>D.2.4.1.4 : 1,6+1,5</t>
  </si>
  <si>
    <t>721176223R00</t>
  </si>
  <si>
    <t>Potrubí z plastových trub polyvinylchloridové potrubí PVC, svodné (ležaté) v zemi, D 125 mmm, s 3,2 mm, DN 125</t>
  </si>
  <si>
    <t>D.2.4.1.2 : 5+3+3,5+1+3+1,5+1,5</t>
  </si>
  <si>
    <t>721176224R00</t>
  </si>
  <si>
    <t>Potrubí z plastových trub polyvinylchloridové potrubí PVC, svodné (ležaté) v zemi, D 160 mmm, s 4,0 mm, DN 150</t>
  </si>
  <si>
    <t>D.2.4.1.2 : 3+1</t>
  </si>
  <si>
    <t>721194105R00</t>
  </si>
  <si>
    <t>Zřízení přípojek na potrubí D 50 mm, materiál ve specifikaci</t>
  </si>
  <si>
    <t>ks</t>
  </si>
  <si>
    <t>vyvedení a upevnění odpadních výpustek,</t>
  </si>
  <si>
    <t>D.2.4.1.3 : 2</t>
  </si>
  <si>
    <t>721194107R00</t>
  </si>
  <si>
    <t>Zřízení přípojek na potrubí D 75 mm, materiál ve specifikaci</t>
  </si>
  <si>
    <t>721194109R00</t>
  </si>
  <si>
    <t>Zřízení přípojek na potrubí D 110  mm, materiál ve specifikaci</t>
  </si>
  <si>
    <t>721223423RT2</t>
  </si>
  <si>
    <t>Vpusti, zápachové uzávěrky a odtokové žlaby podlahové, D 50, 75, 110 mm, se svislým odtokem, zápachový uzávěr funkční i pří vyschnutí, 123x123mm/115x115mm</t>
  </si>
  <si>
    <t>721273150RT1</t>
  </si>
  <si>
    <t>Ventilační hlavice D 50, 75, 110 mm, přivzdušňovací ventil D 50/75/110 mm s dvojitou izolační stěnou, s masivní pryžovou membránou, s odnímatelnou mřížkou proti hmyzu...</t>
  </si>
  <si>
    <t>D.2.4.1.3,D.2.4.1.5   S 11 : 1</t>
  </si>
  <si>
    <t>721273200RT3</t>
  </si>
  <si>
    <t>Ventilační hlavice D 110 mm, souprava z PP</t>
  </si>
  <si>
    <t>D.2.4.1.5 : 3</t>
  </si>
  <si>
    <t>721290112R00</t>
  </si>
  <si>
    <t>Zkouška těsnosti kanalizace v objektech vodou, DN 200</t>
  </si>
  <si>
    <t>4,5+8,095+3+31,89+20,73+5,208+3,1+18,5+4</t>
  </si>
  <si>
    <t>892000002</t>
  </si>
  <si>
    <t>Napojení  na venkovní   kanalizaci  do  šachty</t>
  </si>
  <si>
    <t>D.2.4.1.5 : 1</t>
  </si>
  <si>
    <t>28615483.AR</t>
  </si>
  <si>
    <t>přechod plast-litina DN 100,0 mm</t>
  </si>
  <si>
    <t>998721102R00</t>
  </si>
  <si>
    <t>Přesun hmot pro vnitřní kanalizaci v objektech výšky do 12 m</t>
  </si>
  <si>
    <t>50 m vodorovně, měřeno od těžiště půdorysné plochy skládky do těžiště půdorysné plochy objektu</t>
  </si>
  <si>
    <t>722130913R00</t>
  </si>
  <si>
    <t>Opravy vodovodního potrubí závitového přeřezání ocelové trubky, do DN 25</t>
  </si>
  <si>
    <t>D.2.4.1.7 : 2</t>
  </si>
  <si>
    <t>D.2.4.1.8 : 3</t>
  </si>
  <si>
    <t>722131903R00</t>
  </si>
  <si>
    <t>Opravy vodovodního potrubí závitového mezikus do závitového potrubí s dlouhým závitem, G 1</t>
  </si>
  <si>
    <t>D.2.4.1.8 zaslepení : 1</t>
  </si>
  <si>
    <t>722131933R00</t>
  </si>
  <si>
    <t>Opravy vodovodního potrubí závitového propojení dosavadního potrubí, DN 25</t>
  </si>
  <si>
    <t>722172311R00</t>
  </si>
  <si>
    <t>Potrubí z plastických hmot polypropylenové potrubí PP-R, D 20 mm, s 2,8 mm, PN 16, polyfuzně svařované</t>
  </si>
  <si>
    <t>Potrubí včetně tvarovek a zednických výpomocí.</t>
  </si>
  <si>
    <t>D.2.4.1.7 pod podlahou : 1,5+1,5</t>
  </si>
  <si>
    <t>ve stěně : 1*4</t>
  </si>
  <si>
    <t>D.2.4.1.8 ve stěně : 2+1,5+1</t>
  </si>
  <si>
    <t>722172312R00</t>
  </si>
  <si>
    <t>Potrubí z plastických hmot polypropylenové potrubí PP-R, D 25 mm, s 3,5 mm, PN 16, polyfuzně svařované</t>
  </si>
  <si>
    <t>D.2.4.1.7 pod podlahou : 4,5</t>
  </si>
  <si>
    <t>D.2.4.1.8 ve stěně : 3,5*1</t>
  </si>
  <si>
    <t>pod podlahou : (1,5+3,8+4,5)*1</t>
  </si>
  <si>
    <t>722172331R00</t>
  </si>
  <si>
    <t>Potrubí z plastických hmot polypropylenové potrubí PP-R, D 20 mm, s 3,4 mm, PN 20, polyfuzně svařované</t>
  </si>
  <si>
    <t>722172332R00</t>
  </si>
  <si>
    <t>Potrubí z plastických hmot polypropylenové potrubí PP-R, D 25 mm, s 4,2 mm, PN 20, polyfuzně svařované</t>
  </si>
  <si>
    <t>D.2.4.1.8 ve stěně : 3,5*2</t>
  </si>
  <si>
    <t>pod podlahou : (1,5+3,8+4,5)*2</t>
  </si>
  <si>
    <t>722181242RT7</t>
  </si>
  <si>
    <t>Izolace vodovodního potrubí návleková trubice z pěnového polyetylenu s povrchovou ochrannou polyetylenovou tkaninou, tloušťka stěny 9 mm, d 22 mm</t>
  </si>
  <si>
    <t>V položce je kalkulována dodávka izolační trubice, spon a lepicí pásky.</t>
  </si>
  <si>
    <t xml:space="preserve">  D.2.4.1.7 pod podlahou : 1,5+1,5</t>
  </si>
  <si>
    <t xml:space="preserve">  ve stěně : 1*4</t>
  </si>
  <si>
    <t xml:space="preserve">  D.2.4.1.8 ve stěně : 2+1,5+1</t>
  </si>
  <si>
    <t>11,5*2</t>
  </si>
  <si>
    <t>722181242RT9</t>
  </si>
  <si>
    <t>Izolace vodovodního potrubí návleková trubice z pěnového polyetylenu s povrchovou ochrannou polyetylenovou tkaninou, tloušťka stěny 9 mm, d 28 mm</t>
  </si>
  <si>
    <t>D.2.4.1.7 pod podlahou : 4,5*2</t>
  </si>
  <si>
    <t>ve stěně : 1*4*2</t>
  </si>
  <si>
    <t>D.2.4.1.8 ve stěně : 3,5*3</t>
  </si>
  <si>
    <t>pod podlahou : (1,5+3,8+4,5)*3</t>
  </si>
  <si>
    <t>722190401R00</t>
  </si>
  <si>
    <t>Přípojky ke strojům a zařízením vyvedení a připojení výpustek, DN 15</t>
  </si>
  <si>
    <t>D.2.4.1.3 : 6</t>
  </si>
  <si>
    <t>D.2.4.1.4 : 3</t>
  </si>
  <si>
    <t>722190402R00</t>
  </si>
  <si>
    <t>Přípojky ke strojům a zařízením vyvedení a připojení výpustek, DN 20</t>
  </si>
  <si>
    <t>722190901R00</t>
  </si>
  <si>
    <t>Uzavření nebo otevření vodovodního potrubí při opravě</t>
  </si>
  <si>
    <t>včetně vypuštění a napuštění,</t>
  </si>
  <si>
    <t>722220111R00</t>
  </si>
  <si>
    <t>Armatury závitové s jedním závitem včetně dodávky materiálu nástěnka nátrubková mosazná pro výtokový ventil, vnitřní závit, DN 15, PN 10, mosaz</t>
  </si>
  <si>
    <t>D.2.4.1.4 : 3+2</t>
  </si>
  <si>
    <t>722220121R00</t>
  </si>
  <si>
    <t>Armatury závitové s jedním závitem včetně dodávky materiálu nástěnka nátrubková mosazná pro baterii, vnitřní závit, DN 15, PN 10, mosaz</t>
  </si>
  <si>
    <t>722290226R00</t>
  </si>
  <si>
    <t>Dílčí tlakové zkoušky vodovodního potrubí závitového, do DN 50</t>
  </si>
  <si>
    <t>Včetně dodávky vody, uzavření a zabezpečení konců potrubí.</t>
  </si>
  <si>
    <t>722290234R00</t>
  </si>
  <si>
    <t>Proplach a dezinfekce vodovodního potrubí do DN 80</t>
  </si>
  <si>
    <t>Včetně dodání desinfekčního prostředku.</t>
  </si>
  <si>
    <t>725810402R00</t>
  </si>
  <si>
    <t>Ventily ventil uzavírací pro do rozvodu vytápění a sanity; kulový, těleso mosaz.rohový, bez připojovací trubičky, DN 10 mm</t>
  </si>
  <si>
    <t>998722102R00</t>
  </si>
  <si>
    <t>Přesun hmot pro vnitřní vodovod v objektech výšky do 12 m</t>
  </si>
  <si>
    <t>725014131RT1</t>
  </si>
  <si>
    <t>Klozetové mísy závěsné, bilé, hluboké splachování, zadní, včetně sedátka, šířka 360 mm, hloubka 530 mm, výška 400 mm</t>
  </si>
  <si>
    <t>725014141R00</t>
  </si>
  <si>
    <t>Klozetové mísy závěsné pro ZTP, bilé, hluboké splachování, zadní, včetně sedátka, šířka 360 mm, hloubka 700 mm, výška 480 mm</t>
  </si>
  <si>
    <t>725119401R00</t>
  </si>
  <si>
    <t>Doplňky Montáž doplňků zařízení záchodů předstěnový systém</t>
  </si>
  <si>
    <t>725017153R00</t>
  </si>
  <si>
    <t>Umyvadlo invalidní, bílé, šířka 640 mm, hloubka 550 mm</t>
  </si>
  <si>
    <t>725017162R00</t>
  </si>
  <si>
    <t>Umyvadlo na šrouby, bílé, šířka 550 mm, hloubka 450 mm</t>
  </si>
  <si>
    <t>725017138R00</t>
  </si>
  <si>
    <t>Kryt sifonu keramický bílý</t>
  </si>
  <si>
    <t>725229102RT2</t>
  </si>
  <si>
    <t xml:space="preserve">Vany montáž van plastových,  ,  </t>
  </si>
  <si>
    <t>Včetně dodání zápachové uzávěrky.</t>
  </si>
  <si>
    <t>věšák : 6</t>
  </si>
  <si>
    <t>tlačítko WC : 3</t>
  </si>
  <si>
    <t>zásobník toaletní papír : 3</t>
  </si>
  <si>
    <t>zásobník papírové ručníky : 3</t>
  </si>
  <si>
    <t>dávkovač mýdla : 3</t>
  </si>
  <si>
    <t>závěsný kartáč WC : 3</t>
  </si>
  <si>
    <t>zrcadla : 3</t>
  </si>
  <si>
    <t>Invalidní program madlo jednoduché pevné, rozměr 500 mm, bílé</t>
  </si>
  <si>
    <t>725291116R00</t>
  </si>
  <si>
    <t>Invalidní program madlo jednoduché pevné, rozměr 700 mm, bílé</t>
  </si>
  <si>
    <t>725291132R00</t>
  </si>
  <si>
    <t>Invalidní program madlo dvojité pevné, rozměr 830 mm, bílé</t>
  </si>
  <si>
    <t>Invalidní program madlo dvojité sklopné, rozměr 830 mm, bílé</t>
  </si>
  <si>
    <t>725814102R00</t>
  </si>
  <si>
    <t>Rohové ventily rohový ventil, bez matky, DN 15 x DN 10, mosaz</t>
  </si>
  <si>
    <t>725823121RT1</t>
  </si>
  <si>
    <t>Baterie umyvadlové a dřezové baterie umyvadlová, stojánková, ruční ovládání s otvíráním odpadu, standardní</t>
  </si>
  <si>
    <t>725823121RT2</t>
  </si>
  <si>
    <t>Baterie umyvadlové a dřezové baterie umyvadlová, stojánková, ruční ovládání s otvíráním odpadu, nadstandardní</t>
  </si>
  <si>
    <t>725835113RT1</t>
  </si>
  <si>
    <t>Baterie vanové baterie vanová nástěnná, ruční ovládání včetně příslušentsví, standardní</t>
  </si>
  <si>
    <t>725849302R00</t>
  </si>
  <si>
    <t>Montáž baterií sprchových držáku sprchy</t>
  </si>
  <si>
    <t>725860212RT1</t>
  </si>
  <si>
    <t>Zápachové uzávěrky (sifony) pro zařizovací předměty D 40, 50 mm; pro umyvadla; podomítková; PP; příslušenství vyjímatelná vložka</t>
  </si>
  <si>
    <t>D.2.4.1.3  kondenzát vzt : 1</t>
  </si>
  <si>
    <t>D.2.4.1.4 kondenzát vzt : 1</t>
  </si>
  <si>
    <t>725860213R00</t>
  </si>
  <si>
    <t>Zápachové uzávěrky (sifony) pro zařizovací předměty D 32, 40 mm x 5/4"; pro umyvadla; PP; příslušenství krycí růžice odtoku, zpětný uzávěr</t>
  </si>
  <si>
    <t>725860254R00</t>
  </si>
  <si>
    <t>Zápachové uzávěrky (sifony) pro zařizovací předměty zápachová uzávěrka umyvadlová, oválná; chromovaný kov</t>
  </si>
  <si>
    <t>725980113R00</t>
  </si>
  <si>
    <t>Dvířka vanová, 300 x 300 mm</t>
  </si>
  <si>
    <t>725989101R00</t>
  </si>
  <si>
    <t>Dvířka montáž dvířek kovových i z PH</t>
  </si>
  <si>
    <t>D.2.4.1.4 : 4</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</si>
  <si>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</si>
  <si>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</si>
  <si>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Včetně dodávky a připevnění montážního prvku vč. napojení na kanalizační popř. vodovodní potrubí.</t>
  </si>
  <si>
    <t>726211332R00</t>
  </si>
  <si>
    <t>Klozety montážní prvek pro zavěšené WC a madla s nádržkou pro tělesně postižené, pro instalaci suchým procesem do lehkých sádrokartonových příček nebo k instalaci před masivní stěnu, bez soupravy na tlumení hluku, bez ovladacího tlačitka, ovládání zepředu, stavební výška 112 cm</t>
  </si>
  <si>
    <t>28349012R</t>
  </si>
  <si>
    <t>dvířka revizní plná; materiál PVC; š = 200,0 mm; h = 300,0 mm; barva bílá, šedá</t>
  </si>
  <si>
    <t>28696752R</t>
  </si>
  <si>
    <t>tlačítko ovládací plastové; pro ovládání zepředu; ovládací síla do 20,0 N; množství splachování 2; barva Bílá / pochromovaná lesklá / bílá</t>
  </si>
  <si>
    <t>551009T</t>
  </si>
  <si>
    <t>SLZN 46 Nerezový věšák kulatý, povrch matný</t>
  </si>
  <si>
    <t>D.2.4.1.3 : 4</t>
  </si>
  <si>
    <t>55149022R</t>
  </si>
  <si>
    <t>dávkovač tekutého mýdla nerez; obsah 0,85 l</t>
  </si>
  <si>
    <t>55149051R</t>
  </si>
  <si>
    <t>WC kartáč nerez; držák nástěnný</t>
  </si>
  <si>
    <t>55149056T</t>
  </si>
  <si>
    <t>Zrcadlo bez rámu, hrana brus 1500 x 800 mm</t>
  </si>
  <si>
    <t>55149062T</t>
  </si>
  <si>
    <t>Zrcadlo nerez SLZN 30 nerozbitné 600 x 400 mm</t>
  </si>
  <si>
    <t>551674068R</t>
  </si>
  <si>
    <t>sedátko klozetové s poklopem; plast; antibakteriální; bílé; úchyty ocelové</t>
  </si>
  <si>
    <t>55421009.AR</t>
  </si>
  <si>
    <t>vana klasická; obdélníková; l = 1600,0 mm; š = 700 mm; h = 410 mm; akrylátová; bílá; objem 140 l</t>
  </si>
  <si>
    <t>110</t>
  </si>
  <si>
    <t>122</t>
  </si>
  <si>
    <t>odvod kondenzátu JS 150 mm</t>
  </si>
  <si>
    <t>124</t>
  </si>
  <si>
    <t>oplechování TI nadstřšní částí z pozinkovaného plechu RŠ 700 mm</t>
  </si>
  <si>
    <t>127</t>
  </si>
  <si>
    <t>potrubí izolované JS 160</t>
  </si>
  <si>
    <t>128</t>
  </si>
  <si>
    <t>potrubí JS 160</t>
  </si>
  <si>
    <t>129</t>
  </si>
  <si>
    <t>130</t>
  </si>
  <si>
    <t>132</t>
  </si>
  <si>
    <t>výustka talířová ocelová JS 125</t>
  </si>
  <si>
    <t>133</t>
  </si>
  <si>
    <t>15</t>
  </si>
  <si>
    <t>2NP: 6 : 6</t>
  </si>
  <si>
    <t>3NP: 5,2+2*4,9 : 15</t>
  </si>
  <si>
    <t>16</t>
  </si>
  <si>
    <t>1NP : 3,6+4,2+3,2+4,0</t>
  </si>
  <si>
    <t>2NP :  3,8+3*0,9+8,5+2*6</t>
  </si>
  <si>
    <t>19</t>
  </si>
  <si>
    <t>11</t>
  </si>
  <si>
    <t>Malý axiální ventilátor JS 125mm - Vod=50m3/hod, 230V, se zpětnou klapkou a časovým doběhem</t>
  </si>
  <si>
    <t>112</t>
  </si>
  <si>
    <t>Samočinná protidešťová žaluzie hliníková hranatá,  JS 150mm</t>
  </si>
  <si>
    <t>115</t>
  </si>
  <si>
    <t>Koncový kryt JS 150</t>
  </si>
  <si>
    <t>117</t>
  </si>
  <si>
    <t>protidešťová stříška JS 125</t>
  </si>
  <si>
    <t>12</t>
  </si>
  <si>
    <t>Malý axiální ventilátor JS 150mm - Vod=50m3/hod, 230V, se zpětnou klapkou a časovým doběhem</t>
  </si>
  <si>
    <t>123</t>
  </si>
  <si>
    <t>Tepelná izolace z minerální vlny s hliníkovou folií  tl.40mm</t>
  </si>
  <si>
    <t>1' : 4,5*0,75</t>
  </si>
  <si>
    <t>2',3' : 2*2,5*0,75</t>
  </si>
  <si>
    <t>125</t>
  </si>
  <si>
    <t>Malá přívodní jednotka s elektrickým ohřevem, deskový filtr G4, vestavěná digitální regulace,, akustický tlak max 40dB, příkon motoru max 80 W, příkon ohřívače max 1,2kW,</t>
  </si>
  <si>
    <t>126</t>
  </si>
  <si>
    <t>žaluziová klapka 300x300mm, hliníková</t>
  </si>
  <si>
    <t>13</t>
  </si>
  <si>
    <t>1NP: : 2*1,5</t>
  </si>
  <si>
    <t>2NP: : 1,5</t>
  </si>
  <si>
    <t>131</t>
  </si>
  <si>
    <t>134</t>
  </si>
  <si>
    <t>Montážní a těsnící materiál, materiál na závěsy, atd.</t>
  </si>
  <si>
    <t>kpl</t>
  </si>
  <si>
    <t>14</t>
  </si>
  <si>
    <t>722181243RT5</t>
  </si>
  <si>
    <t>Izolace vodovodního potrubí návleková trubice z pěnového polyetylenu s povrchovou ochrannou polyetylenovou tkaninou, tloušťka stěny 13 mm, d 15 mm</t>
  </si>
  <si>
    <t>D.2.4.3.2 : 20</t>
  </si>
  <si>
    <t>722181243RT6</t>
  </si>
  <si>
    <t>Izolace vodovodního potrubí návleková trubice z pěnového polyetylenu s povrchovou ochrannou polyetylenovou tkaninou, tloušťka stěny 13 mm, d 18 mm</t>
  </si>
  <si>
    <t>D.2.4.3.2 :  (2,5+2,5+6,5+6,0+3,0+2,5+4,0+2,5+10*0,5)*2</t>
  </si>
  <si>
    <t>733113113R00</t>
  </si>
  <si>
    <t>Potrubí z trubek závitových příplatek k ceně za zhotovení přípojky z ocelových trubek závitových,  ,  , DN 15</t>
  </si>
  <si>
    <t>800-731</t>
  </si>
  <si>
    <t>RTS 16/ I</t>
  </si>
  <si>
    <t>733113116R00</t>
  </si>
  <si>
    <t>Potrubí z trubek závitových příplatek k ceně za zhotovení přípojky z ocelových trubek závitových,  ,  , DN 32</t>
  </si>
  <si>
    <t>D.2.4.3.2 : 8</t>
  </si>
  <si>
    <t>733110803R00</t>
  </si>
  <si>
    <t>Demontáž potrubí z ocelových trubek závitových do DN 15</t>
  </si>
  <si>
    <t>733110806R00</t>
  </si>
  <si>
    <t>Demontáž potrubí z ocelových trubek závitových přes 15 do DN 32</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</si>
  <si>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</si>
  <si>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</si>
  <si>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</si>
  <si>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</si>
  <si>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</si>
  <si>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733190106R00</t>
  </si>
  <si>
    <t>Tlakové zkoušky potrubí ocelových závitových, plastových, měděných do DN 32</t>
  </si>
  <si>
    <t>D.2.4.3.2 : 20+69</t>
  </si>
  <si>
    <t>Pol__7</t>
  </si>
  <si>
    <t>Odřezání držáku potrubí třmenového do D 44,5 bez demontáže podpěr, konzol, výložníků</t>
  </si>
  <si>
    <t>D.2.4.3.2 : 16</t>
  </si>
  <si>
    <t>998733103R00</t>
  </si>
  <si>
    <t>Přesun hmot pro rozvody potrubí v objektech výšky do 24 m</t>
  </si>
  <si>
    <t>734209103R00</t>
  </si>
  <si>
    <t>Montáž závitových armatur armatury ve specifikaci s jedním závitem, G 1/2"</t>
  </si>
  <si>
    <t>734209113R00</t>
  </si>
  <si>
    <t>Montáž závitových armatur armatury ve specifikaci se dvěma závity, G 1/2"</t>
  </si>
  <si>
    <t>D.2.4.3.2 : 19</t>
  </si>
  <si>
    <t>734209127R00</t>
  </si>
  <si>
    <t>Montáž závitových armatur armatury ve specifikaci se třemi závity, G 6/4"</t>
  </si>
  <si>
    <t>D.2.4.3.2 : 3</t>
  </si>
  <si>
    <t>734200821R00</t>
  </si>
  <si>
    <t xml:space="preserve">Demontáž závitových armatur se dvěma závity, do G 1/2" </t>
  </si>
  <si>
    <t>D.2.4.3.2 : 14</t>
  </si>
  <si>
    <t>734213112R00</t>
  </si>
  <si>
    <t>Ventily odvzdušňovací závitové včetně dodávky materiálu automatický odvzdušňovací ventil , DN 15, PN 10, mosaz</t>
  </si>
  <si>
    <t>D.2.4.3.2 : 10</t>
  </si>
  <si>
    <t>734245124R00</t>
  </si>
  <si>
    <t>Ventily a klapky zpětné závitové včetně dodávky materiálu zpětný ventil, DN 32, vnitřní-vnitřní závit, PN 10, mosaz</t>
  </si>
  <si>
    <t>734266215R00</t>
  </si>
  <si>
    <t>Šroubení včetně dodávky materiálu uzavíratelné radiátorové šroubení regulační s vypouštěním, DN EK 20 x 15, rohové, PN 10, bronz</t>
  </si>
  <si>
    <t>D.2.4.3.2 : 9</t>
  </si>
  <si>
    <t>734242415</t>
  </si>
  <si>
    <t>Ventil závitový termostatický rozový dvouregulační G 1/2 PS 16 do 110°C bez hlavice ovládání</t>
  </si>
  <si>
    <t>D.2.4.3.2 : 2</t>
  </si>
  <si>
    <t>7342xxx20</t>
  </si>
  <si>
    <t>Termostatická hlavice kapalinová PN 10 do 110°C s vestavěným čidlem, SE ZVÝŠENOU ODOLNOSTÍ A, ZAJIŠTĚNÍM PROTI ODCIZENÍ A MANIPULACÍ</t>
  </si>
  <si>
    <t>55111360R</t>
  </si>
  <si>
    <t>kohout kulový pro topení, pro vodovod; přímý; vypouštěcí, s hadicovou přípojkou; DN 15,0 mm; ovládání ruční</t>
  </si>
  <si>
    <t>D.2.4.3.2 : 7</t>
  </si>
  <si>
    <t>734xxx07</t>
  </si>
  <si>
    <t>Vyregulování vyvažovacích patních regulačních ventilů</t>
  </si>
  <si>
    <t>998734103R00</t>
  </si>
  <si>
    <t>Přesun hmot pro armatury v objektech výšky do 4 m</t>
  </si>
  <si>
    <t>735000912R00</t>
  </si>
  <si>
    <t>Regulace otopného systému při opravách vyregulování dvojregulačních ventilů a kohoutů s termostatickým ovládáním</t>
  </si>
  <si>
    <t>73513xxx13</t>
  </si>
  <si>
    <t>Otopné těleso článkové hliníkové se zaoblenou horní hranou bílé, VK 20, 600/1000, rozteč, připojení/výška 600/680 mm,  připojení spodní PLUS PRAVÉ ROHOVÉ</t>
  </si>
  <si>
    <t>73513xxx14</t>
  </si>
  <si>
    <t>Otopné těleso článkové hliníkové se zaoblenou horní hranou bílé, VK 20, 600/1200, rozteč, připojení/výška 600/680 mm,  připojení spodní PLUS PRAVÉ ROHOVÉ</t>
  </si>
  <si>
    <t>D.2.4.3.2 : 6</t>
  </si>
  <si>
    <t>73513xxx15</t>
  </si>
  <si>
    <t>Otopné těleso trubkové 700/1820</t>
  </si>
  <si>
    <t>73513xxx20</t>
  </si>
  <si>
    <t>Montážní balíček pro topné těleso článkové hliníkové se zaoblenou horní (4x růžice, 4x těsnění,, odvzdušnění, úchycení na zeď)</t>
  </si>
  <si>
    <t>998735102R00</t>
  </si>
  <si>
    <t>Přesun hmot pro otopná tělesa v objektech výšky do 12 m</t>
  </si>
  <si>
    <t>101a</t>
  </si>
  <si>
    <t>Topná zkouška do 100 kW</t>
  </si>
  <si>
    <t>hod</t>
  </si>
  <si>
    <t>zaregulování</t>
  </si>
  <si>
    <t>210010301R00</t>
  </si>
  <si>
    <t>Montáž krabice plastové krabice přístrojová, kruhová,  ,  ,  , bez zapojení</t>
  </si>
  <si>
    <t>POL1_9</t>
  </si>
  <si>
    <t>Výkres č.D.2.4.4.2-4 : 35</t>
  </si>
  <si>
    <t>210010321R00</t>
  </si>
  <si>
    <t>Montáž krabice plastové krabice univerzální, kruhová,  ,  ,  , se zapojením</t>
  </si>
  <si>
    <t>Výkres č.D.2.4.4.2-4 : 22</t>
  </si>
  <si>
    <t>210100001R00</t>
  </si>
  <si>
    <t>Ukončení vodičů, soubory pro kabely ukončení vodičů v rozvaděči včetně zapojení a vodičové koncovky,  , průřez do 2,5 mm2</t>
  </si>
  <si>
    <t>Výkres č.D.2.4.4.2-4 : 9+12+9</t>
  </si>
  <si>
    <t>210100002R00</t>
  </si>
  <si>
    <t>Ukončení vodičů, soubory pro kabely ukončení vodičů v rozvaděči včetně zapojení a vodičové koncovky,  , průřez do 6 mm2</t>
  </si>
  <si>
    <t>Výkres č.D.2.4.4.2-4 : 5</t>
  </si>
  <si>
    <t>210110041R00</t>
  </si>
  <si>
    <t>Spínací, spouštěcí a regulační ústrojí spínač zapuštěný a polozapuštěný včetně zapojení, jednopólový , řazení 1</t>
  </si>
  <si>
    <t>Výkres č.D.2.4.4.2-3 : 2+3</t>
  </si>
  <si>
    <t>210110044R00</t>
  </si>
  <si>
    <t>Spínací, spouštěcí a regulační ústrojí spínač zapuštěný a polozapuštěný včetně zapojení, sériový, dvojitý, řazení 5B</t>
  </si>
  <si>
    <t>Výkres č.D.2.4.4.2 : 2</t>
  </si>
  <si>
    <t>210110045R00</t>
  </si>
  <si>
    <t>Spínací, spouštěcí a regulační ústrojí spínač zapuštěný a polozapuštěný včetně zapojení, střídavý, řazení 6</t>
  </si>
  <si>
    <t>Výkres č.D.2.4.4.2-4 : 1+1</t>
  </si>
  <si>
    <t>210110046R00</t>
  </si>
  <si>
    <t>Spínací, spouštěcí a regulační ústrojí spínač zapuštěný a polozapuštěný včetně zapojení, křížový, řazení 7</t>
  </si>
  <si>
    <t>Výkres č.D.2.4.4.2 : 1</t>
  </si>
  <si>
    <t>210110051R00</t>
  </si>
  <si>
    <t xml:space="preserve">Spínací, spouštěcí a regulační ústrojí ovladač zapuštěný s doutnavkou,  ,  </t>
  </si>
  <si>
    <t>Výkres č.D.2.4.4.2-4 : 8+5+2</t>
  </si>
  <si>
    <t>210111011R00</t>
  </si>
  <si>
    <t xml:space="preserve">Spínací, spouštěcí a regulační ústrojí zásuvka domovní zapuštěná včetně zapojení, provedení 2P+PE,  </t>
  </si>
  <si>
    <t>Výkres č.D.2.4.4.2-3 : 6+4</t>
  </si>
  <si>
    <t>210200013R00</t>
  </si>
  <si>
    <t>Svítidla a osvětlovací zařízení svítidlo žárovkové, 60 W, stropní plastové rovné</t>
  </si>
  <si>
    <t>Výkres č.D.2.4.4.2-3 : 2+4</t>
  </si>
  <si>
    <t>210200036R00</t>
  </si>
  <si>
    <t>Svítidla a osvětlovací zařízení svítidlo žárovkové, 60 W, šikmé plastové - bez skla, objímka porcelán</t>
  </si>
  <si>
    <t>Výkres č.D.2.4.4.2 : 1+1</t>
  </si>
  <si>
    <t>210201041R00</t>
  </si>
  <si>
    <t>Svítidla a osvětlovací zařízení svítidlo zářivkové, 2x20 W, stropní, vaničkové</t>
  </si>
  <si>
    <t>Výkres č.D.2.4.4.2-4 : 13+2+4</t>
  </si>
  <si>
    <t>210203611R00</t>
  </si>
  <si>
    <t xml:space="preserve">Svítidla a osvětlovací zařízení reflektor Halospot, 50 W,  </t>
  </si>
  <si>
    <t>210800101R00</t>
  </si>
  <si>
    <t>Kabel CYKY 750 V 2x1,5 mm2 uložený pod omítkou</t>
  </si>
  <si>
    <t>Výkres č.D.2.4.4.2-4 : 35+30+15</t>
  </si>
  <si>
    <t>210800105R00</t>
  </si>
  <si>
    <t>Kabel CYKY 750 V 3x1,5 mm2 uložený pod omítkou</t>
  </si>
  <si>
    <t>Výkres č.D.2.4.4.2-4 : 65+35+40</t>
  </si>
  <si>
    <t>210800106R00</t>
  </si>
  <si>
    <t>Kabel CYKY 750 V 3x2,5 mm2 uložený pod omítkou</t>
  </si>
  <si>
    <t>Výkres č.D.2.4.4.2-4 : 45+35+20</t>
  </si>
  <si>
    <t>210800115R00</t>
  </si>
  <si>
    <t>Kabel CYKY 750 V 5x1,5 mm2 uložený pod omítkou</t>
  </si>
  <si>
    <t>Výkres č.D.2.4.4.2-3 : 10+10</t>
  </si>
  <si>
    <t>210800117R00</t>
  </si>
  <si>
    <t>Kabel CYKY 750 V 5x4 mm2 uložený pod omítkou</t>
  </si>
  <si>
    <t>Výkres č.D.2.4.4.2-2 : 15</t>
  </si>
  <si>
    <t>904R00</t>
  </si>
  <si>
    <t>Hzs-úpravy stávajícího rozvaděče</t>
  </si>
  <si>
    <t>RMont1</t>
  </si>
  <si>
    <t>Montáž odtahového nástěnného ventilátoru vč.zapojení</t>
  </si>
  <si>
    <t>Výkres č.D.2.4.4.2-3 : 3+3</t>
  </si>
  <si>
    <t>905      R00</t>
  </si>
  <si>
    <t>Hzs-revize provoz.souboru a st.obj.</t>
  </si>
  <si>
    <t>34111000R</t>
  </si>
  <si>
    <t>kabel CYKY; instalační; pro pevné uložení ve vnitřních a venk.prostorách v zemi, betonu; Cu plné holé jádro, tvar jádra RE-kulatý jednodrát; počet a průřez žil 2x1,5mm2; počet žil 2; teplota použití -30 až 70 °C; max.provoz.teplota při zkratu 160 °C; min.teplota pokládky -5 °C; průřez vodiče 1,5 mm2; samozhášivý; odolnost vůči UV záření</t>
  </si>
  <si>
    <t>POL3_9</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</si>
  <si>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</si>
  <si>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</si>
  <si>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</si>
  <si>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</si>
  <si>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</si>
  <si>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t>
  </si>
  <si>
    <t>Výkres č.D.2.4.4.2-4 : 10+10</t>
  </si>
  <si>
    <t>34111098R</t>
  </si>
  <si>
    <t>kabel CYKY; instalační; pro pevné uložení ve vnitřních a venk.prostorách v zemi, betonu; Cu plné holé jádro, tvar jádra RE-kulatý jednodrát; počet a průřez žil 5x4mm2; počet žil 5; teplota použití -30 až 70 °C; max.provoz.teplota při zkratu 160 °C; min.teplota pokládky -5 °C; průřez vodiče 4,0 mm2; samozhášivý; odolnost vůči UV záření</t>
  </si>
  <si>
    <t>Výkres č.D.2.4.4.2-4 : 15</t>
  </si>
  <si>
    <t>34535540R</t>
  </si>
  <si>
    <t>spínač kolébkový; jednopólový; řazení 1; 10AX/250VAC; barva jasně bílá; kompletní spínač</t>
  </si>
  <si>
    <t>34535544R</t>
  </si>
  <si>
    <t>přepínač křížový; řazení 7; 10AX/250VAC; barva šrouby; šroubové svorky (pro vodiče 1-2,5 mm2); kompletní spínač</t>
  </si>
  <si>
    <t>34535545R</t>
  </si>
  <si>
    <t>spínač kolébkový se sign.doutnavkou; jednopólový; řazení 1S; 10AX/250VAC; barva jasně bílá; kompletní spínač</t>
  </si>
  <si>
    <t>34535546R</t>
  </si>
  <si>
    <t>spínač kolébkový s orient.doutnavkou; jednopólový; řazení 1S; 10AX/250VAC; barva jasně bílá</t>
  </si>
  <si>
    <t>34535549R</t>
  </si>
  <si>
    <t>ovládač zapínací; řazení 1/O; 10A/250VAC; barva jasně bílá; kompletní spínač</t>
  </si>
  <si>
    <t>34551610R</t>
  </si>
  <si>
    <t>zásuvka jednonásobná s ochr.kolíkem; řazení 2P+PE; 16 A, 250 V AC</t>
  </si>
  <si>
    <t>Výkres č.D.2.4.4.2-3 : 4+2</t>
  </si>
  <si>
    <t>34551615R</t>
  </si>
  <si>
    <t>zásuvka jednonásobná s ochr.kolíkem, clonkami, víčkem; řazení 2P+PE; 16 A, 250 V AC; IP 40</t>
  </si>
  <si>
    <t>Výkres č.D.2.4.4.2-3 : 2+2</t>
  </si>
  <si>
    <t>34571511R</t>
  </si>
  <si>
    <t>krabice elektroinstalační pod omítku; mat. PVC samozhášivé; přístrojová; teplot.rozsah -5 až 60 °C; určeno pro rozvody s napětím 400 V a proudem max. 16 A; rozměry-průměr,hloubka pr.73x30 mm</t>
  </si>
  <si>
    <t>34571562R</t>
  </si>
  <si>
    <t>krabice elektroinstalační pod omítku; mat. PVC samozhášivé; rozvodná s víčkem a svorkovnicí; teplot.rozsah -5 až 60 °C; rozměry-průměr,hloubka pr.103x50 mm</t>
  </si>
  <si>
    <t>R</t>
  </si>
  <si>
    <t>Volací systém pro invalidní osoby - trafo 230/12V v krabici pod omítku, tl.nouzového volání,, kontrolní modul s alarmem, tlačítko zrušení alarmu - D+M</t>
  </si>
  <si>
    <t>kompl</t>
  </si>
  <si>
    <t>RMat1</t>
  </si>
  <si>
    <t>Svítidlo žárovkové stropní II.třídy IP20 (A) zdroj LED žárovka E27 12(15)W 860 (950)lm</t>
  </si>
  <si>
    <t>RMat2</t>
  </si>
  <si>
    <t>Svítidlo žárovkové nástěnné II.třídy IP20 (B) zdroj LED žárovka E27 12W 860lm</t>
  </si>
  <si>
    <t>Výkres č.D.2.4.4.2-3 : 1+1</t>
  </si>
  <si>
    <t>RMat3</t>
  </si>
  <si>
    <t>Svítidlo zářivkvé přisazené 2x18W ( C) zdroj 2xzářivková trubce T8 TL-D 18W/830 1350lm</t>
  </si>
  <si>
    <t>RMat4</t>
  </si>
  <si>
    <t>Svítidlo nástěnné nouzové 11W s piktogramem (D) IP42 autonomnost 60min</t>
  </si>
  <si>
    <t>RMat5</t>
  </si>
  <si>
    <t>Svítidlo žárovkové stropní II.třídy IP44 (E) zdroj LED žárovka E27 15W 1160lm</t>
  </si>
  <si>
    <t>Výkres č.D.2.4.4.4 : 1</t>
  </si>
  <si>
    <t>RMat6</t>
  </si>
  <si>
    <t>Svítidlo žárovkové nástěnné II.třídy IP44 (F) zdroj LED žárovka E27 12W 950lm</t>
  </si>
  <si>
    <t>Výkres č.D.2.4.4.2-4 : 1+1+1</t>
  </si>
  <si>
    <t>RMat7</t>
  </si>
  <si>
    <t>Odtahový nástěnný ventilátor pr.100mm 230V 50Hz (V) 125m3/hod s nastavitelným doběhem 2-30min</t>
  </si>
  <si>
    <t>Výkres č.D.2.4.4.2-3 : 1</t>
  </si>
  <si>
    <t>210020131R00</t>
  </si>
  <si>
    <t>Rošty rošt kabelový,  , šířky 200 mm, pro volné/pevné uložení</t>
  </si>
  <si>
    <t>D+M dle D.2.4.6.1 Technická zpráva a D.2.4.6.2</t>
  </si>
  <si>
    <t>220260020R00</t>
  </si>
  <si>
    <t>Krabice KU 68 ve zdi včetně vysekání lůžka</t>
  </si>
  <si>
    <t>220260022R00</t>
  </si>
  <si>
    <t>Krabice KP 68 ve zdi včetně vysekání lůžka</t>
  </si>
  <si>
    <t>220260551R00</t>
  </si>
  <si>
    <t>Trubka PVC pod omítku, D 16 mm</t>
  </si>
  <si>
    <t>220261662R00</t>
  </si>
  <si>
    <t>Zhotovení drážky ve zdi cihlovém</t>
  </si>
  <si>
    <t>220261665R00</t>
  </si>
  <si>
    <t>Začištění drážky, konečná úprava</t>
  </si>
  <si>
    <t>220270801R00</t>
  </si>
  <si>
    <t>Zatažení šnůry sdělovací 3pram. do trubek/lišt</t>
  </si>
  <si>
    <t>222280501R00</t>
  </si>
  <si>
    <t>UTP,FTP,SEKU,SYKY do 7 mm vně.prům.volně ve žlabu</t>
  </si>
  <si>
    <t>222290005R00</t>
  </si>
  <si>
    <t>Zásuvka 1xRJ45 UTP kat.6 pod omítku</t>
  </si>
  <si>
    <t>900R24</t>
  </si>
  <si>
    <t>HZS - zapojení vzduchotechnických zařízení, ZTI, ÚT</t>
  </si>
  <si>
    <t>Připojení kabelů UTP do stávajícího PATCH panelu v RACKu, měřící protokol UTP kabelů</t>
  </si>
  <si>
    <t>PC</t>
  </si>
  <si>
    <t>Domovní videotelefon</t>
  </si>
  <si>
    <t>komplet</t>
  </si>
  <si>
    <t>Zařízení pro videokomunikaci hostů (od branky a 2x od vchodových dveří) do místnosti personálu s možností odemčení branky a vchodových dveří (2x) tlačítkem na přístroji domácího videotelefonu pomocí elektrických zámků (3ks) včetně přístrojových krabic, kabelového propojení  a jeho uložení</t>
  </si>
  <si>
    <t>Zásuvka 2xRJ45 UTP cat6e</t>
  </si>
  <si>
    <t>POL12_0</t>
  </si>
  <si>
    <t>Kabel UTP cat.6e</t>
  </si>
  <si>
    <t>34140560R</t>
  </si>
  <si>
    <t>vodič U; sdělovací; jádro Cu plné pocínované; počet žil 2; jmen.prům.jádra 0,50 mm; jmen.průřez jádra 0,20 mm2; vnější průměr max 2,2 mm; izolace PVC</t>
  </si>
  <si>
    <t>34571152R</t>
  </si>
  <si>
    <t>trubka ohebná, elektroinstalační; mat. PVC samozhášivé; vnitřní pr.= 16,0 mm; mech.odolnost nízká; mezní hodnota zatížení 320 N/5 cm; teplot.rozsah -5 až 60 °C; stupeň hořlavosti A-3C; vnější pr.= 21,2 mm; použití: pro instalaci na povrch, do omítky nebo pod omítku, pro montáž do dutých zdí, příček a stropů</t>
  </si>
  <si>
    <t>POL3_0</t>
  </si>
  <si>
    <t>trubka ohebná, elektroinstalační; mat. PVC samozhášivé; vnitřní pr.= 16,0 mm; mech.odolnost nízká; mezní hodnota zatížení 320 N/5 cm; teplot.rozsah -5 až 60 °C; stupeň hořlavosti A-3C; vnější pr.= 21,2 mm;</t>
  </si>
  <si>
    <t>krabice elektroinstalační pod omítku; mat. PVC samozhášivé; teplot.rozsah -5 až 60 °C; určeno pro rozvody s napětím 400 V a proudem max. 16 A; rozměry-průměr,hloubka pr.73x30 mm</t>
  </si>
  <si>
    <t>8R</t>
  </si>
  <si>
    <t>Drátěný žlab 50/50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</si>
  <si>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</si>
  <si>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</si>
  <si>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</si>
  <si>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D 4.1.10 zámková dlažba : (21+16,7+18,33)*1*0,6</t>
  </si>
  <si>
    <t>žulová dlažba : (13,6+11,31+2*2)*1*0,6</t>
  </si>
  <si>
    <t>(13,33-10,335)*1*0,6</t>
  </si>
  <si>
    <t>zemina : 10,335*1*0,6</t>
  </si>
  <si>
    <t>betonová dlažba : (7,75+1,9+7,73+6,85+2,225)*1*0,6</t>
  </si>
  <si>
    <t>štěrk : 10,425*1*0,6</t>
  </si>
  <si>
    <t>D 4.1.10 : 81,09-66,4938</t>
  </si>
  <si>
    <t>D 4.1.10 : (81,09-66,4938)*15</t>
  </si>
  <si>
    <t>D 4.1.10 zámková dlažba : (21+16,7+18,33)*0,82*0,6</t>
  </si>
  <si>
    <t>žulová dlažba : (13,6+11,31+2*2)*0,82*0,6</t>
  </si>
  <si>
    <t>(13,33-10,335)*0,82*0,6</t>
  </si>
  <si>
    <t>zemina : 10,335*0,82*0,6</t>
  </si>
  <si>
    <t>betonová dlažba : (7,75+1,9+7,73+6,85+2,225)*0,82*0,6</t>
  </si>
  <si>
    <t>štěrk : 10,425*0,82*0,6</t>
  </si>
  <si>
    <t>583415064R</t>
  </si>
  <si>
    <t xml:space="preserve">  D 4.1.10 zámková dlažba : (21+16,7+18,33)*0,82*0,6</t>
  </si>
  <si>
    <t xml:space="preserve">  žulová dlažba : (13,6+11,31+2*2)*0,82*0,6</t>
  </si>
  <si>
    <t xml:space="preserve">  (13,33-10,335)*0,82*0,6</t>
  </si>
  <si>
    <t xml:space="preserve">  zemina : 10,335*0,82*0,6</t>
  </si>
  <si>
    <t xml:space="preserve">  betonová dlažba : (7,75+1,9+7,73+6,85+2,225)*0,82*0,6</t>
  </si>
  <si>
    <t xml:space="preserve">  štěrk : 10,425*0,82*0,6</t>
  </si>
  <si>
    <t>66,4938*1,834</t>
  </si>
  <si>
    <t>D 4.1.10 betonová dlažba : (7,75+1,9+7,73+6,85+2,225)*1</t>
  </si>
  <si>
    <t>113106221R00</t>
  </si>
  <si>
    <t>Rozebrání dlažeb, panelů vozovek a ploch s jakoukoliv výplní spár _x000D_
 v ploše jednotlivě do 200 m2, z drobných kostek nebo odseků, kladených do lože z kameniva těženého, škváry nebo strusky</t>
  </si>
  <si>
    <t>D 4.1.10 žulová dlažba : (13,6+11,31+2*2)*1</t>
  </si>
  <si>
    <t>(13,33-10,335)*1</t>
  </si>
  <si>
    <t>113106231R00</t>
  </si>
  <si>
    <t>Rozebrání dlažeb, panelů vozovek a ploch s jakoukoliv výplní spár _x000D_
 v jakékoliv ploše, ze zámkové dlažky, kladených do lože z kameniva</t>
  </si>
  <si>
    <t>D 4.1.10 zámková dlažba : (21+16,7+18,33)*1</t>
  </si>
  <si>
    <t>113107515R00</t>
  </si>
  <si>
    <t>Odstranění podkladů nebo krytů z kameniva hrubého drceného, v ploše jednotlivě do 50 m2, tloušťka vrstvy 150 mm</t>
  </si>
  <si>
    <t>D 4.1.10 štěrk : 10,425*1</t>
  </si>
  <si>
    <t>564851111R00</t>
  </si>
  <si>
    <t>Podklad ze štěrkodrti s rozprostřením a zhutněním tloušťka po zhutnění 150 mm</t>
  </si>
  <si>
    <t>žulová dlažba : (13,6+11,31+2*2)*1</t>
  </si>
  <si>
    <t>betonová dlažba : (7,75+1,9+7,73+6,85+2,225)*1</t>
  </si>
  <si>
    <t>štěrk : 10,425*1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</si>
  <si>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</si>
  <si>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</si>
  <si>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</si>
  <si>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</si>
  <si>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</si>
  <si>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D 4.1.10 zámková dlažba : 21+16,7+18,33</t>
  </si>
  <si>
    <t>betonová dlažba : 7,75+1,9+7,73+6,85+2,225</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</si>
  <si>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</si>
  <si>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</si>
  <si>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</si>
  <si>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979054443T01</t>
  </si>
  <si>
    <t>Očištění vybour.zámkové dlažby s výplní kamen. těženým, K</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</si>
  <si>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</si>
  <si>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</si>
  <si>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</si>
  <si>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979094211R00</t>
  </si>
  <si>
    <t>Nakládání nebo překládání vybourané suti</t>
  </si>
  <si>
    <t>601011141R00</t>
  </si>
  <si>
    <t>Omítky stropů a podhledů z hotových směsí vrstva štuková, vápenná,  , tloušťka vrstvy 2 mm,  , omítka štuková pro interier; vápenná; ruční; zrnitost do 0,70 mm; tl. vrstvy do 2,5 mm; bal.</t>
  </si>
  <si>
    <t>Včetně pomocného lešení.</t>
  </si>
  <si>
    <t>D 4.1.9,D 4.1.13,16,18 ozn H : 137,6</t>
  </si>
  <si>
    <t>601011193R00</t>
  </si>
  <si>
    <t>Omítky stropů a podhledů z hotových směsí Doplňkové práce pro omítky stropů z hotových směsí podkladní nátěr stropů pod tenkovrstvé omítky, můstek spojovací pro interier i exterier; báze minerální, umělopryskyřičná disperze; ruční</t>
  </si>
  <si>
    <t>D 4.1.17  ozn 27 : 1,17*2,1*8</t>
  </si>
  <si>
    <t>28 : 1,25*2,1*6</t>
  </si>
  <si>
    <t>29 : 1,33*2,7*1</t>
  </si>
  <si>
    <t>30 : 1,53*2,97*4</t>
  </si>
  <si>
    <t>31 : 1,77*2,1*13</t>
  </si>
  <si>
    <t>32 : 1,46*2,1*2</t>
  </si>
  <si>
    <t>33 : 1,77*2,92*1</t>
  </si>
  <si>
    <t>34 : 1,1*1,1*1</t>
  </si>
  <si>
    <t>35 : 0,5*1,1*1</t>
  </si>
  <si>
    <t>36 : 0,9*2,06*1</t>
  </si>
  <si>
    <t>37 : 1,25*2,97*1</t>
  </si>
  <si>
    <t>38 : 1,37*2,1*5</t>
  </si>
  <si>
    <t>39 : 1,3*2,1*6</t>
  </si>
  <si>
    <t>40 : 1,2*2,1*12</t>
  </si>
  <si>
    <t>41 : 1,2*2,89*1</t>
  </si>
  <si>
    <t>42 : 1,65*2,1*1</t>
  </si>
  <si>
    <t>43 : 1,65*1,1*1</t>
  </si>
  <si>
    <t>44 : 1,97*0,95*1</t>
  </si>
  <si>
    <t xml:space="preserve">  D 4.1.17  ozn 27 okna : (1,17+2,1*2)*8</t>
  </si>
  <si>
    <t xml:space="preserve">  28 : (1,25+2,1*2)*6</t>
  </si>
  <si>
    <t xml:space="preserve">  29 : (1,33+2,7*2)*1</t>
  </si>
  <si>
    <t xml:space="preserve">  30 : (1,53+2,97*2)*4</t>
  </si>
  <si>
    <t xml:space="preserve">  31 : (1,77+2,1*2)*13</t>
  </si>
  <si>
    <t xml:space="preserve">  32 : (1,46+2,1*2)*2</t>
  </si>
  <si>
    <t xml:space="preserve">  33 : (1,77+2,92*2)*1</t>
  </si>
  <si>
    <t xml:space="preserve">  34 : (1,1+1,1*2)*1</t>
  </si>
  <si>
    <t xml:space="preserve">  35 : (0,5+1,1*2)*1</t>
  </si>
  <si>
    <t xml:space="preserve">  38 : (1,37+2,1*2)*5</t>
  </si>
  <si>
    <t xml:space="preserve">  39 : (1,3+2,1*2)*6</t>
  </si>
  <si>
    <t xml:space="preserve">  40 : (1,2+2,1*2)*12</t>
  </si>
  <si>
    <t xml:space="preserve">  41 : (1,2+2,89*2)*1</t>
  </si>
  <si>
    <t xml:space="preserve">  42 : (1,65+2,1*2)*1</t>
  </si>
  <si>
    <t xml:space="preserve">  43 : (1,65+1,1*2)*1</t>
  </si>
  <si>
    <t xml:space="preserve">  44 : (1,97+0,95*2)*1</t>
  </si>
  <si>
    <t>361,01*0,3</t>
  </si>
  <si>
    <t xml:space="preserve">  D 4.1.17  ozn 36 dveře : (0,9+2,06*2)*1</t>
  </si>
  <si>
    <t xml:space="preserve">  37 : (1,25+2,97*2)*1</t>
  </si>
  <si>
    <t>12,21*0,3</t>
  </si>
  <si>
    <t>D 4.1.17  ozn 27 okna : (1,17+2,1*2)*8</t>
  </si>
  <si>
    <t>28 : (1,25+2,1*2)*6</t>
  </si>
  <si>
    <t>29 : (1,33+2,7*2)*1</t>
  </si>
  <si>
    <t>30 : (1,53+2,97*2)*4</t>
  </si>
  <si>
    <t>31 : (1,77+2,1*2)*13</t>
  </si>
  <si>
    <t>32 : (1,46+2,1*2)*2</t>
  </si>
  <si>
    <t>33 : (1,77+2,92*2)*1</t>
  </si>
  <si>
    <t>34 : (1,1+1,1*2)*1</t>
  </si>
  <si>
    <t>35 : (0,5+1,1*2)*1</t>
  </si>
  <si>
    <t>38 : (1,37+2,1*2)*5</t>
  </si>
  <si>
    <t>39 : (1,3+2,1*2)*6</t>
  </si>
  <si>
    <t>40 : (1,2+2,1*2)*12</t>
  </si>
  <si>
    <t>41 : (1,2+2,89*2)*1</t>
  </si>
  <si>
    <t>42 : (1,65+2,1*2)*1</t>
  </si>
  <si>
    <t>43 : (1,65+1,1*2)*1</t>
  </si>
  <si>
    <t>44 : (1,97+0,95*2)*1</t>
  </si>
  <si>
    <t>D 4.1.17  ozn 36 dveře : (0,9+2,06*2)*1</t>
  </si>
  <si>
    <t>37 : (1,25+2,97*2)*1</t>
  </si>
  <si>
    <t>602015187RT7</t>
  </si>
  <si>
    <t xml:space="preserve">Omítky stěn z hotových směsí omítka vrchní tenkovrstvá, silikonová, zatřená, tloušťka vrstvy 2 mm,  </t>
  </si>
  <si>
    <t>D 4.1.16,18 fasáda L : 33,8</t>
  </si>
  <si>
    <t>M : 6,4</t>
  </si>
  <si>
    <t>plochy A         A01 JZ : 42,5</t>
  </si>
  <si>
    <t>A02 JZ : 21</t>
  </si>
  <si>
    <t>A03 SV : 22</t>
  </si>
  <si>
    <t>A04 SZ : 21</t>
  </si>
  <si>
    <t>A05 SZ : 42</t>
  </si>
  <si>
    <t>A06 JV : 23</t>
  </si>
  <si>
    <t>A07 JV : 30,5</t>
  </si>
  <si>
    <t>plochy B         B01 JZ : 41</t>
  </si>
  <si>
    <t>B02 JZ : 16</t>
  </si>
  <si>
    <t>B03 SV : 16</t>
  </si>
  <si>
    <t>B04 SZ : 17</t>
  </si>
  <si>
    <t>B05 SZ : 46</t>
  </si>
  <si>
    <t>B06 JV : 9</t>
  </si>
  <si>
    <t>B07 JV : 24</t>
  </si>
  <si>
    <t>plochy C         C01 JZ : 10</t>
  </si>
  <si>
    <t>C02 JZ : 90</t>
  </si>
  <si>
    <t>C03 SV : 176</t>
  </si>
  <si>
    <t>C04 : 5</t>
  </si>
  <si>
    <t>C05 JV : 25</t>
  </si>
  <si>
    <t>C06 JV : 54</t>
  </si>
  <si>
    <t>skladba J : 17,7</t>
  </si>
  <si>
    <t>plochy D         D01 JZ : 13,8</t>
  </si>
  <si>
    <t>D02 JZ : 3,5</t>
  </si>
  <si>
    <t>D03 JZ : 4</t>
  </si>
  <si>
    <t>D04 JZ : 27</t>
  </si>
  <si>
    <t>D05 SV : 68</t>
  </si>
  <si>
    <t>D06 SV : 13</t>
  </si>
  <si>
    <t>D07 SZ : 14</t>
  </si>
  <si>
    <t>D08 SZ : 15,5</t>
  </si>
  <si>
    <t>D09 JV : 13,5</t>
  </si>
  <si>
    <t>D10 JV : 8</t>
  </si>
  <si>
    <t>D11 JV : 12</t>
  </si>
  <si>
    <t>D 4.1.16 ,18 I 01 JZ : 31,5</t>
  </si>
  <si>
    <t>I 02 JV : 15</t>
  </si>
  <si>
    <t>I 03 SZ : 7,5</t>
  </si>
  <si>
    <t>I 04 JV : 7,5</t>
  </si>
  <si>
    <t>I 05 SZ : 7,5</t>
  </si>
  <si>
    <t>I 06 JV : 7,5</t>
  </si>
  <si>
    <t>I 07 SZ : 11,5</t>
  </si>
  <si>
    <t>361,01*0,37</t>
  </si>
  <si>
    <t>12,21*0,5</t>
  </si>
  <si>
    <t>L : 33,8</t>
  </si>
  <si>
    <t>622300131R00</t>
  </si>
  <si>
    <t>Příprava podkladu vyrovnání podkladu tmelem tl. do 5 mm, včetně dodávky materiálu</t>
  </si>
  <si>
    <t>Mezisoučet</t>
  </si>
  <si>
    <t>I 01 JZ : 31,5</t>
  </si>
  <si>
    <t>I 08 římsy : 38,8</t>
  </si>
  <si>
    <t>fasáda L : 33,8</t>
  </si>
  <si>
    <t>622319525RV1</t>
  </si>
  <si>
    <t>Zateplení soklu extrudovaným polystyrénem, tloušťky 160 mm, zakončené stěrkou s výztužnou tkaninou</t>
  </si>
  <si>
    <t>K ochraně hran na rozích budovy je do plochy zahrnuto 0,14 m rohových lišt na m2.</t>
  </si>
  <si>
    <t>622319736RT1</t>
  </si>
  <si>
    <t>Zateplení fasády  , minerálními deskami s kolmým vláknem, tloušťky 180 mm, kontaktní nátěr a silikonová omítka, 3,3 kg/m2</t>
  </si>
  <si>
    <t>622319737RT1</t>
  </si>
  <si>
    <t>Zateplení fasády  , minerálními deskami s kolmým vláknem, tloušťky 200 mm, kontaktní nátěr a silikonová omítka, 3,3 kg/m2</t>
  </si>
  <si>
    <t>622319754RT3</t>
  </si>
  <si>
    <t>Zateplení ostění minerálními deskami s kolmým vláknem, tloušťky 40 mm, kontaktní nátěr a silikonsilikátová omítka</t>
  </si>
  <si>
    <t>622319164R00</t>
  </si>
  <si>
    <t>Zateplení parapetu expandovaným polystyrénem, tloušťky 40 mm</t>
  </si>
  <si>
    <t xml:space="preserve">  D 4.1.17  ozn 27 : 1,17*8</t>
  </si>
  <si>
    <t xml:space="preserve">  28 : 1,25*6</t>
  </si>
  <si>
    <t xml:space="preserve">  29 : 1,33*1</t>
  </si>
  <si>
    <t xml:space="preserve">  30 : 1,53*4</t>
  </si>
  <si>
    <t xml:space="preserve">  31 : 1,77*13</t>
  </si>
  <si>
    <t xml:space="preserve">  32 : 1,46*2</t>
  </si>
  <si>
    <t xml:space="preserve">  33 : 1,77*1</t>
  </si>
  <si>
    <t xml:space="preserve">  34 : 1,1*1</t>
  </si>
  <si>
    <t xml:space="preserve">  35 : 0,5*1</t>
  </si>
  <si>
    <t xml:space="preserve">  38 : 1,37*5</t>
  </si>
  <si>
    <t xml:space="preserve">  39 : 1,3*6</t>
  </si>
  <si>
    <t xml:space="preserve">  40 : 1,2*12</t>
  </si>
  <si>
    <t xml:space="preserve">  41 : 1,2*1</t>
  </si>
  <si>
    <t xml:space="preserve">  42 : 1,65*1</t>
  </si>
  <si>
    <t xml:space="preserve">  43 : 1,65*1</t>
  </si>
  <si>
    <t xml:space="preserve">  44 : 1,97*1</t>
  </si>
  <si>
    <t>89,13*0,37</t>
  </si>
  <si>
    <t>622319729T00</t>
  </si>
  <si>
    <t>D 4.1.10 : 33,6+6,73+1,9+6,75+5,45+16,7+17,73+12,33+3,52+8,42+19,78+9,31</t>
  </si>
  <si>
    <t>622401931R00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</si>
  <si>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v rozsahu přes 26 do 35 %</t>
  </si>
  <si>
    <t>622401939R00</t>
  </si>
  <si>
    <t>Příplatky k omítce vnějších stěn a štítů za zvýšenou pracnost u menšího rozsahu omítky při úhrnné ploše jednotlivých otvorů v souvisle omítané fasádě, bez části průčelí jinak upravovaného a bez souvislých pásů oken neohraničených omítkou alespoň ze tří stran za provedení styku dvou barevných odstínů u omítky  břízolitové a z umělého kamene (měří se v délce)</t>
  </si>
  <si>
    <t>622412323R00</t>
  </si>
  <si>
    <t>Nátěr vnějsích omítek stěn silikonový, složitost 3-4,  , hmota nátěrová fasádní</t>
  </si>
  <si>
    <t>včetně penetrace podkladu</t>
  </si>
  <si>
    <t>622421131R00</t>
  </si>
  <si>
    <t>Omítky vnější stěn vápenné nebo vápenocementové hladké, složitost 1÷ 2</t>
  </si>
  <si>
    <t>D 4.1.16,18  J : 17,7</t>
  </si>
  <si>
    <t>361,01*0,17</t>
  </si>
  <si>
    <t>622461311R00</t>
  </si>
  <si>
    <t xml:space="preserve">Oprava vnějších omítek šlechtěných v množství opravované plochy přes 20  do 30 % </t>
  </si>
  <si>
    <t>umělých škrábaných,</t>
  </si>
  <si>
    <t>622481211RU1</t>
  </si>
  <si>
    <t>Vyztužení vnějších omítek stěn sklotextilní síťovinou s dodávkou výztužné sítě a stěrkového tmelu</t>
  </si>
  <si>
    <t>D 4.1.17  ozn 36 : (0,9+2,06*2)*1</t>
  </si>
  <si>
    <t>rohy budovy : 7,93+1,13+7,88+1,29+9,72+1,29+9,635+3,96+8,105*3+12,485+0,58</t>
  </si>
  <si>
    <t>dilatace : 9,72+1,29+9,635+3,96+4+10,987+0,58+12,485+0,58</t>
  </si>
  <si>
    <t>D 4.1.17  ozn 27 : (1,17+2,1)*2*8</t>
  </si>
  <si>
    <t>28 : (1,25+2,1)*2*6</t>
  </si>
  <si>
    <t>29 : (1,33+2,7)*2*1</t>
  </si>
  <si>
    <t>30 : (1,53+2,97)*2*4</t>
  </si>
  <si>
    <t>31 : (1,77+2,1)*2*13</t>
  </si>
  <si>
    <t>32 : (1,46+2,1)*2*2</t>
  </si>
  <si>
    <t>33 : (1,77+2,92)*2*1</t>
  </si>
  <si>
    <t>34 : (1,1+1,1)*2*1</t>
  </si>
  <si>
    <t>35 : (0,5+1,1)*2*1</t>
  </si>
  <si>
    <t>38 : (1,37+2,1)*2*5</t>
  </si>
  <si>
    <t>39 : (1,3+2,1)*2*6</t>
  </si>
  <si>
    <t>40 : (1,2+2,1)*2*12</t>
  </si>
  <si>
    <t>41 : (1,2+2,89)*2*1</t>
  </si>
  <si>
    <t>42 : (1,65+2,1)*2*1</t>
  </si>
  <si>
    <t>43 : (1,65+1,1)*2*1</t>
  </si>
  <si>
    <t>44 : (1,97+0,95)*2*1</t>
  </si>
  <si>
    <t>622904112R00</t>
  </si>
  <si>
    <t>Očištění fasád tlakovou vodou, složitost fasády 1 - 2</t>
  </si>
  <si>
    <t>311419816T00</t>
  </si>
  <si>
    <t>Izolace perimetr. deskami XPS tl. 16 cm, nopová fólie</t>
  </si>
  <si>
    <t>desky XPS 0,037 W/mK tl.160mm kotvené šroubovacími talířovými hmoždinkami s kovovým trnem+zátka z MV</t>
  </si>
  <si>
    <t>-výztužná tkanina min 135g/m2</t>
  </si>
  <si>
    <t>-nopová folie</t>
  </si>
  <si>
    <t>D 4.1.16,18  K01 : 9,5</t>
  </si>
  <si>
    <t>K 02 : 14,2</t>
  </si>
  <si>
    <t>K 03 : 11,4</t>
  </si>
  <si>
    <t>K 04 : 7,6</t>
  </si>
  <si>
    <t>K 05 : 3,4</t>
  </si>
  <si>
    <t>89,13/2*1,1</t>
  </si>
  <si>
    <t>28350211R</t>
  </si>
  <si>
    <t>profil dilatační plast, se síťovinou; tvar rohový</t>
  </si>
  <si>
    <t>dilatace : (9,72+1,29+9,635+3,96+4+10,987+0,58+12,485+0,58)/2,5*1,1</t>
  </si>
  <si>
    <t xml:space="preserve">  D 4.1.17  ozn 36 : (0,9+2,06*2)*1</t>
  </si>
  <si>
    <t xml:space="preserve">  rohy budovy : 7,93+1,13+7,88+1,29+9,72+1,29+9,635+3,96+8,105*3+12,485+0,58</t>
  </si>
  <si>
    <t xml:space="preserve">  D 4.1.17  ozn 27 : 2,1*2*8</t>
  </si>
  <si>
    <t xml:space="preserve">  28 : 2,1*2*6</t>
  </si>
  <si>
    <t xml:space="preserve">  29 : 2,7*2*1</t>
  </si>
  <si>
    <t xml:space="preserve">  30 : 2,97*2*4</t>
  </si>
  <si>
    <t xml:space="preserve">  31 : 2,1*2*13</t>
  </si>
  <si>
    <t xml:space="preserve">  32 : 2,1*2*2</t>
  </si>
  <si>
    <t xml:space="preserve">  33 : 2,92*2*1</t>
  </si>
  <si>
    <t xml:space="preserve">  34 : 1,1*2*1</t>
  </si>
  <si>
    <t xml:space="preserve">  35 : 1,1*2*1</t>
  </si>
  <si>
    <t xml:space="preserve">  38 : 2,1*2*5</t>
  </si>
  <si>
    <t xml:space="preserve">  39 : 2,1*2*6</t>
  </si>
  <si>
    <t xml:space="preserve">  40 : 2,1*2*12</t>
  </si>
  <si>
    <t xml:space="preserve">  41 : 2,89*2*1</t>
  </si>
  <si>
    <t xml:space="preserve">  42 : 2,1*2*1</t>
  </si>
  <si>
    <t xml:space="preserve">  43 : 1,1*2*1</t>
  </si>
  <si>
    <t xml:space="preserve">  44 : (1,97+0,95)*2*1</t>
  </si>
  <si>
    <t>368,245/2,5*1,1</t>
  </si>
  <si>
    <t>89,13/2,5*1,1</t>
  </si>
  <si>
    <t xml:space="preserve">  D 4.1.17  ozn 36 : 0,9*1</t>
  </si>
  <si>
    <t xml:space="preserve">  37 : 1,25*1</t>
  </si>
  <si>
    <t>2,15/2,5*1,1</t>
  </si>
  <si>
    <t>648991113R00</t>
  </si>
  <si>
    <t>Osazení parapetních desek z plastických hmot šířky nad 200 mm</t>
  </si>
  <si>
    <t>a poloplastických hmot na montážní pěnu, zapravení omítky pod parapetem, těsnění spáry mezi parapetem a rámem okna, dodávka silikonu.</t>
  </si>
  <si>
    <t>D 4.1.17  ozn 27 : 1,17*8</t>
  </si>
  <si>
    <t>28 : 1,25*6</t>
  </si>
  <si>
    <t>29 : 1,33*1</t>
  </si>
  <si>
    <t>30 : 1,53*4</t>
  </si>
  <si>
    <t>31 : 1,77*13</t>
  </si>
  <si>
    <t>32 : 1,46*2</t>
  </si>
  <si>
    <t>33 : 1,77*1</t>
  </si>
  <si>
    <t>34 : 1,1*1</t>
  </si>
  <si>
    <t>35 : 0,5*1</t>
  </si>
  <si>
    <t>38 : 1,37*5</t>
  </si>
  <si>
    <t>39 : 1,3*6</t>
  </si>
  <si>
    <t>40 : 1,2*12</t>
  </si>
  <si>
    <t>41 : 1,2*1</t>
  </si>
  <si>
    <t>42 : 1,65*1</t>
  </si>
  <si>
    <t>43 : 1,65*1</t>
  </si>
  <si>
    <t>44 : 1,97*1</t>
  </si>
  <si>
    <t>60775384R</t>
  </si>
  <si>
    <t>parapet vnitřní š = 350 mm; materiál - povrch fólie HPVC; materiál - jádro komůrkové extrudované PVC; dekor mramor, buk, zlatý dub, ořech</t>
  </si>
  <si>
    <t>89,13*1,1</t>
  </si>
  <si>
    <t>60775393R</t>
  </si>
  <si>
    <t>krytka parapetu plast; pro parapety s nosem; rozměr 600 mm; barva hnědá</t>
  </si>
  <si>
    <t>D 4.1.17  ozn 27 : 2*8</t>
  </si>
  <si>
    <t>28 : 2*6</t>
  </si>
  <si>
    <t>29 : 2*1</t>
  </si>
  <si>
    <t>30 : 2*4</t>
  </si>
  <si>
    <t>31 : 2*13</t>
  </si>
  <si>
    <t>32 : 2*2</t>
  </si>
  <si>
    <t>33 : 2*1</t>
  </si>
  <si>
    <t>34 : 2*1</t>
  </si>
  <si>
    <t>35 : 2*1</t>
  </si>
  <si>
    <t>38 : 2*5</t>
  </si>
  <si>
    <t>39 : 2*6</t>
  </si>
  <si>
    <t>40 : 2*12</t>
  </si>
  <si>
    <t>41 : 2*1</t>
  </si>
  <si>
    <t>42 : 2*1</t>
  </si>
  <si>
    <t>43 : 2*1</t>
  </si>
  <si>
    <t>44 : 2*1</t>
  </si>
  <si>
    <t>941941031R00</t>
  </si>
  <si>
    <t>Montáž lešení lehkého pracovního řadového s podlahami šířky od 0,80 do 1,00 m, výšky do 10 m</t>
  </si>
  <si>
    <t>Včetně kotvení lešení.</t>
  </si>
  <si>
    <t>SV : 35,6*10</t>
  </si>
  <si>
    <t>6,45*8</t>
  </si>
  <si>
    <t>SZ : 18,7*8,5</t>
  </si>
  <si>
    <t>JZ : 14,7*8,5</t>
  </si>
  <si>
    <t>4,03*4</t>
  </si>
  <si>
    <t>7,55*10</t>
  </si>
  <si>
    <t>JV : 13,45*10</t>
  </si>
  <si>
    <t>9,42*10</t>
  </si>
  <si>
    <t>SV : 2,9*13</t>
  </si>
  <si>
    <t>6,75*13</t>
  </si>
  <si>
    <t>SZ : 6,73*10,5</t>
  </si>
  <si>
    <t>JV : 20,78*12</t>
  </si>
  <si>
    <t>JZ : 11,31*12</t>
  </si>
  <si>
    <t>941941191R00</t>
  </si>
  <si>
    <t>Montáž lešení lehkého pracovního řadového s podlahami příplatek za každý další i započatý měsíc použití lešení_x000D_
 šířky šířky od 0,80 do 1,00 m a výšky do 10 m</t>
  </si>
  <si>
    <t xml:space="preserve">  SV : 35,6*10</t>
  </si>
  <si>
    <t xml:space="preserve">  6,45*8</t>
  </si>
  <si>
    <t xml:space="preserve">  SZ : 18,7*8,5</t>
  </si>
  <si>
    <t xml:space="preserve">  JZ : 14,7*8,5</t>
  </si>
  <si>
    <t xml:space="preserve">  4,03*4</t>
  </si>
  <si>
    <t xml:space="preserve">  7,55*10</t>
  </si>
  <si>
    <t xml:space="preserve">  JV : 13,45*10</t>
  </si>
  <si>
    <t xml:space="preserve">  9,42*10</t>
  </si>
  <si>
    <t>1011,82*2</t>
  </si>
  <si>
    <t xml:space="preserve">  SV : 2,9*13</t>
  </si>
  <si>
    <t xml:space="preserve">  6,75*13</t>
  </si>
  <si>
    <t xml:space="preserve">  SZ : 6,73*10,5</t>
  </si>
  <si>
    <t xml:space="preserve">  JV : 20,78*12</t>
  </si>
  <si>
    <t xml:space="preserve">  JZ : 11,31*12</t>
  </si>
  <si>
    <t>581,195*2</t>
  </si>
  <si>
    <t>941941831R00</t>
  </si>
  <si>
    <t>Demontáž lešení lehkého řadového s podlahami šířky od 0,8 do 1 m, výšky do 10 m</t>
  </si>
  <si>
    <t>941955004R00</t>
  </si>
  <si>
    <t>Lešení lehké pracovní pomocné pomocné, o výšce lešeňové podlahy přes 2,5 do 3,5 m</t>
  </si>
  <si>
    <t>na terase : (12,33+2,03)*1</t>
  </si>
  <si>
    <t>1593,015*1,1</t>
  </si>
  <si>
    <t>968071112R00</t>
  </si>
  <si>
    <t>Vyvěšení nebo zavěšení kovových křídel oken, plochy do 1,5 m2</t>
  </si>
  <si>
    <t>s případným uložením a opětovným zavěšením po provedení stavebních změn,</t>
  </si>
  <si>
    <t>D 4.1.17  ozn 27 : 4*8</t>
  </si>
  <si>
    <t>28 : 4*6</t>
  </si>
  <si>
    <t>29 : 4*1</t>
  </si>
  <si>
    <t>30 : 4*4</t>
  </si>
  <si>
    <t>31 : 4*13</t>
  </si>
  <si>
    <t>32 : 4*2</t>
  </si>
  <si>
    <t>33 : 4*1</t>
  </si>
  <si>
    <t>34 : 1*1</t>
  </si>
  <si>
    <t>35 : 1*1</t>
  </si>
  <si>
    <t>38 : 4*5</t>
  </si>
  <si>
    <t>39 : 4*6</t>
  </si>
  <si>
    <t>40 : 4*12</t>
  </si>
  <si>
    <t>41 : 4*1</t>
  </si>
  <si>
    <t>42 : 4*1</t>
  </si>
  <si>
    <t>43 : 4*1</t>
  </si>
  <si>
    <t>44 : 4*1</t>
  </si>
  <si>
    <t>968071125R00</t>
  </si>
  <si>
    <t>Vyvěšení nebo zavěšení kovových křídel dveří, plochy do 2 m2</t>
  </si>
  <si>
    <t>D 4.1.17 36,37 : 3</t>
  </si>
  <si>
    <t>968072354R00</t>
  </si>
  <si>
    <t>Vybourání a vyjmutí kovových rámů a rolet rámů, včetně pomocného lešení o výšce podlahy do 1900 mm a pro zatížení do 1,5 kPa  (150 kg/m2) okenních zdvojených, plochy do 1 m2</t>
  </si>
  <si>
    <t>D 4.1.17 35 : 0,5*1,1*1</t>
  </si>
  <si>
    <t>968072355R00</t>
  </si>
  <si>
    <t>Vybourání a vyjmutí kovových rámů a rolet rámů, včetně pomocného lešení o výšce podlahy do 1900 mm a pro zatížení do 1,5 kPa  (150 kg/m2) okenních zdvojených, plochy do 2 m2</t>
  </si>
  <si>
    <t>D 4.1.17 34 : 1,1*1,1*1</t>
  </si>
  <si>
    <t>968072356R00</t>
  </si>
  <si>
    <t>Vybourání a vyjmutí kovových rámů a rolet rámů, včetně pomocného lešení o výšce podlahy do 1900 mm a pro zatížení do 1,5 kPa  (150 kg/m2) okenních zdvojených, plochy do 4 m2</t>
  </si>
  <si>
    <t>D 4.1.17 36 : 0,9*2,06*1</t>
  </si>
  <si>
    <t>D 4.1.17 37 : 1,25*2,97*1</t>
  </si>
  <si>
    <t>968095002R00</t>
  </si>
  <si>
    <t xml:space="preserve">Vybourání vnitřních parapetů dřevěných, šířky do 50 cm,  </t>
  </si>
  <si>
    <t>978036141R00</t>
  </si>
  <si>
    <t>Otlučení vnějších omítek šlechtěných břizolitových, v rozsahu do 30 %</t>
  </si>
  <si>
    <t>978036191R00</t>
  </si>
  <si>
    <t>Otlučení vnějších omítek šlechtěných břizolitových, v rozsahu do 100 %</t>
  </si>
  <si>
    <t>5,598+17,34240+14,19384</t>
  </si>
  <si>
    <t>parapety : 1,34319</t>
  </si>
  <si>
    <t>979990162R00</t>
  </si>
  <si>
    <t>Poplatek za skládku dřevo+sklo</t>
  </si>
  <si>
    <t>okna : 0,04895+0,07381+9,98622</t>
  </si>
  <si>
    <t>dveře : 0,1409+0,23389</t>
  </si>
  <si>
    <t>999281111R00</t>
  </si>
  <si>
    <t>Přesun hmot pro opravy a údržbu objektů pro opravy a údržbu dosavadních objektů včetně vnějších plášťů_x000D_
 výšky do 25 m</t>
  </si>
  <si>
    <t>713111111RT2</t>
  </si>
  <si>
    <t>Montáž tepelné izolace stropů kladené vrchem, volně, dvouvrstvá</t>
  </si>
  <si>
    <t>D 4.1.9,D 4.1.13,16,18 ozn E : 202+86</t>
  </si>
  <si>
    <t>ozn F : 179</t>
  </si>
  <si>
    <t>ozn G : 78</t>
  </si>
  <si>
    <t>713111135R00</t>
  </si>
  <si>
    <t xml:space="preserve">Montáž tepelné izolace stropů žebrových, spodem, lepením,  </t>
  </si>
  <si>
    <t>713111231RS2</t>
  </si>
  <si>
    <t>Montáž tepelné izolace stropů parotěsná zábrana stropů shora s přelepením spojů, včetně dodávky fólie</t>
  </si>
  <si>
    <t>včetně dodávky fólie a spojovacích prostředků.</t>
  </si>
  <si>
    <t>63140384R</t>
  </si>
  <si>
    <t>deska izolační lamelová, stropní; minerální vlákno; zkosená vnější hrana; orientace vláken kolmá; tl. 100,0 mm; povrchová úprava bílý nástřik; součinitel tepelné vodivosti 0,041 W/mK; R = 2,400 m2K/W; obj. hmotnost 72,00 kg/m3; hydrofobizováno</t>
  </si>
  <si>
    <t>D 4.1.9,D 4.1.13,16,18 ozn H : 137,6*1,05</t>
  </si>
  <si>
    <t xml:space="preserve">  D 4.1.9,D 4.1.13,16,18 ozn E : 202+86</t>
  </si>
  <si>
    <t xml:space="preserve">  ozn F : 179</t>
  </si>
  <si>
    <t xml:space="preserve">  ozn G : 78</t>
  </si>
  <si>
    <t>545*1,05*2</t>
  </si>
  <si>
    <t>998713103R00</t>
  </si>
  <si>
    <t>Přesun hmot pro izolace tepelné v objektech výšky do 24 m</t>
  </si>
  <si>
    <t>730011008</t>
  </si>
  <si>
    <t>Vyčištění topného systému-radiátory</t>
  </si>
  <si>
    <t>721242116R00</t>
  </si>
  <si>
    <t>Lapače střešních splavenin DN 125, litina</t>
  </si>
  <si>
    <t>K 52 : 1</t>
  </si>
  <si>
    <t>721242117R00</t>
  </si>
  <si>
    <t>Lapače střešních splavenin DN 150, litina</t>
  </si>
  <si>
    <t>K 42 : 1</t>
  </si>
  <si>
    <t>K 43 : 1</t>
  </si>
  <si>
    <t>K 44 : 1</t>
  </si>
  <si>
    <t>K45 : 1</t>
  </si>
  <si>
    <t>K 46 : 1</t>
  </si>
  <si>
    <t>K 47 : 1</t>
  </si>
  <si>
    <t>764359810R00</t>
  </si>
  <si>
    <t>Demontáž žlabů kotlíku kónického,  , sklonu do 30°</t>
  </si>
  <si>
    <t>764410850R00</t>
  </si>
  <si>
    <t>Demontáž oplechování parapetů rš od 100 do 330 mm</t>
  </si>
  <si>
    <t>K14 : 1,17*6</t>
  </si>
  <si>
    <t>K15 : 1,25*3</t>
  </si>
  <si>
    <t>K16 : 1,33*1</t>
  </si>
  <si>
    <t>K17 : 0,45*4</t>
  </si>
  <si>
    <t>K18 : 1,77*6</t>
  </si>
  <si>
    <t>K19 : 1,46*1</t>
  </si>
  <si>
    <t>K20 : 1,1*1</t>
  </si>
  <si>
    <t>K21 : 0,5*1</t>
  </si>
  <si>
    <t>K22 : 1,63*4</t>
  </si>
  <si>
    <t>K23 : 1,37*5</t>
  </si>
  <si>
    <t>K24 : 1,3*3</t>
  </si>
  <si>
    <t>K25 : 1,2*5</t>
  </si>
  <si>
    <t>K26 : 1,65*1</t>
  </si>
  <si>
    <t>K30 : 1,17*6</t>
  </si>
  <si>
    <t>K31 : 1,25*4</t>
  </si>
  <si>
    <t>K32 : 1,77*7</t>
  </si>
  <si>
    <t>K33 : 1,46*1</t>
  </si>
  <si>
    <t>K34 : 1,37*5</t>
  </si>
  <si>
    <t>K35 : 1,3*3</t>
  </si>
  <si>
    <t>K36 : 1,2*8</t>
  </si>
  <si>
    <t>K37 : 1,65*1</t>
  </si>
  <si>
    <t>K 53 : 1,15*5</t>
  </si>
  <si>
    <t>K 54 : 1*1</t>
  </si>
  <si>
    <t>K 55 : 0,9*1</t>
  </si>
  <si>
    <t>K 56 : 1,1*4</t>
  </si>
  <si>
    <t>764421850R00</t>
  </si>
  <si>
    <t>Demontáž oplechování říms rš od 250 do 330 mm</t>
  </si>
  <si>
    <t>K28 : 85</t>
  </si>
  <si>
    <t>K 29 : 36,2</t>
  </si>
  <si>
    <t>764430840R00</t>
  </si>
  <si>
    <t>Demontáž oplechování zdí a nadezdívek rš od 330 do 500 mm</t>
  </si>
  <si>
    <t>K40 : 9,25</t>
  </si>
  <si>
    <t>764430850R00</t>
  </si>
  <si>
    <t>Demontáž oplechování zdí a nadezdívek rš 600 mm</t>
  </si>
  <si>
    <t>K38 : 45</t>
  </si>
  <si>
    <t>764454803R00</t>
  </si>
  <si>
    <t>Demontáž odpadních trub nebo součástí trub kruhových , o průměru 150 mm</t>
  </si>
  <si>
    <t>K 42 : 8,4</t>
  </si>
  <si>
    <t>K 43 : 9,8</t>
  </si>
  <si>
    <t>K 44 : 8,2</t>
  </si>
  <si>
    <t>K45 : 7,4</t>
  </si>
  <si>
    <t>K 46 : 9,2</t>
  </si>
  <si>
    <t>K 47 : 9,3</t>
  </si>
  <si>
    <t>764411510T00</t>
  </si>
  <si>
    <t>Oplechování parapetů Al komaxit.plech RŠ 510mm</t>
  </si>
  <si>
    <t>Dodávka a montáž oplechování parapetů z hliníkového komaxitovaného plechu tl.0,7mm,včetně bočních krytek</t>
  </si>
  <si>
    <t>764421331T00</t>
  </si>
  <si>
    <t>Oplechování říms z Al 0,7mm plechu, rš 200 mm</t>
  </si>
  <si>
    <t>764421341T00</t>
  </si>
  <si>
    <t>Oplechování říms z Al plechu,tl.0,7mm  rš 260 mm</t>
  </si>
  <si>
    <t>764908101RT2</t>
  </si>
  <si>
    <t>Klempířské prvky z plechu s povrchovou úpravou okapový systém žlabový kotlík kónický, ocelový žárově zinkovaný plech s povrchovou úpravou, velikost 125 mm, v ostatních barvách</t>
  </si>
  <si>
    <t>764908102RT2</t>
  </si>
  <si>
    <t>Klempířské prvky z plechu s povrchovou úpravou okapový systém žlabový kotlík kónický, ocelový žárově zinkovaný plech s povrchovou úpravou, velikost 150 mm, v ostatních barvách</t>
  </si>
  <si>
    <t>764908105RT2</t>
  </si>
  <si>
    <t>Klempířské prvky z plechu s povrchovou úpravou okapový systém podokapní půlkruhový žlab, ocelový žárově zinkovaný plech s povrchovou úpravou, velikost 150 mm, v ostatních barvách</t>
  </si>
  <si>
    <t>včetně háku, čela a spojky.</t>
  </si>
  <si>
    <t>K 51 : 5,2</t>
  </si>
  <si>
    <t>764908110RT2</t>
  </si>
  <si>
    <t>Klempířské prvky z plechu s povrchovou úpravou okapový systém odpadní trouby kruhové, ocelový žárově zinkovaný plech s povrchovou úpravou, průměr 120 mm, v ostatních barvách</t>
  </si>
  <si>
    <t>včetně kolena, objímky, mezikusu, spojovacího materiálu a zednické výpomoci.</t>
  </si>
  <si>
    <t>K 52 : 3,6</t>
  </si>
  <si>
    <t>764908611T02</t>
  </si>
  <si>
    <t xml:space="preserve">m     </t>
  </si>
  <si>
    <t>764411570T00</t>
  </si>
  <si>
    <t>Oplechování parapetů Al komaxit.plech RŠ 570mm</t>
  </si>
  <si>
    <t>764411800T00</t>
  </si>
  <si>
    <t>Oplechování parapetů Al tl.0,7mm komaxit.plech RŠ 800mm, dvouvrstvý vypalovaný lak v antracitovém odstínu</t>
  </si>
  <si>
    <t>K 27 : 1,97*1</t>
  </si>
  <si>
    <t>764430349T00</t>
  </si>
  <si>
    <t>lemování zdí včetně rohů z Al,tl.0,7mm rš 300 mm, dvouvrstvý vypalovaný lak v antracitovém odstínu</t>
  </si>
  <si>
    <t>764454890</t>
  </si>
  <si>
    <t>M+D odpadních trub kruhových,D 150 mm popl.plech 0,7mm v antracitovém odstínu</t>
  </si>
  <si>
    <t>764908612T02</t>
  </si>
  <si>
    <t>Poplast.plech tl.0,7mm r.š.600mm,v antracitovém odstínu-prodl.část střechy, K</t>
  </si>
  <si>
    <t>K39 : 33,7</t>
  </si>
  <si>
    <t>764908640T02</t>
  </si>
  <si>
    <t>Poplast.plech tl.0,7mm lemování r.š.300mm,v antracitovém odstínu</t>
  </si>
  <si>
    <t>K48 Z 02 : 6</t>
  </si>
  <si>
    <t>K 49 Z 03 : 5,2</t>
  </si>
  <si>
    <t>K 50 Z 11 : 3,5</t>
  </si>
  <si>
    <t>764908641T02</t>
  </si>
  <si>
    <t>Poplast.plech tl.0,7mm r.š.400mm,v antracitovém odstínu-oplechování hrany terasy, včetně napojení na stávající oplechování</t>
  </si>
  <si>
    <t>K41 : 12,8</t>
  </si>
  <si>
    <t>562420426T</t>
  </si>
  <si>
    <t>Krytka boční pro parapet plast.vnější  380 - 400 mm</t>
  </si>
  <si>
    <t>K14 : 2*6</t>
  </si>
  <si>
    <t>K15 : 2*3</t>
  </si>
  <si>
    <t>K16 : 2*1</t>
  </si>
  <si>
    <t>K17 : 2*4</t>
  </si>
  <si>
    <t>K18 : 2*6</t>
  </si>
  <si>
    <t>K19 : 2*1</t>
  </si>
  <si>
    <t>K20 : 2*1</t>
  </si>
  <si>
    <t>K21 : 2*1</t>
  </si>
  <si>
    <t>K22 : 2*4</t>
  </si>
  <si>
    <t>K23 : 2*5</t>
  </si>
  <si>
    <t>K24 : 2*3</t>
  </si>
  <si>
    <t>K25 : 2*5</t>
  </si>
  <si>
    <t>K26 : 2*1</t>
  </si>
  <si>
    <t>K 27 : 2*1</t>
  </si>
  <si>
    <t>K30 : 2*6</t>
  </si>
  <si>
    <t>K31 : 2*4</t>
  </si>
  <si>
    <t>K32 : 2*7</t>
  </si>
  <si>
    <t>K33 : 2*1</t>
  </si>
  <si>
    <t>K34 : 2*5</t>
  </si>
  <si>
    <t>K35 : 2*3</t>
  </si>
  <si>
    <t>K36 : 2*8</t>
  </si>
  <si>
    <t>K37 : 2*1</t>
  </si>
  <si>
    <t>K 53 : 2*5</t>
  </si>
  <si>
    <t>K 54 : 2*1</t>
  </si>
  <si>
    <t>K 55 : 2*1</t>
  </si>
  <si>
    <t>K 56 : 2*4</t>
  </si>
  <si>
    <t>998764103R00</t>
  </si>
  <si>
    <t>Přesun hmot pro konstrukce klempířské v objektech výšky do 24 m</t>
  </si>
  <si>
    <t>76701</t>
  </si>
  <si>
    <t>Zastřešení terasy DMTZ+úprava rozměrů+zpětná montáž 12350x2850mm komplet</t>
  </si>
  <si>
    <t>Z 01 : 1</t>
  </si>
  <si>
    <t>76702</t>
  </si>
  <si>
    <t>Zastřešení vstupu do objektu  DMTZ+M+D  8m2 komplet dle popisu</t>
  </si>
  <si>
    <t>demontáž + nová žárovězinkovaná konstrukce včetně nového zakrytí bezpečnostním sklem</t>
  </si>
  <si>
    <t>Z 02 : 1</t>
  </si>
  <si>
    <t>76703</t>
  </si>
  <si>
    <t>Zastřešení vstupu do objektu  DMTZ+úprava rozměrů+zpětná montáž 12,8m2 komplet</t>
  </si>
  <si>
    <t>76704</t>
  </si>
  <si>
    <t>Dešťová žaluzie – Z04 ,DMTZ+MTZ a dodávka nové</t>
  </si>
  <si>
    <t>dešťová žaluzie 400x400mm žárově zinkovaná,osazená na stávající vývod,opatřená prodlužovacím nástavcem přes zateplení</t>
  </si>
  <si>
    <t>ozn Z 04 : 1</t>
  </si>
  <si>
    <t>76705</t>
  </si>
  <si>
    <t>Dešťová žaluzie – Z05 ,DMTZ+MTZ a dodávka nové</t>
  </si>
  <si>
    <t>dešťová žaluzie 300x300mm žárově zinkovaná,osazená na stávající vývod,opatřená prodlužovacím nástavcem přes zateplení</t>
  </si>
  <si>
    <t>76706</t>
  </si>
  <si>
    <t>Demontáž+montáž VZT nové pozinkované nosníky</t>
  </si>
  <si>
    <t>Bleskosvod na střeše objektu zůstane zachován, na fasádě v místech kde bude proveden zateplovací systém, bude bleskosvod demontován a osazen nový ve stávající dimenzi (FeZn pr. 8mm) i trase</t>
  </si>
  <si>
    <t>ozn Z 06 : 1</t>
  </si>
  <si>
    <t>76707</t>
  </si>
  <si>
    <t>El.rozvody pro rolety a vnější osvětlení</t>
  </si>
  <si>
    <t>demontáž kabeláže pro ovládání rolet a venkovního osvětlení+osazení nové kabeláže včetně chrániček</t>
  </si>
  <si>
    <t>ozn Z 07 : 500</t>
  </si>
  <si>
    <t>76708</t>
  </si>
  <si>
    <t>DMTZ+MTZ rolet dle popisu</t>
  </si>
  <si>
    <t>demontáž+zpětná montáž rolet vč.nového ovládání uvnitř objektu a kabeláže o celkové délce 100m</t>
  </si>
  <si>
    <t>ozn Z 08 : 10</t>
  </si>
  <si>
    <t>76709</t>
  </si>
  <si>
    <t>Sítě proti hmyzu D+M</t>
  </si>
  <si>
    <t xml:space="preserve">m2    </t>
  </si>
  <si>
    <t>ozn Z 09 : 59</t>
  </si>
  <si>
    <t>76719</t>
  </si>
  <si>
    <t>Zastřešení vedlejšího vstupu do objektu M+D  1,8m2 komplet dle popisu</t>
  </si>
  <si>
    <t>nová žárovězinkovaná konstrukce včetně nového zakrytí bezpečnostním sklem</t>
  </si>
  <si>
    <t>Z 19 : 1</t>
  </si>
  <si>
    <t>76735</t>
  </si>
  <si>
    <t>Venkovní osvětlení-demontáž+prodloužení kabelů+zpětná montáž</t>
  </si>
  <si>
    <t>ozn Z 10 : 9</t>
  </si>
  <si>
    <t>76745</t>
  </si>
  <si>
    <t>D+M dvířka na půdu komplet dle popisu</t>
  </si>
  <si>
    <t>ozn 45 : 1</t>
  </si>
  <si>
    <t>76755</t>
  </si>
  <si>
    <t>Zastřešení vstupu do suterénu  DMTZ+úprava rozměrů+zpětná montáž 3,5m2 komplet</t>
  </si>
  <si>
    <t>Z 11 : 1</t>
  </si>
  <si>
    <t>76765</t>
  </si>
  <si>
    <t>Větrací mřížka  ,DMTZ+MTZ a dodávka nové</t>
  </si>
  <si>
    <t>větrací mřížka  DN 300mm žárově zinkovaná,osazená na stávající vývod,opatřená prodlužovacím nástavcem přes zateplení</t>
  </si>
  <si>
    <t>ozn Z 12 : 6</t>
  </si>
  <si>
    <t>76775</t>
  </si>
  <si>
    <t>Dešťová žaluzie – DMTZ+MTZ a dodávka nové</t>
  </si>
  <si>
    <t>demontáž stávajícího čtvercového potrubí dešťová žaluzie 500x500x3500mm žárově zinkovaná,osazená na stávající vývod,opatřená prodlužovacím nástavcem přes zateplení</t>
  </si>
  <si>
    <t>ozn Z 12a : 1</t>
  </si>
  <si>
    <t>76785</t>
  </si>
  <si>
    <t>Shoz na prádlo nerezové provedení dl.4m D+M</t>
  </si>
  <si>
    <t>ozn Z 13 : 1</t>
  </si>
  <si>
    <t>7678546</t>
  </si>
  <si>
    <t>Dvířka ke shozu na prádlo D+M</t>
  </si>
  <si>
    <t>ozn 46 : 1</t>
  </si>
  <si>
    <t>76786</t>
  </si>
  <si>
    <t>Prodloužení střechy</t>
  </si>
  <si>
    <t>demontáž stávající dřevěné římsy 11,5m2</t>
  </si>
  <si>
    <t>prodloužení krokví 80x160x2000mm 42 kusů</t>
  </si>
  <si>
    <t>podbití z OSB desek 15mm+zateplení dle skladby</t>
  </si>
  <si>
    <t>ozn Z 14 : 1</t>
  </si>
  <si>
    <t>76788</t>
  </si>
  <si>
    <t>Odvětrávací potrubí z kotelny</t>
  </si>
  <si>
    <t>demontáž + montáž nového potrubí + nové kotvení</t>
  </si>
  <si>
    <t>ozn Z 15 : 8,5</t>
  </si>
  <si>
    <t>76790</t>
  </si>
  <si>
    <t>Dřevěný sklad-demontáž+zpětná montáž 1200x1800x1200mm</t>
  </si>
  <si>
    <t>ozn Z 16 : 1</t>
  </si>
  <si>
    <t>76791</t>
  </si>
  <si>
    <t>demontáž stávajícího dešťová žaluzie + dodávka a montáž nové DN 650mm žárově zinkovaná,osazená na stávající vývod,opatřená prodlužovacím nástavcem přes zateplení</t>
  </si>
  <si>
    <t>ozn Z 17 : 1</t>
  </si>
  <si>
    <t>76792</t>
  </si>
  <si>
    <t>demontáž stávajícího dešťová žaluzie + dodávka a montáž nové fasádní žaluzie 600x1000mm žárově zinkovaná,osazená na stávající vývod,opatřená prodlužovacím nástavcem přes zateplení</t>
  </si>
  <si>
    <t>ozn Z 18 : 1</t>
  </si>
  <si>
    <t>998767103R00</t>
  </si>
  <si>
    <t>Přesun hmot pro kovové stavební doplňk. konstrukce v objektech výšky do 24 m</t>
  </si>
  <si>
    <t>766601211RT1</t>
  </si>
  <si>
    <t xml:space="preserve">Těsnění připojovací spáry spára ostění, interiér - fólie parotěsná šířky 75 mm samolepicí, výplň PU pěnou, exteriér - páska paropropustná šířky 10 mm, tl. 2/10 mm expanzní,  </t>
  </si>
  <si>
    <t>Vložení parotěsné okenní folie, paropropustné expanzní pásky a vyplnění spáry PU pěnou. Dodávka materiálu.</t>
  </si>
  <si>
    <t>Montáž plastových oken a dveří včetně dodávky a montáže PU pěny a spojovacích prostředků.</t>
  </si>
  <si>
    <t>766711021R00</t>
  </si>
  <si>
    <t xml:space="preserve">Montáž otvorových prvků plastových vstupních dveří,  </t>
  </si>
  <si>
    <t>Montáž plastových dveří včetně dodávky a montáže PU pěny.</t>
  </si>
  <si>
    <t>D 4.1.17  ozn 36 : (0,9+2,06)*2*1</t>
  </si>
  <si>
    <t>37 : (1,25+2,97)*2*1</t>
  </si>
  <si>
    <t>profil okenní, pod parapet; l = 2 000 mm</t>
  </si>
  <si>
    <t>611430027</t>
  </si>
  <si>
    <t>Okno 117x210cm tech.specifikace viz str.1-2 D 4.1.17</t>
  </si>
  <si>
    <t>D 4.1.17   ozn 27 : 2+6</t>
  </si>
  <si>
    <t>611430028</t>
  </si>
  <si>
    <t>Okno 125x210cm tech.specifikace viz str.1-2 D 4.1.17</t>
  </si>
  <si>
    <t>D 4.1.17   ozn 28 : 2+4</t>
  </si>
  <si>
    <t>611430029</t>
  </si>
  <si>
    <t>Okno 133x270cm tech.specifikace viz str.1-2 D 4.1.17</t>
  </si>
  <si>
    <t>D 4.1.17   ozn 29 : 1</t>
  </si>
  <si>
    <t>611430030</t>
  </si>
  <si>
    <t>Okno 153x297cm tech.specifikace viz str.1-2 D 4.1.17</t>
  </si>
  <si>
    <t>D 4.1.17   ozn 30 : 4</t>
  </si>
  <si>
    <t>611430031</t>
  </si>
  <si>
    <t>Okno 177x210cm tech.specifikace viz str.1-2 D 4.1.17</t>
  </si>
  <si>
    <t>D 4.1.17   ozn 31 : 6+7</t>
  </si>
  <si>
    <t>611430032</t>
  </si>
  <si>
    <t>Okno 146x210cm tech.specifikace viz str.1-2 D 4.1.17</t>
  </si>
  <si>
    <t>D 4.1.17   ozn 32 : 1+1</t>
  </si>
  <si>
    <t>611430033</t>
  </si>
  <si>
    <t>Okno 177x292cm tech.specifikace viz str.1-2 D 4.1.17</t>
  </si>
  <si>
    <t>D 4.1.17   ozn 33 : 1</t>
  </si>
  <si>
    <t>611430034</t>
  </si>
  <si>
    <t>Okno 110x110cm tech.specifikace viz str.1-2 D 4.1.17</t>
  </si>
  <si>
    <t>D 4.1.17   ozn 34 : 1</t>
  </si>
  <si>
    <t>611430035</t>
  </si>
  <si>
    <t>Okno 50x110cm tech.specifikace viz str.1-2 D 4.1.17</t>
  </si>
  <si>
    <t>D 4.1.17   ozn 35 : 1</t>
  </si>
  <si>
    <t>611430036</t>
  </si>
  <si>
    <t>vstupní dveře 90x206cm tech.specifikace viz str.1-2 D 4.1.17</t>
  </si>
  <si>
    <t>D 4.1.17   ozn 36 : 1</t>
  </si>
  <si>
    <t>611430037</t>
  </si>
  <si>
    <t>vstupní dveře 125x297cm tech.specifikace viz str.1-2 D 4.1.17</t>
  </si>
  <si>
    <t>D 4.1.17   ozn 37 : 1</t>
  </si>
  <si>
    <t>611430038</t>
  </si>
  <si>
    <t>Okno 137x210cm tech.specifikace viz str.1-2 D 4.1.17</t>
  </si>
  <si>
    <t>D 4.1.17   ozn 37 : 5</t>
  </si>
  <si>
    <t>611430039</t>
  </si>
  <si>
    <t>Okno 130x210cm tech.specifikace viz str.1-2 D 4.1.17</t>
  </si>
  <si>
    <t>D 4.1.17   ozn 39 : 3+3</t>
  </si>
  <si>
    <t>611430040</t>
  </si>
  <si>
    <t>Okno 120x210cm tech.specifikace viz str.1-2 D 4.1.17</t>
  </si>
  <si>
    <t>D 4.1.17   ozn 40 : 5+7</t>
  </si>
  <si>
    <t>611430041</t>
  </si>
  <si>
    <t>Dveře balkonové 120x289cm tech.specifikace viz str.1-2 D 4.1.17</t>
  </si>
  <si>
    <t>D 4.1.17   ozn 41 : 1</t>
  </si>
  <si>
    <t>611430042</t>
  </si>
  <si>
    <t>Okno 165x210cm tech.specifikace viz str.1-2 D 4.1.17</t>
  </si>
  <si>
    <t>D 4.1.17   ozn 42 : 1</t>
  </si>
  <si>
    <t>611430043</t>
  </si>
  <si>
    <t>Okno 165x110cm tech.specifikace viz str.1-2 D 4.1.17</t>
  </si>
  <si>
    <t>D 4.1.17   ozn 43 : 1</t>
  </si>
  <si>
    <t>611430044</t>
  </si>
  <si>
    <t>Okno 197x95cm tech.specifikace viz str.1-2 D 4.1.17</t>
  </si>
  <si>
    <t>D 4.1.17   ozn 44 : 1</t>
  </si>
  <si>
    <t>998766103R00</t>
  </si>
  <si>
    <t>Přesun hmot pro konstrukce truhlářské v objektech výšky do 24 m</t>
  </si>
  <si>
    <t>781735011R00</t>
  </si>
  <si>
    <t>Montáž obkladů vnějších z obkládaček cihelných 250 x 65 mm, tloušťky 10 mm, kladených do flexibilního tmele</t>
  </si>
  <si>
    <t>596240200R</t>
  </si>
  <si>
    <t>obklad cihelný pásek tažený; povrch hladký; l = 290 mm; h = 65 mm; tl. 10 mm; červená</t>
  </si>
  <si>
    <t xml:space="preserve">  plochy D         D01 JZ : 13,8</t>
  </si>
  <si>
    <t xml:space="preserve">  D02 JZ : 3,5</t>
  </si>
  <si>
    <t xml:space="preserve">  D03 JZ : 4</t>
  </si>
  <si>
    <t xml:space="preserve">  D04 JZ : 27</t>
  </si>
  <si>
    <t xml:space="preserve">  D05 SV : 68</t>
  </si>
  <si>
    <t xml:space="preserve">  D06 SV : 13</t>
  </si>
  <si>
    <t xml:space="preserve">  D07 SZ : 14</t>
  </si>
  <si>
    <t xml:space="preserve">  D08 SZ : 15,5</t>
  </si>
  <si>
    <t xml:space="preserve">  D09 JV : 13,5</t>
  </si>
  <si>
    <t xml:space="preserve">  D10 JV : 8</t>
  </si>
  <si>
    <t xml:space="preserve">  D11 JV : 12</t>
  </si>
  <si>
    <t xml:space="preserve">  M : 6,4</t>
  </si>
  <si>
    <t>198,7*44,4*1,05</t>
  </si>
  <si>
    <t>998781103R00</t>
  </si>
  <si>
    <t>Přesun hmot pro obklady keramické v objektech výšky do 24 m</t>
  </si>
  <si>
    <t>784161701R00</t>
  </si>
  <si>
    <t>784165342R00</t>
  </si>
  <si>
    <t>Malby z malířských směsí otěruvzdorné,  , barevné, dvojnásobné</t>
  </si>
  <si>
    <t>210220022R00</t>
  </si>
  <si>
    <t>Vedení uzemňovací uzemňovací vedení v zemi vč. svorek, propoj. izolace spojů, FeZn, průměr 8 - 10 mm</t>
  </si>
  <si>
    <t>Výkres č.D.4.4.1.2, 3, 4 : 60</t>
  </si>
  <si>
    <t>210220101R00</t>
  </si>
  <si>
    <t xml:space="preserve">Vedení uzemňovací svodové vodiče včetně podpěr, FeZn průměr do 10 mm, Al průměr do 10 mm, Cu průměr do 8 mm + podpěry,  </t>
  </si>
  <si>
    <t>Výkres č.D.4.4.1.2, 3, 4 : 340</t>
  </si>
  <si>
    <t>210220301R00</t>
  </si>
  <si>
    <t xml:space="preserve">Vedení uzemňovací svorky hromosvodové, do 2 šroubů (SS, SR 03),  </t>
  </si>
  <si>
    <t>Výkres č.D.4.4.1.2, 3, 4 : 66</t>
  </si>
  <si>
    <t>210220302R00</t>
  </si>
  <si>
    <t xml:space="preserve">Vedení uzemňovací svorky hromosvodové, nad 2 šrouby (ST, SJ, SR, atd.),  </t>
  </si>
  <si>
    <t>Výkres č.D.4.4.1.2, 3, 4 : 34</t>
  </si>
  <si>
    <t>210220361R00</t>
  </si>
  <si>
    <t xml:space="preserve">Vedení uzemňovací tyčový zemnič včetně zaražení do země a připojení vedení, do 2 m,  </t>
  </si>
  <si>
    <t>Výkres č.D.4.4.1.2, 3, 4 : 21</t>
  </si>
  <si>
    <t>210220372R00</t>
  </si>
  <si>
    <t>Vedení uzemňovací ochranný úhelník nebo trubka,  , s držáky do zdiva</t>
  </si>
  <si>
    <t>Výkres č.D.4.4.1.2, 3, 4 : 11</t>
  </si>
  <si>
    <t>210220401R00</t>
  </si>
  <si>
    <t xml:space="preserve">Vedení uzemňovací označení svodu štítky, smaltovaný, z umělé hmoty,  </t>
  </si>
  <si>
    <t>908      R00</t>
  </si>
  <si>
    <t>Hzs-práce výškových specialistů</t>
  </si>
  <si>
    <t>900T00</t>
  </si>
  <si>
    <t>904T00</t>
  </si>
  <si>
    <t>Demontáž stávajícího hromosvodu</t>
  </si>
  <si>
    <t>15615225R</t>
  </si>
  <si>
    <t>drát ocelový; tažený, měkký; pozink.; pr. 8,00 mm; jak. 11 343</t>
  </si>
  <si>
    <t>Výkres č.D.4.4.1.2, 3, 4 : 178,5</t>
  </si>
  <si>
    <t>15615235R</t>
  </si>
  <si>
    <t>drát ocelový; tažený, měkký; pozink.; pr. 10,00 mm; jak. 11 343</t>
  </si>
  <si>
    <t>Výkres č.D.4.4.1.2, 3, 4 : 37,8</t>
  </si>
  <si>
    <t>35411111</t>
  </si>
  <si>
    <t>Oddál jímací zař - ochrana ant systemu</t>
  </si>
  <si>
    <t>Výkres č.D.4.4.1.2, 3, 4 : 1</t>
  </si>
  <si>
    <t>35441415R</t>
  </si>
  <si>
    <t>podpěra vedení do zdiva, do dřeva; provedení Fe/Zn; délka 150 mm</t>
  </si>
  <si>
    <t>Výkres č.D.4.4.1.2, 3, 4 : 120</t>
  </si>
  <si>
    <t>35441470R</t>
  </si>
  <si>
    <t>podpěra vedení pod tašky; provedení Fe/Zn</t>
  </si>
  <si>
    <t>Výkres č.D.4.4.1.2, 3, 4 : 90</t>
  </si>
  <si>
    <t>35441540R</t>
  </si>
  <si>
    <t>podpěra vedení na ploché střechy; provedení Fe/Zn</t>
  </si>
  <si>
    <t>35441830R</t>
  </si>
  <si>
    <t>úhelník ochranný; l = 2 000 mm</t>
  </si>
  <si>
    <t>35441840R</t>
  </si>
  <si>
    <t>držák ochranného úhelníku do zdiva; provedení Fe/Zn; délka 250 mm</t>
  </si>
  <si>
    <t>Výkres č.D.4.4.1.2, 3, 4 : 22</t>
  </si>
  <si>
    <t>35441846R</t>
  </si>
  <si>
    <t>štítek označení, plast</t>
  </si>
  <si>
    <t>35441865R</t>
  </si>
  <si>
    <t>svorka k zemnicí tyči; provedení Fe/Zn</t>
  </si>
  <si>
    <t>35441875R</t>
  </si>
  <si>
    <t>svorka křížová pro vodič; provedení Fe/Zn</t>
  </si>
  <si>
    <t>Výkres č.D.4.4.1.2, 3, 4 : 13</t>
  </si>
  <si>
    <t>35441885R</t>
  </si>
  <si>
    <t>svorka spojovací pro lano; provedení Fe/Zn</t>
  </si>
  <si>
    <t>Výkres č.D.4.4.1.2, 3, 4 : 46</t>
  </si>
  <si>
    <t>35441905R</t>
  </si>
  <si>
    <t>svorka na okapové žlaby; provedení Fe/Zn</t>
  </si>
  <si>
    <t>Výkres č.D.4.4.1.2, 3, 4 : 9</t>
  </si>
  <si>
    <t>35441925R</t>
  </si>
  <si>
    <t>svorka zkušební pro lano; provedení Fe/Zn</t>
  </si>
  <si>
    <t>35442090R</t>
  </si>
  <si>
    <t>tyč zemnicí; provedení Fe/Zn; délka 2 000 mm</t>
  </si>
  <si>
    <t>132      R00</t>
  </si>
  <si>
    <t>Přesun do zóny vertikálně   nad 10m</t>
  </si>
  <si>
    <t>204      R00</t>
  </si>
  <si>
    <t>Zednické výpomoci M 21 podle čl.13-5b</t>
  </si>
  <si>
    <t>460030031R00</t>
  </si>
  <si>
    <t>Vytrhání kostek velkých,lože písek, nezalité spáry</t>
  </si>
  <si>
    <t>460030035R00</t>
  </si>
  <si>
    <t>Vytrhání kostek mozaika, lože písek, zalité spáry</t>
  </si>
  <si>
    <t>460030061R00</t>
  </si>
  <si>
    <t>Kladení dlažby do lože z písku</t>
  </si>
  <si>
    <t>Zatepl.KZS,fasáda,min.desky KV 50 mm</t>
  </si>
  <si>
    <t>oplechování říms r.š.600mm,plech FOP/PO tl.0,6mm, K</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</si>
  <si>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</si>
  <si>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</si>
  <si>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 Ostatní náklady stavby</t>
  </si>
  <si>
    <t>800-0</t>
  </si>
  <si>
    <t>00521 Staveniště</t>
  </si>
  <si>
    <t>Náklady zhotovitele, které vzniknou v souvislosti s povinnostmi zhotovitele při předání a převzetí staveniště.</t>
  </si>
  <si>
    <t>00524 Předání a převzetí díla</t>
  </si>
  <si>
    <t>Náklady na vyhotovení dokumentace skutečného provedení stavby. Dokumentace bude předána v tištěné formě ve dvou vyhotoveních a v digitální formě na datovém nosiči CD-Rom  v jednom vyhotovení (veškerá dokumetnace v PDF,  výkresová část i ve formátu DWG)</t>
  </si>
  <si>
    <t>00526 Finanční náklady</t>
  </si>
  <si>
    <t>Náklady zhotovitele, které vznikají v souvislosti se zajištěním požadavků objednatele.</t>
  </si>
  <si>
    <t>005261021R</t>
  </si>
  <si>
    <t>005261022R</t>
  </si>
  <si>
    <t>00528 Podmínky dotačních programů</t>
  </si>
  <si>
    <t>00528101 R</t>
  </si>
  <si>
    <t>Dodávka a montáž celobarevného informačního panelu k označení staveniště po dobu stavby</t>
  </si>
  <si>
    <t>00528102 R</t>
  </si>
  <si>
    <t>Dodávka a montáž stálé informační tabule pro venkovní prostředí - pamětní deska</t>
  </si>
  <si>
    <t>005121 Zařízení staveniště</t>
  </si>
  <si>
    <t>Vybudování zařízení staveniště</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</si>
  <si>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</si>
  <si>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Cen. soustava</t>
  </si>
  <si>
    <t>Kruhové potrubí s lemem, pozinkované 275g Zn/m2, JS 125</t>
  </si>
  <si>
    <t>Ohebné potrubí  JS 150 (Spirálově stáčený a profilovaný pás z hliníkové slitiny, tloušťky 100 mikronů, teplotní odolnost: -30 °C až +60 °C)</t>
  </si>
  <si>
    <t>Ohebné potrubí  JS 125 (Spirálově stáčený a profilovaný pás z hliníkové slitiny, tloušťky 100 mikronů, teplotní odolnost: -30 °C až +60 °C)</t>
  </si>
  <si>
    <t>Ocelové potrubí sk.I, pozinkovaný plech, tl.0,8mm, odbočka jednostranná OBJ 90° 150/125, (kruhové potrubí s lemem, pozinkované 275g Zn/m2)</t>
  </si>
  <si>
    <t>Ocelové potrubí sk.I, pozinkovaný plech, tl.0,8mm, O160, (kruhové potrubí s lemem, pozinkované 275g Zn/m2)</t>
  </si>
  <si>
    <t>Ocelové potrubí sk.I, pozinkovaný plech, tl.0,8mm, O125, (kruhové potrubí s lemem, pozinkované 275g Zn/m2)</t>
  </si>
  <si>
    <t>Ocelové potrubí sk.I, pozinkovaný plech, tl.0,8mm, odbočka OBJ 90° 160/125/125, (kruhové potrubí s lemem, pozinkované 275g Zn/m2)</t>
  </si>
  <si>
    <t>Ocelové potrubí sk.I, pozinkovaný plech, tl.0,8mm, přechodka  160/125, (kruhové potrubí s lemem, pozinkované 275g Zn/m2)</t>
  </si>
  <si>
    <t>Ocelové potrubí sk.I, pozinkovaný plech, tl.0,8mm, odbočka jednostranná OBJ 90° 160/125, (kruhové potrubí s lemem, pozinkované 275g Zn/m2)</t>
  </si>
  <si>
    <t>Ocelové potrubí sk.I, pozinkovaný plech, tl.0,8mm, odbočka jednostranná OBJ 90° 150/150, (kruhové potrubí s lemem, pozinkované 275g Zn/m2)</t>
  </si>
  <si>
    <t>Hzs - připojení zařízení  kovových konstrukcí k bleskosvodu</t>
  </si>
  <si>
    <t>Realizace úspor energie - Dětské centrum Veská, hlavní budova</t>
  </si>
</sst>
</file>

<file path=xl/styles.xml><?xml version="1.0" encoding="utf-8"?>
<styleSheet xmlns="http://schemas.openxmlformats.org/spreadsheetml/2006/main">
  <numFmts count="1">
    <numFmt numFmtId="164" formatCode="#,##0.00000"/>
  </numFmts>
  <fonts count="24">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
      <b/>
      <sz val="8"/>
      <name val="Arial CE"/>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bgColor indexed="64"/>
      </patternFill>
    </fill>
    <fill>
      <patternFill patternType="solid">
        <fgColor rgb="FFC0C0C0"/>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323">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0" fontId="20" fillId="0" borderId="0" xfId="0" applyNumberFormat="1" applyFont="1" applyBorder="1" applyAlignment="1">
      <alignment horizontal="center" vertical="top" wrapText="1" shrinkToFit="1"/>
    </xf>
    <xf numFmtId="0" fontId="20" fillId="0" borderId="0" xfId="0" applyNumberFormat="1" applyFont="1" applyBorder="1" applyAlignment="1">
      <alignment vertical="top" wrapText="1" shrinkToFit="1"/>
    </xf>
    <xf numFmtId="0" fontId="21" fillId="0" borderId="0" xfId="0" applyNumberFormat="1" applyFont="1" applyBorder="1" applyAlignment="1">
      <alignment horizontal="center" vertical="top" wrapText="1" shrinkToFit="1"/>
    </xf>
    <xf numFmtId="0" fontId="21" fillId="0" borderId="0" xfId="0" applyNumberFormat="1" applyFont="1" applyBorder="1" applyAlignment="1">
      <alignment vertical="top" wrapText="1" shrinkToFit="1"/>
    </xf>
    <xf numFmtId="0" fontId="22" fillId="0" borderId="0" xfId="0" applyNumberFormat="1" applyFont="1" applyBorder="1" applyAlignment="1">
      <alignment horizontal="center" vertical="top" wrapText="1" shrinkToFit="1"/>
    </xf>
    <xf numFmtId="0" fontId="22" fillId="0" borderId="0" xfId="0" applyNumberFormat="1" applyFont="1" applyBorder="1" applyAlignment="1">
      <alignment vertical="top" wrapText="1" shrinkToFit="1"/>
    </xf>
    <xf numFmtId="0" fontId="19" fillId="0" borderId="0" xfId="0" quotePrefix="1" applyNumberFormat="1" applyFont="1" applyBorder="1" applyAlignment="1">
      <alignment horizontal="left" vertical="top" wrapText="1"/>
    </xf>
    <xf numFmtId="0" fontId="20" fillId="0" borderId="0" xfId="0" applyNumberFormat="1" applyFont="1" applyBorder="1" applyAlignment="1">
      <alignment horizontal="left" vertical="top" wrapText="1"/>
    </xf>
    <xf numFmtId="0" fontId="20" fillId="0" borderId="0" xfId="0" quotePrefix="1" applyNumberFormat="1" applyFont="1" applyBorder="1" applyAlignment="1">
      <alignment horizontal="left" vertical="top" wrapText="1"/>
    </xf>
    <xf numFmtId="0" fontId="21" fillId="0" borderId="0" xfId="0" quotePrefix="1" applyNumberFormat="1" applyFont="1" applyBorder="1" applyAlignment="1">
      <alignment horizontal="left" vertical="top" wrapText="1"/>
    </xf>
    <xf numFmtId="0" fontId="22" fillId="0" borderId="0" xfId="0" quotePrefix="1" applyNumberFormat="1" applyFont="1" applyBorder="1" applyAlignment="1">
      <alignment horizontal="left" vertical="top" wrapText="1"/>
    </xf>
    <xf numFmtId="0" fontId="16" fillId="0" borderId="1" xfId="0" applyFont="1" applyBorder="1" applyAlignment="1">
      <alignment vertical="top"/>
    </xf>
    <xf numFmtId="4" fontId="16" fillId="0" borderId="26" xfId="0" applyNumberFormat="1" applyFont="1" applyBorder="1" applyAlignment="1">
      <alignment vertical="top" shrinkToFit="1"/>
    </xf>
    <xf numFmtId="4" fontId="16" fillId="0" borderId="45" xfId="0" applyNumberFormat="1" applyFont="1" applyBorder="1" applyAlignment="1">
      <alignment vertical="top" shrinkToFit="1"/>
    </xf>
    <xf numFmtId="0" fontId="23" fillId="0" borderId="1" xfId="0" applyFont="1" applyBorder="1" applyAlignment="1">
      <alignment vertical="top"/>
    </xf>
    <xf numFmtId="0" fontId="23" fillId="0" borderId="26" xfId="0" applyNumberFormat="1" applyFont="1" applyBorder="1" applyAlignment="1">
      <alignment vertical="top"/>
    </xf>
    <xf numFmtId="0" fontId="16" fillId="0" borderId="46" xfId="0" applyNumberFormat="1" applyFont="1" applyBorder="1" applyAlignment="1">
      <alignment horizontal="left" vertical="top" wrapText="1"/>
    </xf>
    <xf numFmtId="0" fontId="16" fillId="0" borderId="46" xfId="0" applyFont="1" applyBorder="1" applyAlignment="1">
      <alignment horizontal="center" vertical="top" shrinkToFit="1"/>
    </xf>
    <xf numFmtId="164" fontId="16" fillId="0" borderId="46" xfId="0" applyNumberFormat="1" applyFont="1" applyBorder="1" applyAlignment="1">
      <alignment vertical="top" shrinkToFit="1"/>
    </xf>
    <xf numFmtId="4" fontId="16" fillId="4" borderId="46" xfId="0" applyNumberFormat="1" applyFont="1" applyFill="1" applyBorder="1" applyAlignment="1" applyProtection="1">
      <alignment vertical="top" shrinkToFit="1"/>
      <protection locked="0"/>
    </xf>
    <xf numFmtId="4" fontId="16" fillId="0" borderId="46" xfId="0" applyNumberFormat="1" applyFont="1" applyBorder="1" applyAlignment="1">
      <alignment vertical="top" shrinkToFit="1"/>
    </xf>
    <xf numFmtId="0" fontId="16" fillId="0" borderId="26" xfId="0" applyNumberFormat="1" applyFont="1" applyBorder="1" applyAlignment="1">
      <alignment vertical="top"/>
    </xf>
    <xf numFmtId="0" fontId="23" fillId="6" borderId="26" xfId="0" applyNumberFormat="1" applyFont="1" applyFill="1" applyBorder="1" applyAlignment="1">
      <alignment vertical="top"/>
    </xf>
    <xf numFmtId="0" fontId="16" fillId="6" borderId="46" xfId="0" applyNumberFormat="1" applyFont="1" applyFill="1" applyBorder="1" applyAlignment="1">
      <alignment horizontal="left" vertical="top" wrapText="1"/>
    </xf>
    <xf numFmtId="0" fontId="16" fillId="6" borderId="46" xfId="0" applyFont="1" applyFill="1" applyBorder="1" applyAlignment="1">
      <alignment horizontal="center" vertical="top" shrinkToFit="1"/>
    </xf>
    <xf numFmtId="164" fontId="16" fillId="6" borderId="46" xfId="0" applyNumberFormat="1" applyFont="1" applyFill="1" applyBorder="1" applyAlignment="1">
      <alignment vertical="top" shrinkToFit="1"/>
    </xf>
    <xf numFmtId="4" fontId="16" fillId="6" borderId="46" xfId="0" applyNumberFormat="1" applyFont="1" applyFill="1" applyBorder="1" applyAlignment="1">
      <alignment vertical="top" shrinkToFit="1"/>
    </xf>
    <xf numFmtId="0" fontId="16" fillId="6" borderId="26" xfId="0" applyNumberFormat="1" applyFont="1" applyFill="1" applyBorder="1" applyAlignment="1">
      <alignment vertical="top"/>
    </xf>
    <xf numFmtId="0" fontId="16" fillId="0" borderId="3" xfId="0" applyFont="1" applyBorder="1" applyAlignment="1">
      <alignment vertical="top"/>
    </xf>
    <xf numFmtId="0" fontId="16" fillId="0" borderId="48" xfId="0" applyNumberFormat="1" applyFont="1" applyBorder="1" applyAlignment="1">
      <alignment vertical="top"/>
    </xf>
    <xf numFmtId="4" fontId="16" fillId="0" borderId="48" xfId="0" applyNumberFormat="1" applyFont="1" applyBorder="1" applyAlignment="1">
      <alignment vertical="top" shrinkToFit="1"/>
    </xf>
    <xf numFmtId="4" fontId="16" fillId="0" borderId="50" xfId="0" applyNumberFormat="1" applyFont="1" applyBorder="1" applyAlignment="1">
      <alignment vertical="top" shrinkToFit="1"/>
    </xf>
    <xf numFmtId="0" fontId="0" fillId="7" borderId="51" xfId="0" applyFill="1" applyBorder="1" applyAlignment="1">
      <alignment vertical="top" wrapText="1"/>
    </xf>
    <xf numFmtId="0" fontId="0" fillId="7" borderId="52" xfId="0" applyFill="1" applyBorder="1" applyAlignment="1">
      <alignment vertical="top" wrapText="1"/>
    </xf>
    <xf numFmtId="4" fontId="0" fillId="0" borderId="53" xfId="0" applyNumberFormat="1" applyBorder="1" applyAlignment="1">
      <alignment vertical="top"/>
    </xf>
    <xf numFmtId="4" fontId="0" fillId="0" borderId="54" xfId="0" applyNumberFormat="1" applyBorder="1" applyAlignment="1">
      <alignment vertical="top"/>
    </xf>
    <xf numFmtId="4" fontId="0" fillId="7" borderId="10" xfId="0" applyNumberFormat="1" applyFill="1" applyBorder="1" applyAlignment="1">
      <alignment vertical="top" shrinkToFit="1"/>
    </xf>
    <xf numFmtId="4" fontId="0" fillId="7" borderId="55" xfId="0" applyNumberFormat="1" applyFill="1" applyBorder="1" applyAlignment="1">
      <alignment vertical="top" shrinkToFit="1"/>
    </xf>
    <xf numFmtId="0" fontId="3" fillId="2" borderId="0" xfId="0" applyFont="1" applyFill="1" applyAlignment="1">
      <alignment horizontal="left" wrapTex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4" fontId="11" fillId="0" borderId="18" xfId="0" applyNumberFormat="1" applyFont="1" applyBorder="1" applyAlignment="1">
      <alignment horizontal="right" vertical="center"/>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6" borderId="26" xfId="0" applyNumberFormat="1" applyFont="1" applyFill="1" applyBorder="1" applyAlignment="1">
      <alignment vertical="top" wrapText="1"/>
    </xf>
    <xf numFmtId="0" fontId="16" fillId="6" borderId="26" xfId="0" applyNumberFormat="1" applyFont="1" applyFill="1" applyBorder="1" applyAlignment="1">
      <alignment horizontal="left" vertical="top" wrapText="1"/>
    </xf>
    <xf numFmtId="0" fontId="16" fillId="6" borderId="0" xfId="0" applyNumberFormat="1" applyFont="1" applyFill="1" applyBorder="1" applyAlignment="1">
      <alignment vertical="top" wrapText="1" shrinkToFit="1"/>
    </xf>
    <xf numFmtId="164" fontId="16" fillId="6" borderId="0" xfId="0" applyNumberFormat="1" applyFont="1" applyFill="1" applyBorder="1" applyAlignment="1">
      <alignment vertical="top" wrapText="1" shrinkToFit="1"/>
    </xf>
    <xf numFmtId="4" fontId="16" fillId="6" borderId="0" xfId="0" applyNumberFormat="1" applyFont="1" applyFill="1" applyBorder="1" applyAlignment="1">
      <alignment vertical="top" wrapText="1" shrinkToFit="1"/>
    </xf>
    <xf numFmtId="4" fontId="16" fillId="6" borderId="47" xfId="0" applyNumberFormat="1" applyFont="1" applyFill="1" applyBorder="1" applyAlignment="1">
      <alignment vertical="top" wrapText="1" shrinkToFit="1"/>
    </xf>
    <xf numFmtId="0" fontId="17" fillId="6" borderId="26" xfId="0" applyNumberFormat="1" applyFont="1" applyFill="1" applyBorder="1" applyAlignment="1">
      <alignment horizontal="left" vertical="top" wrapText="1"/>
    </xf>
    <xf numFmtId="0" fontId="17" fillId="6" borderId="0" xfId="0" applyNumberFormat="1" applyFont="1" applyFill="1" applyBorder="1" applyAlignment="1">
      <alignment horizontal="left" vertical="top" wrapText="1"/>
    </xf>
    <xf numFmtId="0" fontId="17" fillId="6" borderId="47" xfId="0" applyNumberFormat="1" applyFont="1" applyFill="1" applyBorder="1" applyAlignment="1">
      <alignment horizontal="left" vertical="top" wrapText="1"/>
    </xf>
    <xf numFmtId="0" fontId="17" fillId="0" borderId="26"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4"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47" xfId="0" applyNumberFormat="1" applyFont="1" applyBorder="1" applyAlignment="1">
      <alignment vertical="top" wrapText="1" shrinkToFit="1"/>
    </xf>
    <xf numFmtId="0" fontId="17" fillId="0" borderId="48" xfId="0" applyNumberFormat="1" applyFont="1" applyBorder="1" applyAlignment="1">
      <alignment horizontal="left" vertical="top" wrapText="1"/>
    </xf>
    <xf numFmtId="0" fontId="17" fillId="0" borderId="4" xfId="0" applyNumberFormat="1" applyFont="1" applyBorder="1" applyAlignment="1">
      <alignment vertical="top" wrapText="1" shrinkToFit="1"/>
    </xf>
    <xf numFmtId="164" fontId="17" fillId="0" borderId="4" xfId="0" applyNumberFormat="1" applyFont="1" applyBorder="1" applyAlignment="1">
      <alignment vertical="top" wrapText="1" shrinkToFit="1"/>
    </xf>
    <xf numFmtId="4" fontId="17" fillId="0" borderId="4" xfId="0" applyNumberFormat="1" applyFont="1" applyBorder="1" applyAlignment="1">
      <alignment vertical="top" wrapText="1" shrinkToFit="1"/>
    </xf>
    <xf numFmtId="4" fontId="17" fillId="0" borderId="49" xfId="0" applyNumberFormat="1" applyFont="1" applyBorder="1" applyAlignment="1">
      <alignment vertical="top" wrapText="1" shrinkToFit="1"/>
    </xf>
    <xf numFmtId="0" fontId="16" fillId="0" borderId="27" xfId="0" applyNumberFormat="1" applyFont="1" applyBorder="1" applyAlignment="1">
      <alignment vertical="top" wrapText="1"/>
    </xf>
    <xf numFmtId="0" fontId="16" fillId="0" borderId="27" xfId="0" applyNumberFormat="1" applyFont="1" applyBorder="1" applyAlignment="1">
      <alignment horizontal="left" vertical="top" wrapText="1"/>
    </xf>
    <xf numFmtId="0" fontId="16" fillId="0" borderId="18" xfId="0" applyNumberFormat="1" applyFont="1" applyBorder="1" applyAlignment="1">
      <alignment vertical="top" wrapText="1" shrinkToFit="1"/>
    </xf>
    <xf numFmtId="164" fontId="16" fillId="0" borderId="18" xfId="0" applyNumberFormat="1" applyFont="1" applyBorder="1" applyAlignment="1">
      <alignment vertical="top" wrapText="1" shrinkToFit="1"/>
    </xf>
    <xf numFmtId="4" fontId="16" fillId="0" borderId="18" xfId="0" applyNumberFormat="1" applyFont="1" applyBorder="1" applyAlignment="1">
      <alignment vertical="top" wrapText="1" shrinkToFit="1"/>
    </xf>
    <xf numFmtId="4" fontId="16" fillId="0" borderId="38" xfId="0" applyNumberFormat="1" applyFont="1" applyBorder="1" applyAlignment="1">
      <alignment vertical="top" wrapText="1" shrinkToFit="1"/>
    </xf>
    <xf numFmtId="0" fontId="16" fillId="0" borderId="26" xfId="0" applyNumberFormat="1" applyFont="1" applyBorder="1" applyAlignment="1">
      <alignment vertical="top" wrapText="1"/>
    </xf>
    <xf numFmtId="0" fontId="16" fillId="0" borderId="26" xfId="0" applyNumberFormat="1" applyFont="1" applyBorder="1" applyAlignment="1">
      <alignment horizontal="left" vertical="top" wrapText="1"/>
    </xf>
    <xf numFmtId="0" fontId="16" fillId="0" borderId="0" xfId="0" applyNumberFormat="1" applyFont="1" applyBorder="1" applyAlignment="1">
      <alignment vertical="top" wrapText="1" shrinkToFit="1"/>
    </xf>
    <xf numFmtId="164" fontId="16" fillId="0" borderId="0" xfId="0" applyNumberFormat="1" applyFont="1" applyBorder="1" applyAlignment="1">
      <alignment vertical="top" wrapText="1" shrinkToFit="1"/>
    </xf>
    <xf numFmtId="4" fontId="16" fillId="0" borderId="0" xfId="0" applyNumberFormat="1" applyFont="1" applyBorder="1" applyAlignment="1">
      <alignment vertical="top" wrapText="1" shrinkToFit="1"/>
    </xf>
    <xf numFmtId="4" fontId="16" fillId="0" borderId="47" xfId="0" applyNumberFormat="1" applyFont="1" applyBorder="1" applyAlignment="1">
      <alignment vertical="top" wrapText="1"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G2"/>
  <sheetViews>
    <sheetView workbookViewId="0">
      <selection activeCell="A2" sqref="A2:G2"/>
    </sheetView>
  </sheetViews>
  <sheetFormatPr defaultRowHeight="12.75"/>
  <sheetData>
    <row r="1" spans="1:7">
      <c r="A1" s="34" t="s">
        <v>38</v>
      </c>
    </row>
    <row r="2" spans="1:7" ht="57.75" customHeight="1">
      <c r="A2" s="230" t="s">
        <v>39</v>
      </c>
      <c r="B2" s="230"/>
      <c r="C2" s="230"/>
      <c r="D2" s="230"/>
      <c r="E2" s="230"/>
      <c r="F2" s="230"/>
      <c r="G2" s="230"/>
    </row>
  </sheetData>
  <sheetProtection algorithmName="SHA-512" hashValue="k8DKJ4SaSILFK8sKD9M1q8R8DD74GZ6ZURVWJG4BtoOI7XDEg9HpZNSwFhTq6EUbFNepWY+31gzvpwZZXTb9DQ==" saltValue="ee69w5obX4UvFRRuHdPBp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16"/>
  <sheetViews>
    <sheetView showGridLines="0" tabSelected="1" topLeftCell="B1" zoomScaleNormal="100" zoomScaleSheetLayoutView="75" workbookViewId="0">
      <selection activeCell="M44" sqref="M44"/>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69" t="s">
        <v>36</v>
      </c>
      <c r="B1" s="237" t="s">
        <v>41</v>
      </c>
      <c r="C1" s="238"/>
      <c r="D1" s="238"/>
      <c r="E1" s="238"/>
      <c r="F1" s="238"/>
      <c r="G1" s="238"/>
      <c r="H1" s="238"/>
      <c r="I1" s="238"/>
      <c r="J1" s="239"/>
    </row>
    <row r="2" spans="1:15" ht="36" customHeight="1">
      <c r="A2" s="3"/>
      <c r="B2" s="75" t="s">
        <v>22</v>
      </c>
      <c r="C2" s="76"/>
      <c r="D2" s="77" t="s">
        <v>43</v>
      </c>
      <c r="E2" s="243" t="s">
        <v>3304</v>
      </c>
      <c r="F2" s="244"/>
      <c r="G2" s="244"/>
      <c r="H2" s="244"/>
      <c r="I2" s="244"/>
      <c r="J2" s="245"/>
      <c r="O2" s="2"/>
    </row>
    <row r="3" spans="1:15" ht="27" hidden="1" customHeight="1">
      <c r="A3" s="3"/>
      <c r="B3" s="78"/>
      <c r="C3" s="76"/>
      <c r="D3" s="79"/>
      <c r="E3" s="246"/>
      <c r="F3" s="247"/>
      <c r="G3" s="247"/>
      <c r="H3" s="247"/>
      <c r="I3" s="247"/>
      <c r="J3" s="248"/>
    </row>
    <row r="4" spans="1:15" ht="23.25" customHeight="1">
      <c r="A4" s="3"/>
      <c r="B4" s="80"/>
      <c r="C4" s="81"/>
      <c r="D4" s="82"/>
      <c r="E4" s="235"/>
      <c r="F4" s="235"/>
      <c r="G4" s="235"/>
      <c r="H4" s="235"/>
      <c r="I4" s="235"/>
      <c r="J4" s="236"/>
    </row>
    <row r="5" spans="1:15" ht="24" customHeight="1">
      <c r="A5" s="3"/>
      <c r="B5" s="43" t="s">
        <v>42</v>
      </c>
      <c r="C5" s="4"/>
      <c r="D5" s="83" t="s">
        <v>44</v>
      </c>
      <c r="E5" s="25"/>
      <c r="F5" s="25"/>
      <c r="G5" s="25"/>
      <c r="H5" s="26" t="s">
        <v>40</v>
      </c>
      <c r="I5" s="83" t="s">
        <v>48</v>
      </c>
      <c r="J5" s="10"/>
    </row>
    <row r="6" spans="1:15" ht="15.75" customHeight="1">
      <c r="A6" s="3"/>
      <c r="B6" s="38"/>
      <c r="C6" s="25"/>
      <c r="D6" s="83" t="s">
        <v>45</v>
      </c>
      <c r="E6" s="25"/>
      <c r="F6" s="25"/>
      <c r="G6" s="25"/>
      <c r="H6" s="26" t="s">
        <v>34</v>
      </c>
      <c r="I6" s="83" t="s">
        <v>49</v>
      </c>
      <c r="J6" s="10"/>
    </row>
    <row r="7" spans="1:15" ht="15.75" customHeight="1">
      <c r="A7" s="3"/>
      <c r="B7" s="39"/>
      <c r="C7" s="85" t="s">
        <v>47</v>
      </c>
      <c r="D7" s="84" t="s">
        <v>46</v>
      </c>
      <c r="E7" s="32"/>
      <c r="F7" s="32"/>
      <c r="G7" s="32"/>
      <c r="H7" s="33"/>
      <c r="I7" s="32"/>
      <c r="J7" s="47"/>
    </row>
    <row r="8" spans="1:15" ht="24" hidden="1" customHeight="1">
      <c r="A8" s="3"/>
      <c r="B8" s="43" t="s">
        <v>20</v>
      </c>
      <c r="C8" s="4"/>
      <c r="D8" s="86" t="s">
        <v>50</v>
      </c>
      <c r="E8" s="4"/>
      <c r="F8" s="4"/>
      <c r="G8" s="42"/>
      <c r="H8" s="26" t="s">
        <v>40</v>
      </c>
      <c r="I8" s="83" t="s">
        <v>53</v>
      </c>
      <c r="J8" s="10"/>
    </row>
    <row r="9" spans="1:15" ht="15.75" hidden="1" customHeight="1">
      <c r="A9" s="3"/>
      <c r="B9" s="3"/>
      <c r="C9" s="4"/>
      <c r="D9" s="86" t="s">
        <v>51</v>
      </c>
      <c r="E9" s="4"/>
      <c r="F9" s="4"/>
      <c r="G9" s="42"/>
      <c r="H9" s="26" t="s">
        <v>34</v>
      </c>
      <c r="I9" s="31"/>
      <c r="J9" s="10"/>
    </row>
    <row r="10" spans="1:15" ht="15.75" hidden="1" customHeight="1">
      <c r="A10" s="3"/>
      <c r="B10" s="48"/>
      <c r="C10" s="85" t="s">
        <v>47</v>
      </c>
      <c r="D10" s="87" t="s">
        <v>52</v>
      </c>
      <c r="E10" s="51"/>
      <c r="F10" s="51"/>
      <c r="G10" s="49"/>
      <c r="H10" s="49"/>
      <c r="I10" s="50"/>
      <c r="J10" s="47"/>
    </row>
    <row r="11" spans="1:15" ht="24" customHeight="1">
      <c r="A11" s="3"/>
      <c r="B11" s="43" t="s">
        <v>19</v>
      </c>
      <c r="C11" s="4"/>
      <c r="D11" s="250"/>
      <c r="E11" s="250"/>
      <c r="F11" s="250"/>
      <c r="G11" s="250"/>
      <c r="H11" s="26" t="s">
        <v>40</v>
      </c>
      <c r="I11" s="89"/>
      <c r="J11" s="10"/>
    </row>
    <row r="12" spans="1:15" ht="15.75" customHeight="1">
      <c r="A12" s="3"/>
      <c r="B12" s="38"/>
      <c r="C12" s="25"/>
      <c r="D12" s="233"/>
      <c r="E12" s="233"/>
      <c r="F12" s="233"/>
      <c r="G12" s="233"/>
      <c r="H12" s="26" t="s">
        <v>34</v>
      </c>
      <c r="I12" s="89"/>
      <c r="J12" s="10"/>
    </row>
    <row r="13" spans="1:15" ht="15.75" customHeight="1">
      <c r="A13" s="3"/>
      <c r="B13" s="39"/>
      <c r="C13" s="88"/>
      <c r="D13" s="234"/>
      <c r="E13" s="234"/>
      <c r="F13" s="234"/>
      <c r="G13" s="234"/>
      <c r="H13" s="27"/>
      <c r="I13" s="32"/>
      <c r="J13" s="47"/>
    </row>
    <row r="14" spans="1:15" ht="24" hidden="1" customHeight="1">
      <c r="A14" s="3"/>
      <c r="B14" s="62" t="s">
        <v>21</v>
      </c>
      <c r="C14" s="63"/>
      <c r="D14" s="64"/>
      <c r="E14" s="65"/>
      <c r="F14" s="65"/>
      <c r="G14" s="65"/>
      <c r="H14" s="66"/>
      <c r="I14" s="65"/>
      <c r="J14" s="67"/>
    </row>
    <row r="15" spans="1:15" ht="32.25" customHeight="1">
      <c r="A15" s="3"/>
      <c r="B15" s="48" t="s">
        <v>32</v>
      </c>
      <c r="C15" s="68"/>
      <c r="D15" s="49"/>
      <c r="E15" s="249"/>
      <c r="F15" s="249"/>
      <c r="G15" s="251"/>
      <c r="H15" s="251"/>
      <c r="I15" s="251" t="s">
        <v>29</v>
      </c>
      <c r="J15" s="252"/>
    </row>
    <row r="16" spans="1:15" ht="23.25" customHeight="1">
      <c r="A16" s="141" t="s">
        <v>24</v>
      </c>
      <c r="B16" s="53" t="s">
        <v>24</v>
      </c>
      <c r="C16" s="54"/>
      <c r="D16" s="55"/>
      <c r="E16" s="231"/>
      <c r="F16" s="232"/>
      <c r="G16" s="231"/>
      <c r="H16" s="232"/>
      <c r="I16" s="231">
        <f>SUMIF(F67:F112,A16,I67:I112)+SUMIF(F67:F112,"PSU",I67:I112)</f>
        <v>0</v>
      </c>
      <c r="J16" s="242"/>
    </row>
    <row r="17" spans="1:10" ht="23.25" customHeight="1">
      <c r="A17" s="141" t="s">
        <v>25</v>
      </c>
      <c r="B17" s="53" t="s">
        <v>25</v>
      </c>
      <c r="C17" s="54"/>
      <c r="D17" s="55"/>
      <c r="E17" s="231"/>
      <c r="F17" s="232"/>
      <c r="G17" s="231"/>
      <c r="H17" s="232"/>
      <c r="I17" s="231">
        <f>SUMIF(F67:F112,A17,I67:I112)</f>
        <v>0</v>
      </c>
      <c r="J17" s="242"/>
    </row>
    <row r="18" spans="1:10" ht="23.25" customHeight="1">
      <c r="A18" s="141" t="s">
        <v>26</v>
      </c>
      <c r="B18" s="53" t="s">
        <v>26</v>
      </c>
      <c r="C18" s="54"/>
      <c r="D18" s="55"/>
      <c r="E18" s="231"/>
      <c r="F18" s="232"/>
      <c r="G18" s="231"/>
      <c r="H18" s="232"/>
      <c r="I18" s="231">
        <f>SUMIF(F67:F112,A18,I67:I112)</f>
        <v>0</v>
      </c>
      <c r="J18" s="242"/>
    </row>
    <row r="19" spans="1:10" ht="23.25" customHeight="1">
      <c r="A19" s="141" t="s">
        <v>169</v>
      </c>
      <c r="B19" s="53" t="s">
        <v>27</v>
      </c>
      <c r="C19" s="54"/>
      <c r="D19" s="55"/>
      <c r="E19" s="231"/>
      <c r="F19" s="232"/>
      <c r="G19" s="231"/>
      <c r="H19" s="232"/>
      <c r="I19" s="231">
        <f>SUMIF(F67:F112,A19,I67:I112)</f>
        <v>0</v>
      </c>
      <c r="J19" s="242"/>
    </row>
    <row r="20" spans="1:10" ht="23.25" customHeight="1">
      <c r="A20" s="141" t="s">
        <v>170</v>
      </c>
      <c r="B20" s="53" t="s">
        <v>28</v>
      </c>
      <c r="C20" s="54"/>
      <c r="D20" s="55"/>
      <c r="E20" s="231"/>
      <c r="F20" s="232"/>
      <c r="G20" s="231"/>
      <c r="H20" s="232"/>
      <c r="I20" s="231">
        <f>SUMIF(F67:F112,A20,I67:I112)</f>
        <v>0</v>
      </c>
      <c r="J20" s="242"/>
    </row>
    <row r="21" spans="1:10" ht="23.25" customHeight="1">
      <c r="A21" s="3"/>
      <c r="B21" s="70" t="s">
        <v>29</v>
      </c>
      <c r="C21" s="71"/>
      <c r="D21" s="72"/>
      <c r="E21" s="253"/>
      <c r="F21" s="254"/>
      <c r="G21" s="253"/>
      <c r="H21" s="254"/>
      <c r="I21" s="253">
        <f>SUM(I16:J20)</f>
        <v>0</v>
      </c>
      <c r="J21" s="264"/>
    </row>
    <row r="22" spans="1:10" ht="33" customHeight="1">
      <c r="A22" s="3"/>
      <c r="B22" s="61" t="s">
        <v>33</v>
      </c>
      <c r="C22" s="54"/>
      <c r="D22" s="55"/>
      <c r="E22" s="60"/>
      <c r="F22" s="57"/>
      <c r="G22" s="46"/>
      <c r="H22" s="46"/>
      <c r="I22" s="46"/>
      <c r="J22" s="58"/>
    </row>
    <row r="23" spans="1:10" ht="23.25" customHeight="1">
      <c r="A23" s="3">
        <f>ZakladDPHSni*SazbaDPH1/100</f>
        <v>0</v>
      </c>
      <c r="B23" s="53" t="s">
        <v>12</v>
      </c>
      <c r="C23" s="54"/>
      <c r="D23" s="55"/>
      <c r="E23" s="56">
        <v>15</v>
      </c>
      <c r="F23" s="57" t="s">
        <v>0</v>
      </c>
      <c r="G23" s="262">
        <f>ZakladDPHSniVypocet</f>
        <v>0</v>
      </c>
      <c r="H23" s="263"/>
      <c r="I23" s="263"/>
      <c r="J23" s="58" t="str">
        <f t="shared" ref="J23:J28" si="0">Mena</f>
        <v>CZK</v>
      </c>
    </row>
    <row r="24" spans="1:10" ht="23.25" customHeight="1">
      <c r="A24" s="3">
        <f>(A23-INT(A23))*100</f>
        <v>0</v>
      </c>
      <c r="B24" s="53" t="s">
        <v>13</v>
      </c>
      <c r="C24" s="54"/>
      <c r="D24" s="55"/>
      <c r="E24" s="56">
        <f>SazbaDPH1</f>
        <v>15</v>
      </c>
      <c r="F24" s="57" t="s">
        <v>0</v>
      </c>
      <c r="G24" s="260">
        <f>IF(A24&gt;50, ROUNDUP(A23, 0), ROUNDDOWN(A23, 0))</f>
        <v>0</v>
      </c>
      <c r="H24" s="261"/>
      <c r="I24" s="261"/>
      <c r="J24" s="58" t="str">
        <f t="shared" si="0"/>
        <v>CZK</v>
      </c>
    </row>
    <row r="25" spans="1:10" ht="23.25" customHeight="1">
      <c r="A25" s="3">
        <f>ZakladDPHZakl*SazbaDPH2/100</f>
        <v>0</v>
      </c>
      <c r="B25" s="53" t="s">
        <v>14</v>
      </c>
      <c r="C25" s="54"/>
      <c r="D25" s="55"/>
      <c r="E25" s="56">
        <v>21</v>
      </c>
      <c r="F25" s="57" t="s">
        <v>0</v>
      </c>
      <c r="G25" s="262">
        <f>ZakladDPHZaklVypocet</f>
        <v>0</v>
      </c>
      <c r="H25" s="263"/>
      <c r="I25" s="263"/>
      <c r="J25" s="58" t="str">
        <f t="shared" si="0"/>
        <v>CZK</v>
      </c>
    </row>
    <row r="26" spans="1:10" ht="23.25" customHeight="1">
      <c r="A26" s="3">
        <f>(A25-INT(A25))*100</f>
        <v>0</v>
      </c>
      <c r="B26" s="45" t="s">
        <v>15</v>
      </c>
      <c r="C26" s="21"/>
      <c r="D26" s="17"/>
      <c r="E26" s="40">
        <f>SazbaDPH2</f>
        <v>21</v>
      </c>
      <c r="F26" s="41" t="s">
        <v>0</v>
      </c>
      <c r="G26" s="240">
        <f>IF(A26&gt;50, ROUNDUP(A25, 0), ROUNDDOWN(A25, 0))</f>
        <v>0</v>
      </c>
      <c r="H26" s="241"/>
      <c r="I26" s="241"/>
      <c r="J26" s="52" t="str">
        <f t="shared" si="0"/>
        <v>CZK</v>
      </c>
    </row>
    <row r="27" spans="1:10" ht="23.25" customHeight="1" thickBot="1">
      <c r="A27" s="3">
        <f>ZakladDPHSni+DPHSni+ZakladDPHZakl+DPHZakl</f>
        <v>0</v>
      </c>
      <c r="B27" s="44" t="s">
        <v>4</v>
      </c>
      <c r="C27" s="19"/>
      <c r="D27" s="22"/>
      <c r="E27" s="19"/>
      <c r="F27" s="20"/>
      <c r="G27" s="267">
        <f>CenaCelkem-(ZakladDPHSni+DPHSni+ZakladDPHZakl+DPHZakl)</f>
        <v>0</v>
      </c>
      <c r="H27" s="267"/>
      <c r="I27" s="267"/>
      <c r="J27" s="59" t="str">
        <f t="shared" si="0"/>
        <v>CZK</v>
      </c>
    </row>
    <row r="28" spans="1:10" ht="27.75" hidden="1" customHeight="1" thickBot="1">
      <c r="A28" s="3"/>
      <c r="B28" s="118" t="s">
        <v>23</v>
      </c>
      <c r="C28" s="119"/>
      <c r="D28" s="119"/>
      <c r="E28" s="120"/>
      <c r="F28" s="121"/>
      <c r="G28" s="266">
        <f>ZakladDPHSniVypocet+ZakladDPHZaklVypocet</f>
        <v>0</v>
      </c>
      <c r="H28" s="266"/>
      <c r="I28" s="266"/>
      <c r="J28" s="122" t="str">
        <f t="shared" si="0"/>
        <v>CZK</v>
      </c>
    </row>
    <row r="29" spans="1:10" ht="27.75" customHeight="1" thickBot="1">
      <c r="A29" s="3">
        <f>(A27-INT(A27))*100</f>
        <v>0</v>
      </c>
      <c r="B29" s="118" t="s">
        <v>35</v>
      </c>
      <c r="C29" s="123"/>
      <c r="D29" s="123"/>
      <c r="E29" s="123"/>
      <c r="F29" s="123"/>
      <c r="G29" s="265">
        <f>IF(A29&gt;50, ROUNDUP(A27, 0), ROUNDDOWN(A27, 0))</f>
        <v>0</v>
      </c>
      <c r="H29" s="265"/>
      <c r="I29" s="265"/>
      <c r="J29" s="124" t="s">
        <v>81</v>
      </c>
    </row>
    <row r="30" spans="1:10" ht="12.75" customHeight="1">
      <c r="A30" s="3"/>
      <c r="B30" s="3"/>
      <c r="C30" s="4"/>
      <c r="D30" s="4"/>
      <c r="E30" s="4"/>
      <c r="F30" s="4"/>
      <c r="G30" s="42"/>
      <c r="H30" s="4"/>
      <c r="I30" s="42"/>
      <c r="J30" s="11"/>
    </row>
    <row r="31" spans="1:10" ht="30" customHeight="1">
      <c r="A31" s="3"/>
      <c r="B31" s="3"/>
      <c r="C31" s="4"/>
      <c r="D31" s="4"/>
      <c r="E31" s="4"/>
      <c r="F31" s="4"/>
      <c r="G31" s="42"/>
      <c r="H31" s="4"/>
      <c r="I31" s="42"/>
      <c r="J31" s="11"/>
    </row>
    <row r="32" spans="1:10" ht="18.75" customHeight="1">
      <c r="A32" s="3"/>
      <c r="B32" s="23"/>
      <c r="C32" s="18" t="s">
        <v>11</v>
      </c>
      <c r="D32" s="36"/>
      <c r="E32" s="36"/>
      <c r="F32" s="18" t="s">
        <v>10</v>
      </c>
      <c r="G32" s="36"/>
      <c r="H32" s="37">
        <f ca="1">TODAY()</f>
        <v>42905</v>
      </c>
      <c r="I32" s="36"/>
      <c r="J32" s="11"/>
    </row>
    <row r="33" spans="1:10" ht="47.25" customHeight="1">
      <c r="A33" s="3"/>
      <c r="B33" s="3"/>
      <c r="C33" s="4"/>
      <c r="D33" s="4"/>
      <c r="E33" s="4"/>
      <c r="F33" s="4"/>
      <c r="G33" s="42"/>
      <c r="H33" s="4"/>
      <c r="I33" s="42"/>
      <c r="J33" s="11"/>
    </row>
    <row r="34" spans="1:10" s="34" customFormat="1" ht="18.75" customHeight="1">
      <c r="A34" s="28"/>
      <c r="B34" s="28"/>
      <c r="C34" s="29"/>
      <c r="D34" s="24"/>
      <c r="E34" s="24"/>
      <c r="F34" s="29"/>
      <c r="G34" s="30"/>
      <c r="H34" s="24"/>
      <c r="I34" s="30"/>
      <c r="J34" s="35"/>
    </row>
    <row r="35" spans="1:10" ht="12.75" customHeight="1">
      <c r="A35" s="3"/>
      <c r="B35" s="3"/>
      <c r="C35" s="4"/>
      <c r="D35" s="259" t="s">
        <v>2</v>
      </c>
      <c r="E35" s="259"/>
      <c r="F35" s="4"/>
      <c r="G35" s="42"/>
      <c r="H35" s="12" t="s">
        <v>3</v>
      </c>
      <c r="I35" s="42"/>
      <c r="J35" s="11"/>
    </row>
    <row r="36" spans="1:10" ht="13.5" customHeight="1" thickBot="1">
      <c r="A36" s="13"/>
      <c r="B36" s="13"/>
      <c r="C36" s="14"/>
      <c r="D36" s="14"/>
      <c r="E36" s="14"/>
      <c r="F36" s="14"/>
      <c r="G36" s="15"/>
      <c r="H36" s="14"/>
      <c r="I36" s="15"/>
      <c r="J36" s="16"/>
    </row>
    <row r="37" spans="1:10" ht="27" customHeight="1">
      <c r="B37" s="95" t="s">
        <v>16</v>
      </c>
      <c r="C37" s="96"/>
      <c r="D37" s="96"/>
      <c r="E37" s="96"/>
      <c r="F37" s="97"/>
      <c r="G37" s="97"/>
      <c r="H37" s="97"/>
      <c r="I37" s="97"/>
      <c r="J37" s="96"/>
    </row>
    <row r="38" spans="1:10" ht="25.5" customHeight="1">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c r="A39" s="94">
        <v>1</v>
      </c>
      <c r="B39" s="104" t="s">
        <v>54</v>
      </c>
      <c r="C39" s="255"/>
      <c r="D39" s="256"/>
      <c r="E39" s="256"/>
      <c r="F39" s="105">
        <f>'01 1 Naklady'!AA45+'D 2.1 1 Pol'!AE1596+'D 2.2 1 Pol'!AE479+'D 2.4.1 1 Pol'!AE376+'D 2.4.2 1 Pol'!AE42+'D 2.4.3 1 Pol'!AE80+'D 2.4.4 1 Pol'!AE100+'D 2.4.6 1 Pol'!AE40+'D 4.1 1 Pol'!AE1688+'D 4.4.1 1 Pol'!AE64</f>
        <v>0</v>
      </c>
      <c r="G39" s="106">
        <f>'01 1 Naklady'!AB8+'D 2.1 1 Pol'!AF1596+'D 2.2 1 Pol'!AF479+'D 2.4.1 1 Pol'!AF376+'D 2.4.2 1 Pol'!AF42+'D 2.4.3 1 Pol'!AF80+'D 2.4.4 1 Pol'!AF100+'D 2.4.6 1 Pol'!AF40+'D 4.1 1 Pol'!AF1688+'D 4.4.1 1 Pol'!AF64</f>
        <v>0</v>
      </c>
      <c r="H39" s="107">
        <f t="shared" ref="H39:H59" si="1">(F39*SazbaDPH1/100)+(G39*SazbaDPH2/100)</f>
        <v>0</v>
      </c>
      <c r="I39" s="107">
        <f>F39+G39+H39</f>
        <v>0</v>
      </c>
      <c r="J39" s="108" t="str">
        <f t="shared" ref="J39:J59" si="2">IF(CenaCelkemVypocet=0,"",I39/CenaCelkemVypocet*100)</f>
        <v/>
      </c>
    </row>
    <row r="40" spans="1:10" ht="25.5" customHeight="1">
      <c r="A40" s="94">
        <v>2</v>
      </c>
      <c r="B40" s="109" t="s">
        <v>55</v>
      </c>
      <c r="C40" s="257" t="s">
        <v>56</v>
      </c>
      <c r="D40" s="258"/>
      <c r="E40" s="258"/>
      <c r="F40" s="110">
        <f>'01 1 Naklady'!AA45</f>
        <v>0</v>
      </c>
      <c r="G40" s="111">
        <f>'01 1 Naklady'!AB8</f>
        <v>0</v>
      </c>
      <c r="H40" s="111">
        <f t="shared" si="1"/>
        <v>0</v>
      </c>
      <c r="I40" s="111">
        <f t="shared" ref="I39:I59" si="3">F40+G40+H40</f>
        <v>0</v>
      </c>
      <c r="J40" s="112" t="str">
        <f>IF(CenaCelkemVypocet=0,"",I40/CenaCelkemVypocet*100)</f>
        <v/>
      </c>
    </row>
    <row r="41" spans="1:10" ht="25.5" customHeight="1">
      <c r="A41" s="94">
        <v>3</v>
      </c>
      <c r="B41" s="113" t="s">
        <v>57</v>
      </c>
      <c r="C41" s="255" t="s">
        <v>58</v>
      </c>
      <c r="D41" s="256"/>
      <c r="E41" s="256"/>
      <c r="F41" s="114">
        <f>'01 1 Naklady'!AA45</f>
        <v>0</v>
      </c>
      <c r="G41" s="107">
        <f>'01 1 Naklady'!AB8</f>
        <v>0</v>
      </c>
      <c r="H41" s="107">
        <f>(F41*SazbaDPH1/100)+(G41*SazbaDPH2/100)</f>
        <v>0</v>
      </c>
      <c r="I41" s="107">
        <f>F41+G41+H41</f>
        <v>0</v>
      </c>
      <c r="J41" s="108" t="str">
        <f t="shared" si="2"/>
        <v/>
      </c>
    </row>
    <row r="42" spans="1:10" ht="25.5" customHeight="1">
      <c r="A42" s="94">
        <v>2</v>
      </c>
      <c r="B42" s="109" t="s">
        <v>59</v>
      </c>
      <c r="C42" s="257" t="s">
        <v>60</v>
      </c>
      <c r="D42" s="258"/>
      <c r="E42" s="258"/>
      <c r="F42" s="110">
        <f>'D 2.1 1 Pol'!AE1596</f>
        <v>0</v>
      </c>
      <c r="G42" s="111">
        <f>'D 2.1 1 Pol'!AF1596</f>
        <v>0</v>
      </c>
      <c r="H42" s="111">
        <f t="shared" si="1"/>
        <v>0</v>
      </c>
      <c r="I42" s="111">
        <f t="shared" si="3"/>
        <v>0</v>
      </c>
      <c r="J42" s="112" t="str">
        <f t="shared" si="2"/>
        <v/>
      </c>
    </row>
    <row r="43" spans="1:10" ht="25.5" customHeight="1">
      <c r="A43" s="94">
        <v>3</v>
      </c>
      <c r="B43" s="113" t="s">
        <v>57</v>
      </c>
      <c r="C43" s="255" t="s">
        <v>61</v>
      </c>
      <c r="D43" s="256"/>
      <c r="E43" s="256"/>
      <c r="F43" s="114">
        <f>'D 2.1 1 Pol'!AE1596</f>
        <v>0</v>
      </c>
      <c r="G43" s="107">
        <f>'D 2.1 1 Pol'!AF1596</f>
        <v>0</v>
      </c>
      <c r="H43" s="107">
        <f t="shared" si="1"/>
        <v>0</v>
      </c>
      <c r="I43" s="107">
        <f t="shared" si="3"/>
        <v>0</v>
      </c>
      <c r="J43" s="108" t="str">
        <f t="shared" si="2"/>
        <v/>
      </c>
    </row>
    <row r="44" spans="1:10" ht="25.5" customHeight="1">
      <c r="A44" s="94">
        <v>2</v>
      </c>
      <c r="B44" s="109" t="s">
        <v>62</v>
      </c>
      <c r="C44" s="257" t="s">
        <v>63</v>
      </c>
      <c r="D44" s="258"/>
      <c r="E44" s="258"/>
      <c r="F44" s="110">
        <f>'D 2.2 1 Pol'!AE479</f>
        <v>0</v>
      </c>
      <c r="G44" s="111">
        <f>'D 2.2 1 Pol'!AF479</f>
        <v>0</v>
      </c>
      <c r="H44" s="111">
        <f t="shared" si="1"/>
        <v>0</v>
      </c>
      <c r="I44" s="111">
        <f t="shared" si="3"/>
        <v>0</v>
      </c>
      <c r="J44" s="112" t="str">
        <f t="shared" si="2"/>
        <v/>
      </c>
    </row>
    <row r="45" spans="1:10" ht="25.5" customHeight="1">
      <c r="A45" s="94">
        <v>3</v>
      </c>
      <c r="B45" s="113" t="s">
        <v>57</v>
      </c>
      <c r="C45" s="255" t="s">
        <v>64</v>
      </c>
      <c r="D45" s="256"/>
      <c r="E45" s="256"/>
      <c r="F45" s="114">
        <f>'D 2.2 1 Pol'!AE479</f>
        <v>0</v>
      </c>
      <c r="G45" s="107">
        <f>'D 2.2 1 Pol'!AF479</f>
        <v>0</v>
      </c>
      <c r="H45" s="107">
        <f t="shared" si="1"/>
        <v>0</v>
      </c>
      <c r="I45" s="107">
        <f t="shared" si="3"/>
        <v>0</v>
      </c>
      <c r="J45" s="108" t="str">
        <f t="shared" si="2"/>
        <v/>
      </c>
    </row>
    <row r="46" spans="1:10" ht="25.5" customHeight="1">
      <c r="A46" s="94">
        <v>2</v>
      </c>
      <c r="B46" s="109" t="s">
        <v>65</v>
      </c>
      <c r="C46" s="257" t="s">
        <v>66</v>
      </c>
      <c r="D46" s="258"/>
      <c r="E46" s="258"/>
      <c r="F46" s="110">
        <f>'D 2.4.1 1 Pol'!AE376</f>
        <v>0</v>
      </c>
      <c r="G46" s="111">
        <f>'D 2.4.1 1 Pol'!AF376</f>
        <v>0</v>
      </c>
      <c r="H46" s="111">
        <f t="shared" si="1"/>
        <v>0</v>
      </c>
      <c r="I46" s="111">
        <f t="shared" si="3"/>
        <v>0</v>
      </c>
      <c r="J46" s="112" t="str">
        <f t="shared" si="2"/>
        <v/>
      </c>
    </row>
    <row r="47" spans="1:10" ht="25.5" customHeight="1">
      <c r="A47" s="94">
        <v>3</v>
      </c>
      <c r="B47" s="113" t="s">
        <v>57</v>
      </c>
      <c r="C47" s="255" t="s">
        <v>66</v>
      </c>
      <c r="D47" s="256"/>
      <c r="E47" s="256"/>
      <c r="F47" s="114">
        <f>'D 2.4.1 1 Pol'!AE376</f>
        <v>0</v>
      </c>
      <c r="G47" s="107">
        <f>'D 2.4.1 1 Pol'!AF376</f>
        <v>0</v>
      </c>
      <c r="H47" s="107">
        <f t="shared" si="1"/>
        <v>0</v>
      </c>
      <c r="I47" s="107">
        <f t="shared" si="3"/>
        <v>0</v>
      </c>
      <c r="J47" s="108" t="str">
        <f t="shared" si="2"/>
        <v/>
      </c>
    </row>
    <row r="48" spans="1:10" ht="25.5" customHeight="1">
      <c r="A48" s="94">
        <v>2</v>
      </c>
      <c r="B48" s="109" t="s">
        <v>67</v>
      </c>
      <c r="C48" s="257" t="s">
        <v>68</v>
      </c>
      <c r="D48" s="258"/>
      <c r="E48" s="258"/>
      <c r="F48" s="110">
        <f>'D 2.4.2 1 Pol'!AE42</f>
        <v>0</v>
      </c>
      <c r="G48" s="111">
        <f>'D 2.4.2 1 Pol'!AF42</f>
        <v>0</v>
      </c>
      <c r="H48" s="111">
        <f t="shared" si="1"/>
        <v>0</v>
      </c>
      <c r="I48" s="111">
        <f t="shared" si="3"/>
        <v>0</v>
      </c>
      <c r="J48" s="112" t="str">
        <f t="shared" si="2"/>
        <v/>
      </c>
    </row>
    <row r="49" spans="1:10" ht="25.5" customHeight="1">
      <c r="A49" s="94">
        <v>3</v>
      </c>
      <c r="B49" s="113" t="s">
        <v>57</v>
      </c>
      <c r="C49" s="255" t="s">
        <v>68</v>
      </c>
      <c r="D49" s="256"/>
      <c r="E49" s="256"/>
      <c r="F49" s="114">
        <f>'D 2.4.2 1 Pol'!AE42</f>
        <v>0</v>
      </c>
      <c r="G49" s="107">
        <f>'D 2.4.2 1 Pol'!AF42</f>
        <v>0</v>
      </c>
      <c r="H49" s="107">
        <f t="shared" si="1"/>
        <v>0</v>
      </c>
      <c r="I49" s="107">
        <f t="shared" si="3"/>
        <v>0</v>
      </c>
      <c r="J49" s="108" t="str">
        <f t="shared" si="2"/>
        <v/>
      </c>
    </row>
    <row r="50" spans="1:10" ht="25.5" customHeight="1">
      <c r="A50" s="94">
        <v>2</v>
      </c>
      <c r="B50" s="109" t="s">
        <v>69</v>
      </c>
      <c r="C50" s="257" t="s">
        <v>70</v>
      </c>
      <c r="D50" s="258"/>
      <c r="E50" s="258"/>
      <c r="F50" s="110">
        <f>'D 2.4.3 1 Pol'!AE80</f>
        <v>0</v>
      </c>
      <c r="G50" s="111">
        <f>'D 2.4.3 1 Pol'!AF80</f>
        <v>0</v>
      </c>
      <c r="H50" s="111">
        <f t="shared" si="1"/>
        <v>0</v>
      </c>
      <c r="I50" s="111">
        <f t="shared" si="3"/>
        <v>0</v>
      </c>
      <c r="J50" s="112" t="str">
        <f t="shared" si="2"/>
        <v/>
      </c>
    </row>
    <row r="51" spans="1:10" ht="25.5" customHeight="1">
      <c r="A51" s="94">
        <v>3</v>
      </c>
      <c r="B51" s="113" t="s">
        <v>57</v>
      </c>
      <c r="C51" s="255" t="s">
        <v>70</v>
      </c>
      <c r="D51" s="256"/>
      <c r="E51" s="256"/>
      <c r="F51" s="114">
        <f>'D 2.4.3 1 Pol'!AE80</f>
        <v>0</v>
      </c>
      <c r="G51" s="107">
        <f>'D 2.4.3 1 Pol'!AF80</f>
        <v>0</v>
      </c>
      <c r="H51" s="107">
        <f t="shared" si="1"/>
        <v>0</v>
      </c>
      <c r="I51" s="107">
        <f t="shared" si="3"/>
        <v>0</v>
      </c>
      <c r="J51" s="108" t="str">
        <f t="shared" si="2"/>
        <v/>
      </c>
    </row>
    <row r="52" spans="1:10" ht="25.5" customHeight="1">
      <c r="A52" s="94">
        <v>2</v>
      </c>
      <c r="B52" s="109" t="s">
        <v>71</v>
      </c>
      <c r="C52" s="257" t="s">
        <v>72</v>
      </c>
      <c r="D52" s="258"/>
      <c r="E52" s="258"/>
      <c r="F52" s="110">
        <f>'D 2.4.4 1 Pol'!AE100</f>
        <v>0</v>
      </c>
      <c r="G52" s="111">
        <f>'D 2.4.4 1 Pol'!AF100</f>
        <v>0</v>
      </c>
      <c r="H52" s="111">
        <f t="shared" si="1"/>
        <v>0</v>
      </c>
      <c r="I52" s="111">
        <f t="shared" si="3"/>
        <v>0</v>
      </c>
      <c r="J52" s="112" t="str">
        <f t="shared" si="2"/>
        <v/>
      </c>
    </row>
    <row r="53" spans="1:10" ht="25.5" customHeight="1">
      <c r="A53" s="94">
        <v>3</v>
      </c>
      <c r="B53" s="113" t="s">
        <v>57</v>
      </c>
      <c r="C53" s="255" t="s">
        <v>72</v>
      </c>
      <c r="D53" s="256"/>
      <c r="E53" s="256"/>
      <c r="F53" s="114">
        <f>'D 2.4.4 1 Pol'!AE100</f>
        <v>0</v>
      </c>
      <c r="G53" s="107">
        <f>'D 2.4.4 1 Pol'!AF100</f>
        <v>0</v>
      </c>
      <c r="H53" s="107">
        <f t="shared" si="1"/>
        <v>0</v>
      </c>
      <c r="I53" s="107">
        <f t="shared" si="3"/>
        <v>0</v>
      </c>
      <c r="J53" s="108" t="str">
        <f t="shared" si="2"/>
        <v/>
      </c>
    </row>
    <row r="54" spans="1:10" ht="25.5" customHeight="1">
      <c r="A54" s="94">
        <v>2</v>
      </c>
      <c r="B54" s="109" t="s">
        <v>73</v>
      </c>
      <c r="C54" s="257" t="s">
        <v>74</v>
      </c>
      <c r="D54" s="258"/>
      <c r="E54" s="258"/>
      <c r="F54" s="110">
        <f>'D 2.4.6 1 Pol'!AE40</f>
        <v>0</v>
      </c>
      <c r="G54" s="111">
        <f>'D 2.4.6 1 Pol'!AF40</f>
        <v>0</v>
      </c>
      <c r="H54" s="111">
        <f t="shared" si="1"/>
        <v>0</v>
      </c>
      <c r="I54" s="111">
        <f t="shared" si="3"/>
        <v>0</v>
      </c>
      <c r="J54" s="112" t="str">
        <f t="shared" si="2"/>
        <v/>
      </c>
    </row>
    <row r="55" spans="1:10" ht="25.5" customHeight="1">
      <c r="A55" s="94">
        <v>3</v>
      </c>
      <c r="B55" s="113" t="s">
        <v>57</v>
      </c>
      <c r="C55" s="255" t="s">
        <v>74</v>
      </c>
      <c r="D55" s="256"/>
      <c r="E55" s="256"/>
      <c r="F55" s="114">
        <f>'D 2.4.6 1 Pol'!AE40</f>
        <v>0</v>
      </c>
      <c r="G55" s="107">
        <f>'D 2.4.6 1 Pol'!AF40</f>
        <v>0</v>
      </c>
      <c r="H55" s="107">
        <f t="shared" si="1"/>
        <v>0</v>
      </c>
      <c r="I55" s="107">
        <f t="shared" si="3"/>
        <v>0</v>
      </c>
      <c r="J55" s="108" t="str">
        <f t="shared" si="2"/>
        <v/>
      </c>
    </row>
    <row r="56" spans="1:10" ht="25.5" customHeight="1">
      <c r="A56" s="94">
        <v>2</v>
      </c>
      <c r="B56" s="109" t="s">
        <v>75</v>
      </c>
      <c r="C56" s="257" t="s">
        <v>76</v>
      </c>
      <c r="D56" s="258"/>
      <c r="E56" s="258"/>
      <c r="F56" s="110">
        <f>'D 4.1 1 Pol'!AE1688</f>
        <v>0</v>
      </c>
      <c r="G56" s="111">
        <f>'D 4.1 1 Pol'!AF1688</f>
        <v>0</v>
      </c>
      <c r="H56" s="111">
        <f t="shared" si="1"/>
        <v>0</v>
      </c>
      <c r="I56" s="111">
        <f t="shared" si="3"/>
        <v>0</v>
      </c>
      <c r="J56" s="112" t="str">
        <f t="shared" si="2"/>
        <v/>
      </c>
    </row>
    <row r="57" spans="1:10" ht="25.5" customHeight="1">
      <c r="A57" s="94">
        <v>3</v>
      </c>
      <c r="B57" s="113" t="s">
        <v>57</v>
      </c>
      <c r="C57" s="255" t="s">
        <v>77</v>
      </c>
      <c r="D57" s="256"/>
      <c r="E57" s="256"/>
      <c r="F57" s="114">
        <f>'D 4.1 1 Pol'!AE1688</f>
        <v>0</v>
      </c>
      <c r="G57" s="107">
        <f>'D 4.1 1 Pol'!AF1688</f>
        <v>0</v>
      </c>
      <c r="H57" s="107">
        <f t="shared" si="1"/>
        <v>0</v>
      </c>
      <c r="I57" s="107">
        <f t="shared" si="3"/>
        <v>0</v>
      </c>
      <c r="J57" s="108" t="str">
        <f t="shared" si="2"/>
        <v/>
      </c>
    </row>
    <row r="58" spans="1:10" ht="25.5" customHeight="1">
      <c r="A58" s="94">
        <v>2</v>
      </c>
      <c r="B58" s="109" t="s">
        <v>78</v>
      </c>
      <c r="C58" s="257" t="s">
        <v>79</v>
      </c>
      <c r="D58" s="258"/>
      <c r="E58" s="258"/>
      <c r="F58" s="110">
        <f>'D 4.4.1 1 Pol'!AE64</f>
        <v>0</v>
      </c>
      <c r="G58" s="111">
        <f>'D 4.4.1 1 Pol'!AF64</f>
        <v>0</v>
      </c>
      <c r="H58" s="111">
        <f t="shared" si="1"/>
        <v>0</v>
      </c>
      <c r="I58" s="111">
        <f t="shared" si="3"/>
        <v>0</v>
      </c>
      <c r="J58" s="112" t="str">
        <f t="shared" si="2"/>
        <v/>
      </c>
    </row>
    <row r="59" spans="1:10" ht="25.5" customHeight="1">
      <c r="A59" s="94">
        <v>3</v>
      </c>
      <c r="B59" s="113" t="s">
        <v>57</v>
      </c>
      <c r="C59" s="255" t="s">
        <v>79</v>
      </c>
      <c r="D59" s="256"/>
      <c r="E59" s="256"/>
      <c r="F59" s="114">
        <f>'D 4.4.1 1 Pol'!AE64</f>
        <v>0</v>
      </c>
      <c r="G59" s="107">
        <f>'D 4.4.1 1 Pol'!AF64</f>
        <v>0</v>
      </c>
      <c r="H59" s="107">
        <f t="shared" si="1"/>
        <v>0</v>
      </c>
      <c r="I59" s="107">
        <f t="shared" si="3"/>
        <v>0</v>
      </c>
      <c r="J59" s="108" t="str">
        <f t="shared" si="2"/>
        <v/>
      </c>
    </row>
    <row r="60" spans="1:10" ht="25.5" customHeight="1">
      <c r="A60" s="94"/>
      <c r="B60" s="268" t="s">
        <v>80</v>
      </c>
      <c r="C60" s="269"/>
      <c r="D60" s="269"/>
      <c r="E60" s="270"/>
      <c r="F60" s="115">
        <f>SUMIF(A39:A59,"=1",F39:F59)</f>
        <v>0</v>
      </c>
      <c r="G60" s="116">
        <f>SUMIF(A39:A59,"=1",G39:G59)</f>
        <v>0</v>
      </c>
      <c r="H60" s="116">
        <f>SUMIF(A39:A59,"=1",H39:H59)</f>
        <v>0</v>
      </c>
      <c r="I60" s="116">
        <f>SUMIF(A39:A59,"=1",I39:I59)</f>
        <v>0</v>
      </c>
      <c r="J60" s="117">
        <f>SUMIF(A39:A59,"=1",J39:J59)</f>
        <v>0</v>
      </c>
    </row>
    <row r="64" spans="1:10" ht="15.75">
      <c r="B64" s="125" t="s">
        <v>82</v>
      </c>
    </row>
    <row r="66" spans="1:10" ht="25.5" customHeight="1">
      <c r="A66" s="126"/>
      <c r="B66" s="129" t="s">
        <v>17</v>
      </c>
      <c r="C66" s="129" t="s">
        <v>5</v>
      </c>
      <c r="D66" s="130"/>
      <c r="E66" s="130"/>
      <c r="F66" s="131" t="s">
        <v>83</v>
      </c>
      <c r="G66" s="131"/>
      <c r="H66" s="131"/>
      <c r="I66" s="131" t="s">
        <v>29</v>
      </c>
      <c r="J66" s="131" t="s">
        <v>0</v>
      </c>
    </row>
    <row r="67" spans="1:10" ht="25.5" customHeight="1">
      <c r="A67" s="127"/>
      <c r="B67" s="132" t="s">
        <v>57</v>
      </c>
      <c r="C67" s="271" t="s">
        <v>84</v>
      </c>
      <c r="D67" s="272"/>
      <c r="E67" s="272"/>
      <c r="F67" s="137" t="s">
        <v>24</v>
      </c>
      <c r="G67" s="138"/>
      <c r="H67" s="138"/>
      <c r="I67" s="138">
        <f>'D 2.1 1 Pol'!G8+'D 2.2 1 Pol'!G8+'D 2.4.1 1 Pol'!G8+'D 4.1 1 Pol'!G8</f>
        <v>0</v>
      </c>
      <c r="J67" s="135" t="str">
        <f>IF(I113=0,"",I67/I113*100)</f>
        <v/>
      </c>
    </row>
    <row r="68" spans="1:10" ht="25.5" customHeight="1">
      <c r="A68" s="127"/>
      <c r="B68" s="132" t="s">
        <v>85</v>
      </c>
      <c r="C68" s="271" t="s">
        <v>86</v>
      </c>
      <c r="D68" s="272"/>
      <c r="E68" s="272"/>
      <c r="F68" s="137" t="s">
        <v>24</v>
      </c>
      <c r="G68" s="138"/>
      <c r="H68" s="138"/>
      <c r="I68" s="138">
        <f>'D 2.1 1 Pol'!G49+'D 2.2 1 Pol'!G121</f>
        <v>0</v>
      </c>
      <c r="J68" s="135" t="str">
        <f>IF(I113=0,"",I68/I113*100)</f>
        <v/>
      </c>
    </row>
    <row r="69" spans="1:10" ht="25.5" customHeight="1">
      <c r="A69" s="127"/>
      <c r="B69" s="132" t="s">
        <v>87</v>
      </c>
      <c r="C69" s="271" t="s">
        <v>88</v>
      </c>
      <c r="D69" s="272"/>
      <c r="E69" s="272"/>
      <c r="F69" s="137" t="s">
        <v>24</v>
      </c>
      <c r="G69" s="138"/>
      <c r="H69" s="138"/>
      <c r="I69" s="138">
        <f>'D 2.1 1 Pol'!G79+'D 2.2 1 Pol'!G198</f>
        <v>0</v>
      </c>
      <c r="J69" s="135" t="str">
        <f>IF(I113=0,"",I69/I113*100)</f>
        <v/>
      </c>
    </row>
    <row r="70" spans="1:10" ht="25.5" customHeight="1">
      <c r="A70" s="127"/>
      <c r="B70" s="132" t="s">
        <v>89</v>
      </c>
      <c r="C70" s="271" t="s">
        <v>90</v>
      </c>
      <c r="D70" s="272"/>
      <c r="E70" s="272"/>
      <c r="F70" s="137" t="s">
        <v>24</v>
      </c>
      <c r="G70" s="138"/>
      <c r="H70" s="138"/>
      <c r="I70" s="138">
        <f>'D 2.1 1 Pol'!G167</f>
        <v>0</v>
      </c>
      <c r="J70" s="135" t="str">
        <f>IF(I113=0,"",I70/I113*100)</f>
        <v/>
      </c>
    </row>
    <row r="71" spans="1:10" ht="25.5" customHeight="1">
      <c r="A71" s="127"/>
      <c r="B71" s="132" t="s">
        <v>91</v>
      </c>
      <c r="C71" s="271" t="s">
        <v>92</v>
      </c>
      <c r="D71" s="272"/>
      <c r="E71" s="272"/>
      <c r="F71" s="137" t="s">
        <v>24</v>
      </c>
      <c r="G71" s="138"/>
      <c r="H71" s="138"/>
      <c r="I71" s="138">
        <f>'D 2.2 1 Pol'!G303</f>
        <v>0</v>
      </c>
      <c r="J71" s="135" t="str">
        <f>IF(I113=0,"",I71/I113*100)</f>
        <v/>
      </c>
    </row>
    <row r="72" spans="1:10" ht="25.5" customHeight="1">
      <c r="A72" s="127"/>
      <c r="B72" s="132" t="s">
        <v>93</v>
      </c>
      <c r="C72" s="271" t="s">
        <v>94</v>
      </c>
      <c r="D72" s="272"/>
      <c r="E72" s="272"/>
      <c r="F72" s="137" t="s">
        <v>24</v>
      </c>
      <c r="G72" s="138"/>
      <c r="H72" s="138"/>
      <c r="I72" s="138">
        <f>'D 2.1 1 Pol'!G189+'D 4.1 1 Pol'!G46</f>
        <v>0</v>
      </c>
      <c r="J72" s="135" t="str">
        <f>IF(I113=0,"",I72/I113*100)</f>
        <v/>
      </c>
    </row>
    <row r="73" spans="1:10" ht="25.5" customHeight="1">
      <c r="A73" s="127"/>
      <c r="B73" s="132" t="s">
        <v>95</v>
      </c>
      <c r="C73" s="271" t="s">
        <v>96</v>
      </c>
      <c r="D73" s="272"/>
      <c r="E73" s="272"/>
      <c r="F73" s="137" t="s">
        <v>24</v>
      </c>
      <c r="G73" s="138"/>
      <c r="H73" s="138"/>
      <c r="I73" s="138">
        <f>'D 2.1 1 Pol'!G203+'D 4.1 1 Pol'!G88</f>
        <v>0</v>
      </c>
      <c r="J73" s="135" t="str">
        <f>IF(I113=0,"",I73/I113*100)</f>
        <v/>
      </c>
    </row>
    <row r="74" spans="1:10" ht="25.5" customHeight="1">
      <c r="A74" s="127"/>
      <c r="B74" s="132" t="s">
        <v>95</v>
      </c>
      <c r="C74" s="271" t="s">
        <v>97</v>
      </c>
      <c r="D74" s="272"/>
      <c r="E74" s="272"/>
      <c r="F74" s="137" t="s">
        <v>24</v>
      </c>
      <c r="G74" s="138"/>
      <c r="H74" s="138"/>
      <c r="I74" s="138">
        <f>'D 2.4.1 1 Pol'!G70</f>
        <v>0</v>
      </c>
      <c r="J74" s="135" t="str">
        <f>IF(I113=0,"",I74/I113*100)</f>
        <v/>
      </c>
    </row>
    <row r="75" spans="1:10" ht="25.5" customHeight="1">
      <c r="A75" s="127"/>
      <c r="B75" s="132" t="s">
        <v>98</v>
      </c>
      <c r="C75" s="271" t="s">
        <v>99</v>
      </c>
      <c r="D75" s="272"/>
      <c r="E75" s="272"/>
      <c r="F75" s="137" t="s">
        <v>24</v>
      </c>
      <c r="G75" s="138"/>
      <c r="H75" s="138"/>
      <c r="I75" s="138">
        <f>'D 2.1 1 Pol'!G384+'D 4.1 1 Pol'!G166</f>
        <v>0</v>
      </c>
      <c r="J75" s="135" t="str">
        <f>IF(I113=0,"",I75/I113*100)</f>
        <v/>
      </c>
    </row>
    <row r="76" spans="1:10" ht="25.5" customHeight="1">
      <c r="A76" s="127"/>
      <c r="B76" s="132" t="s">
        <v>100</v>
      </c>
      <c r="C76" s="271" t="s">
        <v>101</v>
      </c>
      <c r="D76" s="272"/>
      <c r="E76" s="272"/>
      <c r="F76" s="137" t="s">
        <v>24</v>
      </c>
      <c r="G76" s="138"/>
      <c r="H76" s="138"/>
      <c r="I76" s="138">
        <f>'D 2.1 1 Pol'!G503+'D 2.4.1 1 Pol'!G77</f>
        <v>0</v>
      </c>
      <c r="J76" s="135" t="str">
        <f>IF(I113=0,"",I76/I113*100)</f>
        <v/>
      </c>
    </row>
    <row r="77" spans="1:10" ht="25.5" customHeight="1">
      <c r="A77" s="127"/>
      <c r="B77" s="132" t="s">
        <v>102</v>
      </c>
      <c r="C77" s="271" t="s">
        <v>103</v>
      </c>
      <c r="D77" s="272"/>
      <c r="E77" s="272"/>
      <c r="F77" s="137" t="s">
        <v>24</v>
      </c>
      <c r="G77" s="138"/>
      <c r="H77" s="138"/>
      <c r="I77" s="138">
        <f>'D 4.1 1 Pol'!G848</f>
        <v>0</v>
      </c>
      <c r="J77" s="135" t="str">
        <f>IF(I113=0,"",I77/I113*100)</f>
        <v/>
      </c>
    </row>
    <row r="78" spans="1:10" ht="25.5" customHeight="1">
      <c r="A78" s="127"/>
      <c r="B78" s="132" t="s">
        <v>104</v>
      </c>
      <c r="C78" s="271" t="s">
        <v>105</v>
      </c>
      <c r="D78" s="272"/>
      <c r="E78" s="272"/>
      <c r="F78" s="137" t="s">
        <v>24</v>
      </c>
      <c r="G78" s="138"/>
      <c r="H78" s="138"/>
      <c r="I78" s="138">
        <f>'D 2.1 1 Pol'!G576+'D 4.1 1 Pol'!G905</f>
        <v>0</v>
      </c>
      <c r="J78" s="135" t="str">
        <f>IF(I113=0,"",I78/I113*100)</f>
        <v/>
      </c>
    </row>
    <row r="79" spans="1:10" ht="25.5" customHeight="1">
      <c r="A79" s="127"/>
      <c r="B79" s="132" t="s">
        <v>106</v>
      </c>
      <c r="C79" s="271" t="s">
        <v>107</v>
      </c>
      <c r="D79" s="272"/>
      <c r="E79" s="272"/>
      <c r="F79" s="137" t="s">
        <v>24</v>
      </c>
      <c r="G79" s="138"/>
      <c r="H79" s="138"/>
      <c r="I79" s="138">
        <f>'D 2.1 1 Pol'!G623+'D 4.1 1 Pol'!G1010</f>
        <v>0</v>
      </c>
      <c r="J79" s="135" t="str">
        <f>IF(I113=0,"",I79/I113*100)</f>
        <v/>
      </c>
    </row>
    <row r="80" spans="1:10" ht="25.5" customHeight="1">
      <c r="A80" s="127"/>
      <c r="B80" s="132" t="s">
        <v>108</v>
      </c>
      <c r="C80" s="271" t="s">
        <v>109</v>
      </c>
      <c r="D80" s="272"/>
      <c r="E80" s="272"/>
      <c r="F80" s="137" t="s">
        <v>24</v>
      </c>
      <c r="G80" s="138"/>
      <c r="H80" s="138"/>
      <c r="I80" s="138">
        <f>'D 2.1 1 Pol'!G641+'D 2.2 1 Pol'!G396+'D 2.4.1 1 Pol'!G82+'D 4.1 1 Pol'!G1012</f>
        <v>0</v>
      </c>
      <c r="J80" s="135" t="str">
        <f>IF(I113=0,"",I80/I113*100)</f>
        <v/>
      </c>
    </row>
    <row r="81" spans="1:10" ht="25.5" customHeight="1">
      <c r="A81" s="127"/>
      <c r="B81" s="132" t="s">
        <v>110</v>
      </c>
      <c r="C81" s="271" t="s">
        <v>111</v>
      </c>
      <c r="D81" s="272"/>
      <c r="E81" s="272"/>
      <c r="F81" s="137" t="s">
        <v>24</v>
      </c>
      <c r="G81" s="138"/>
      <c r="H81" s="138"/>
      <c r="I81" s="138">
        <f>'D 2.1 1 Pol'!G800+'D 2.2 1 Pol'!G429+'D 2.4.1 1 Pol'!G108+'D 4.1 1 Pol'!G1201</f>
        <v>0</v>
      </c>
      <c r="J81" s="135" t="str">
        <f>IF(I113=0,"",I81/I113*100)</f>
        <v/>
      </c>
    </row>
    <row r="82" spans="1:10" ht="25.5" customHeight="1">
      <c r="A82" s="127"/>
      <c r="B82" s="132" t="s">
        <v>112</v>
      </c>
      <c r="C82" s="271" t="s">
        <v>113</v>
      </c>
      <c r="D82" s="272"/>
      <c r="E82" s="272"/>
      <c r="F82" s="137" t="s">
        <v>25</v>
      </c>
      <c r="G82" s="138"/>
      <c r="H82" s="138"/>
      <c r="I82" s="138">
        <f>'D 2.1 1 Pol'!G803</f>
        <v>0</v>
      </c>
      <c r="J82" s="135" t="str">
        <f>IF(I113=0,"",I82/I113*100)</f>
        <v/>
      </c>
    </row>
    <row r="83" spans="1:10" ht="25.5" customHeight="1">
      <c r="A83" s="127"/>
      <c r="B83" s="132" t="s">
        <v>114</v>
      </c>
      <c r="C83" s="271" t="s">
        <v>115</v>
      </c>
      <c r="D83" s="272"/>
      <c r="E83" s="272"/>
      <c r="F83" s="137" t="s">
        <v>25</v>
      </c>
      <c r="G83" s="138"/>
      <c r="H83" s="138"/>
      <c r="I83" s="138">
        <f>'D 2.1 1 Pol'!G881</f>
        <v>0</v>
      </c>
      <c r="J83" s="135" t="str">
        <f>IF(I113=0,"",I83/I113*100)</f>
        <v/>
      </c>
    </row>
    <row r="84" spans="1:10" ht="25.5" customHeight="1">
      <c r="A84" s="127"/>
      <c r="B84" s="132" t="s">
        <v>116</v>
      </c>
      <c r="C84" s="271" t="s">
        <v>117</v>
      </c>
      <c r="D84" s="272"/>
      <c r="E84" s="272"/>
      <c r="F84" s="137" t="s">
        <v>25</v>
      </c>
      <c r="G84" s="138"/>
      <c r="H84" s="138"/>
      <c r="I84" s="138">
        <f>'D 2.1 1 Pol'!G888+'D 2.4.3 1 Pol'!G8+'D 4.1 1 Pol'!G1204</f>
        <v>0</v>
      </c>
      <c r="J84" s="135" t="str">
        <f>IF(I113=0,"",I84/I113*100)</f>
        <v/>
      </c>
    </row>
    <row r="85" spans="1:10" ht="25.5" customHeight="1">
      <c r="A85" s="127"/>
      <c r="B85" s="132" t="s">
        <v>118</v>
      </c>
      <c r="C85" s="271" t="s">
        <v>119</v>
      </c>
      <c r="D85" s="272"/>
      <c r="E85" s="272"/>
      <c r="F85" s="137" t="s">
        <v>25</v>
      </c>
      <c r="G85" s="138"/>
      <c r="H85" s="138"/>
      <c r="I85" s="138">
        <f>'D 2.4.1 1 Pol'!G111</f>
        <v>0</v>
      </c>
      <c r="J85" s="135" t="str">
        <f>IF(I113=0,"",I85/I113*100)</f>
        <v/>
      </c>
    </row>
    <row r="86" spans="1:10" ht="25.5" customHeight="1">
      <c r="A86" s="127"/>
      <c r="B86" s="132" t="s">
        <v>120</v>
      </c>
      <c r="C86" s="271" t="s">
        <v>121</v>
      </c>
      <c r="D86" s="272"/>
      <c r="E86" s="272"/>
      <c r="F86" s="137" t="s">
        <v>25</v>
      </c>
      <c r="G86" s="138"/>
      <c r="H86" s="138"/>
      <c r="I86" s="138">
        <f>'D 2.4.1 1 Pol'!G194</f>
        <v>0</v>
      </c>
      <c r="J86" s="135" t="str">
        <f>IF(I113=0,"",I86/I113*100)</f>
        <v/>
      </c>
    </row>
    <row r="87" spans="1:10" ht="25.5" customHeight="1">
      <c r="A87" s="127"/>
      <c r="B87" s="132" t="s">
        <v>122</v>
      </c>
      <c r="C87" s="271" t="s">
        <v>123</v>
      </c>
      <c r="D87" s="272"/>
      <c r="E87" s="272"/>
      <c r="F87" s="137" t="s">
        <v>25</v>
      </c>
      <c r="G87" s="138"/>
      <c r="H87" s="138"/>
      <c r="I87" s="138">
        <f>'D 2.1 1 Pol'!G957+'D 2.4.1 1 Pol'!G267</f>
        <v>0</v>
      </c>
      <c r="J87" s="135" t="str">
        <f>IF(I113=0,"",I87/I113*100)</f>
        <v/>
      </c>
    </row>
    <row r="88" spans="1:10" ht="25.5" customHeight="1">
      <c r="A88" s="127"/>
      <c r="B88" s="132" t="s">
        <v>124</v>
      </c>
      <c r="C88" s="271" t="s">
        <v>68</v>
      </c>
      <c r="D88" s="272"/>
      <c r="E88" s="272"/>
      <c r="F88" s="137" t="s">
        <v>25</v>
      </c>
      <c r="G88" s="138"/>
      <c r="H88" s="138"/>
      <c r="I88" s="138">
        <f>'D 2.4.2 1 Pol'!G8</f>
        <v>0</v>
      </c>
      <c r="J88" s="135" t="str">
        <f>IF(I113=0,"",I88/I113*100)</f>
        <v/>
      </c>
    </row>
    <row r="89" spans="1:10" ht="25.5" customHeight="1">
      <c r="A89" s="127"/>
      <c r="B89" s="132" t="s">
        <v>125</v>
      </c>
      <c r="C89" s="271" t="s">
        <v>126</v>
      </c>
      <c r="D89" s="272"/>
      <c r="E89" s="272"/>
      <c r="F89" s="137" t="s">
        <v>25</v>
      </c>
      <c r="G89" s="138"/>
      <c r="H89" s="138"/>
      <c r="I89" s="138">
        <f>'D 4.1 1 Pol'!G1228</f>
        <v>0</v>
      </c>
      <c r="J89" s="135" t="str">
        <f>IF(I113=0,"",I89/I113*100)</f>
        <v/>
      </c>
    </row>
    <row r="90" spans="1:10" ht="25.5" customHeight="1">
      <c r="A90" s="127"/>
      <c r="B90" s="132" t="s">
        <v>127</v>
      </c>
      <c r="C90" s="271" t="s">
        <v>128</v>
      </c>
      <c r="D90" s="272"/>
      <c r="E90" s="272"/>
      <c r="F90" s="137" t="s">
        <v>25</v>
      </c>
      <c r="G90" s="138"/>
      <c r="H90" s="138"/>
      <c r="I90" s="138">
        <f>'D 2.4.3 1 Pol'!G17</f>
        <v>0</v>
      </c>
      <c r="J90" s="135" t="str">
        <f>IF(I113=0,"",I90/I113*100)</f>
        <v/>
      </c>
    </row>
    <row r="91" spans="1:10" ht="25.5" customHeight="1">
      <c r="A91" s="127"/>
      <c r="B91" s="132" t="s">
        <v>129</v>
      </c>
      <c r="C91" s="271" t="s">
        <v>130</v>
      </c>
      <c r="D91" s="272"/>
      <c r="E91" s="272"/>
      <c r="F91" s="137" t="s">
        <v>25</v>
      </c>
      <c r="G91" s="138"/>
      <c r="H91" s="138"/>
      <c r="I91" s="138">
        <f>'D 2.4.3 1 Pol'!G40</f>
        <v>0</v>
      </c>
      <c r="J91" s="135" t="str">
        <f>IF(I113=0,"",I91/I113*100)</f>
        <v/>
      </c>
    </row>
    <row r="92" spans="1:10" ht="25.5" customHeight="1">
      <c r="A92" s="127"/>
      <c r="B92" s="132" t="s">
        <v>131</v>
      </c>
      <c r="C92" s="271" t="s">
        <v>132</v>
      </c>
      <c r="D92" s="272"/>
      <c r="E92" s="272"/>
      <c r="F92" s="137" t="s">
        <v>25</v>
      </c>
      <c r="G92" s="138"/>
      <c r="H92" s="138"/>
      <c r="I92" s="138">
        <f>'D 2.4.3 1 Pol'!G64</f>
        <v>0</v>
      </c>
      <c r="J92" s="135" t="str">
        <f>IF(I113=0,"",I92/I113*100)</f>
        <v/>
      </c>
    </row>
    <row r="93" spans="1:10" ht="25.5" customHeight="1">
      <c r="A93" s="127"/>
      <c r="B93" s="132" t="s">
        <v>133</v>
      </c>
      <c r="C93" s="271" t="s">
        <v>134</v>
      </c>
      <c r="D93" s="272"/>
      <c r="E93" s="272"/>
      <c r="F93" s="137" t="s">
        <v>25</v>
      </c>
      <c r="G93" s="138"/>
      <c r="H93" s="138"/>
      <c r="I93" s="138">
        <f>'D 2.1 1 Pol'!G993+'D 2.2 1 Pol'!G432</f>
        <v>0</v>
      </c>
      <c r="J93" s="135" t="str">
        <f>IF(I113=0,"",I93/I113*100)</f>
        <v/>
      </c>
    </row>
    <row r="94" spans="1:10" ht="25.5" customHeight="1">
      <c r="A94" s="127"/>
      <c r="B94" s="132" t="s">
        <v>135</v>
      </c>
      <c r="C94" s="271" t="s">
        <v>136</v>
      </c>
      <c r="D94" s="272"/>
      <c r="E94" s="272"/>
      <c r="F94" s="137" t="s">
        <v>25</v>
      </c>
      <c r="G94" s="138"/>
      <c r="H94" s="138"/>
      <c r="I94" s="138">
        <f>'D 2.1 1 Pol'!G1070+'D 4.1 1 Pol'!G1230</f>
        <v>0</v>
      </c>
      <c r="J94" s="135" t="str">
        <f>IF(I113=0,"",I94/I113*100)</f>
        <v/>
      </c>
    </row>
    <row r="95" spans="1:10" ht="25.5" customHeight="1">
      <c r="A95" s="127"/>
      <c r="B95" s="132" t="s">
        <v>137</v>
      </c>
      <c r="C95" s="271" t="s">
        <v>138</v>
      </c>
      <c r="D95" s="272"/>
      <c r="E95" s="272"/>
      <c r="F95" s="137" t="s">
        <v>25</v>
      </c>
      <c r="G95" s="138"/>
      <c r="H95" s="138"/>
      <c r="I95" s="138">
        <f>'D 2.1 1 Pol'!G1104</f>
        <v>0</v>
      </c>
      <c r="J95" s="135" t="str">
        <f>IF(I113=0,"",I95/I113*100)</f>
        <v/>
      </c>
    </row>
    <row r="96" spans="1:10" ht="25.5" customHeight="1">
      <c r="A96" s="127"/>
      <c r="B96" s="132" t="s">
        <v>139</v>
      </c>
      <c r="C96" s="271" t="s">
        <v>140</v>
      </c>
      <c r="D96" s="272"/>
      <c r="E96" s="272"/>
      <c r="F96" s="137" t="s">
        <v>25</v>
      </c>
      <c r="G96" s="138"/>
      <c r="H96" s="138"/>
      <c r="I96" s="138">
        <f>'D 2.1 1 Pol'!G1115</f>
        <v>0</v>
      </c>
      <c r="J96" s="135" t="str">
        <f>IF(I113=0,"",I96/I113*100)</f>
        <v/>
      </c>
    </row>
    <row r="97" spans="1:10" ht="25.5" customHeight="1">
      <c r="A97" s="127"/>
      <c r="B97" s="132" t="s">
        <v>141</v>
      </c>
      <c r="C97" s="271" t="s">
        <v>142</v>
      </c>
      <c r="D97" s="272"/>
      <c r="E97" s="272"/>
      <c r="F97" s="137" t="s">
        <v>25</v>
      </c>
      <c r="G97" s="138"/>
      <c r="H97" s="138"/>
      <c r="I97" s="138">
        <f>'D 2.1 1 Pol'!G1231+'D 4.1 1 Pol'!G1386</f>
        <v>0</v>
      </c>
      <c r="J97" s="135" t="str">
        <f>IF(I113=0,"",I97/I113*100)</f>
        <v/>
      </c>
    </row>
    <row r="98" spans="1:10" ht="25.5" customHeight="1">
      <c r="A98" s="127"/>
      <c r="B98" s="132" t="s">
        <v>143</v>
      </c>
      <c r="C98" s="271" t="s">
        <v>144</v>
      </c>
      <c r="D98" s="272"/>
      <c r="E98" s="272"/>
      <c r="F98" s="137" t="s">
        <v>25</v>
      </c>
      <c r="G98" s="138"/>
      <c r="H98" s="138"/>
      <c r="I98" s="138">
        <f>'D 2.1 1 Pol'!G1243+'D 4.1 1 Pol'!G1449</f>
        <v>0</v>
      </c>
      <c r="J98" s="135" t="str">
        <f>IF(I113=0,"",I98/I113*100)</f>
        <v/>
      </c>
    </row>
    <row r="99" spans="1:10" ht="25.5" customHeight="1">
      <c r="A99" s="127"/>
      <c r="B99" s="132" t="s">
        <v>145</v>
      </c>
      <c r="C99" s="271" t="s">
        <v>146</v>
      </c>
      <c r="D99" s="272"/>
      <c r="E99" s="272"/>
      <c r="F99" s="137" t="s">
        <v>25</v>
      </c>
      <c r="G99" s="138"/>
      <c r="H99" s="138"/>
      <c r="I99" s="138">
        <f>'D 2.1 1 Pol'!G1267</f>
        <v>0</v>
      </c>
      <c r="J99" s="135" t="str">
        <f>IF(I113=0,"",I99/I113*100)</f>
        <v/>
      </c>
    </row>
    <row r="100" spans="1:10" ht="25.5" customHeight="1">
      <c r="A100" s="127"/>
      <c r="B100" s="132" t="s">
        <v>147</v>
      </c>
      <c r="C100" s="271" t="s">
        <v>148</v>
      </c>
      <c r="D100" s="272"/>
      <c r="E100" s="272"/>
      <c r="F100" s="137" t="s">
        <v>25</v>
      </c>
      <c r="G100" s="138"/>
      <c r="H100" s="138"/>
      <c r="I100" s="138">
        <f>'D 2.1 1 Pol'!G1375</f>
        <v>0</v>
      </c>
      <c r="J100" s="135" t="str">
        <f>IF(I113=0,"",I100/I113*100)</f>
        <v/>
      </c>
    </row>
    <row r="101" spans="1:10" ht="25.5" customHeight="1">
      <c r="A101" s="127"/>
      <c r="B101" s="132" t="s">
        <v>149</v>
      </c>
      <c r="C101" s="271" t="s">
        <v>150</v>
      </c>
      <c r="D101" s="272"/>
      <c r="E101" s="272"/>
      <c r="F101" s="137" t="s">
        <v>25</v>
      </c>
      <c r="G101" s="138"/>
      <c r="H101" s="138"/>
      <c r="I101" s="138">
        <f>'D 2.1 1 Pol'!G1416</f>
        <v>0</v>
      </c>
      <c r="J101" s="135" t="str">
        <f>IF(I113=0,"",I101/I113*100)</f>
        <v/>
      </c>
    </row>
    <row r="102" spans="1:10" ht="25.5" customHeight="1">
      <c r="A102" s="127"/>
      <c r="B102" s="132" t="s">
        <v>151</v>
      </c>
      <c r="C102" s="271" t="s">
        <v>152</v>
      </c>
      <c r="D102" s="272"/>
      <c r="E102" s="272"/>
      <c r="F102" s="137" t="s">
        <v>25</v>
      </c>
      <c r="G102" s="138"/>
      <c r="H102" s="138"/>
      <c r="I102" s="138">
        <f>'D 2.1 1 Pol'!G1455+'D 4.1 1 Pol'!G1585</f>
        <v>0</v>
      </c>
      <c r="J102" s="135" t="str">
        <f>IF(I113=0,"",I102/I113*100)</f>
        <v/>
      </c>
    </row>
    <row r="103" spans="1:10" ht="25.5" customHeight="1">
      <c r="A103" s="127"/>
      <c r="B103" s="132" t="s">
        <v>153</v>
      </c>
      <c r="C103" s="271" t="s">
        <v>154</v>
      </c>
      <c r="D103" s="272"/>
      <c r="E103" s="272"/>
      <c r="F103" s="137" t="s">
        <v>25</v>
      </c>
      <c r="G103" s="138"/>
      <c r="H103" s="138"/>
      <c r="I103" s="138">
        <f>'D 2.1 1 Pol'!G1547+'D 2.2 1 Pol'!G471</f>
        <v>0</v>
      </c>
      <c r="J103" s="135" t="str">
        <f>IF(I113=0,"",I103/I113*100)</f>
        <v/>
      </c>
    </row>
    <row r="104" spans="1:10" ht="25.5" customHeight="1">
      <c r="A104" s="127"/>
      <c r="B104" s="132" t="s">
        <v>155</v>
      </c>
      <c r="C104" s="271" t="s">
        <v>156</v>
      </c>
      <c r="D104" s="272"/>
      <c r="E104" s="272"/>
      <c r="F104" s="137" t="s">
        <v>25</v>
      </c>
      <c r="G104" s="138"/>
      <c r="H104" s="138"/>
      <c r="I104" s="138">
        <f>'D 2.1 1 Pol'!G1562+'D 4.1 1 Pol'!G1630</f>
        <v>0</v>
      </c>
      <c r="J104" s="135" t="str">
        <f>IF(I113=0,"",I104/I113*100)</f>
        <v/>
      </c>
    </row>
    <row r="105" spans="1:10" ht="25.5" customHeight="1">
      <c r="A105" s="127"/>
      <c r="B105" s="132" t="s">
        <v>157</v>
      </c>
      <c r="C105" s="271" t="s">
        <v>158</v>
      </c>
      <c r="D105" s="272"/>
      <c r="E105" s="272"/>
      <c r="F105" s="137" t="s">
        <v>25</v>
      </c>
      <c r="G105" s="138"/>
      <c r="H105" s="138"/>
      <c r="I105" s="138">
        <f>'D 2.1 1 Pol'!G1576</f>
        <v>0</v>
      </c>
      <c r="J105" s="135" t="str">
        <f>IF(I113=0,"",I105/I113*100)</f>
        <v/>
      </c>
    </row>
    <row r="106" spans="1:10" ht="25.5" customHeight="1">
      <c r="A106" s="127"/>
      <c r="B106" s="132" t="s">
        <v>159</v>
      </c>
      <c r="C106" s="271" t="s">
        <v>160</v>
      </c>
      <c r="D106" s="272"/>
      <c r="E106" s="272"/>
      <c r="F106" s="137" t="s">
        <v>26</v>
      </c>
      <c r="G106" s="138"/>
      <c r="H106" s="138"/>
      <c r="I106" s="138">
        <f>'D 2.4.4 1 Pol'!G8+'D 4.4.1 1 Pol'!G8</f>
        <v>0</v>
      </c>
      <c r="J106" s="135" t="str">
        <f>IF(I113=0,"",I106/I113*100)</f>
        <v/>
      </c>
    </row>
    <row r="107" spans="1:10" ht="25.5" customHeight="1">
      <c r="A107" s="127"/>
      <c r="B107" s="132" t="s">
        <v>161</v>
      </c>
      <c r="C107" s="271" t="s">
        <v>162</v>
      </c>
      <c r="D107" s="272"/>
      <c r="E107" s="272"/>
      <c r="F107" s="137" t="s">
        <v>26</v>
      </c>
      <c r="G107" s="138"/>
      <c r="H107" s="138"/>
      <c r="I107" s="138">
        <f>'D 2.4.6 1 Pol'!G8</f>
        <v>0</v>
      </c>
      <c r="J107" s="135" t="str">
        <f>IF(I113=0,"",I107/I113*100)</f>
        <v/>
      </c>
    </row>
    <row r="108" spans="1:10" ht="25.5" customHeight="1">
      <c r="A108" s="127"/>
      <c r="B108" s="132" t="s">
        <v>163</v>
      </c>
      <c r="C108" s="271" t="s">
        <v>164</v>
      </c>
      <c r="D108" s="272"/>
      <c r="E108" s="272"/>
      <c r="F108" s="137" t="s">
        <v>26</v>
      </c>
      <c r="G108" s="138"/>
      <c r="H108" s="138"/>
      <c r="I108" s="138">
        <f>'D 2.1 1 Pol'!G1591</f>
        <v>0</v>
      </c>
      <c r="J108" s="135" t="str">
        <f>IF(I113=0,"",I108/I113*100)</f>
        <v/>
      </c>
    </row>
    <row r="109" spans="1:10" ht="25.5" customHeight="1">
      <c r="A109" s="127"/>
      <c r="B109" s="132" t="s">
        <v>165</v>
      </c>
      <c r="C109" s="271" t="s">
        <v>166</v>
      </c>
      <c r="D109" s="272"/>
      <c r="E109" s="272"/>
      <c r="F109" s="137" t="s">
        <v>26</v>
      </c>
      <c r="G109" s="138"/>
      <c r="H109" s="138"/>
      <c r="I109" s="138">
        <f>'D 4.4.1 1 Pol'!G59</f>
        <v>0</v>
      </c>
      <c r="J109" s="135" t="str">
        <f>IF(I113=0,"",I109/I113*100)</f>
        <v/>
      </c>
    </row>
    <row r="110" spans="1:10" ht="25.5" customHeight="1">
      <c r="A110" s="127"/>
      <c r="B110" s="132" t="s">
        <v>167</v>
      </c>
      <c r="C110" s="271" t="s">
        <v>168</v>
      </c>
      <c r="D110" s="272"/>
      <c r="E110" s="272"/>
      <c r="F110" s="137" t="s">
        <v>26</v>
      </c>
      <c r="G110" s="138"/>
      <c r="H110" s="138"/>
      <c r="I110" s="138">
        <f>'D 2.4.3 1 Pol'!G76</f>
        <v>0</v>
      </c>
      <c r="J110" s="135" t="str">
        <f>IF(I113=0,"",I110/I113*100)</f>
        <v/>
      </c>
    </row>
    <row r="111" spans="1:10" ht="25.5" customHeight="1">
      <c r="A111" s="127"/>
      <c r="B111" s="132" t="s">
        <v>169</v>
      </c>
      <c r="C111" s="271" t="s">
        <v>27</v>
      </c>
      <c r="D111" s="272"/>
      <c r="E111" s="272"/>
      <c r="F111" s="137" t="s">
        <v>169</v>
      </c>
      <c r="G111" s="138"/>
      <c r="H111" s="138"/>
      <c r="I111" s="138">
        <f>'01 1 Naklady'!G8</f>
        <v>0</v>
      </c>
      <c r="J111" s="135" t="str">
        <f>IF(I113=0,"",I111/I113*100)</f>
        <v/>
      </c>
    </row>
    <row r="112" spans="1:10" ht="25.5" customHeight="1">
      <c r="A112" s="127"/>
      <c r="B112" s="132" t="s">
        <v>170</v>
      </c>
      <c r="C112" s="271" t="s">
        <v>28</v>
      </c>
      <c r="D112" s="272"/>
      <c r="E112" s="272"/>
      <c r="F112" s="137" t="s">
        <v>170</v>
      </c>
      <c r="G112" s="138"/>
      <c r="H112" s="138"/>
      <c r="I112" s="138">
        <f>'01 1 Naklady'!G18</f>
        <v>0</v>
      </c>
      <c r="J112" s="135" t="str">
        <f>IF(I113=0,"",I112/I113*100)</f>
        <v/>
      </c>
    </row>
    <row r="113" spans="1:10" ht="25.5" customHeight="1">
      <c r="A113" s="128"/>
      <c r="B113" s="133" t="s">
        <v>1</v>
      </c>
      <c r="C113" s="133"/>
      <c r="D113" s="134"/>
      <c r="E113" s="134"/>
      <c r="F113" s="139"/>
      <c r="G113" s="140"/>
      <c r="H113" s="140"/>
      <c r="I113" s="140">
        <f>SUM(I67:I112)</f>
        <v>0</v>
      </c>
      <c r="J113" s="136">
        <f>SUM(J67:J112)</f>
        <v>0</v>
      </c>
    </row>
    <row r="114" spans="1:10">
      <c r="F114" s="92"/>
      <c r="G114" s="91"/>
      <c r="H114" s="92"/>
      <c r="I114" s="91"/>
      <c r="J114" s="93"/>
    </row>
    <row r="115" spans="1:10">
      <c r="F115" s="92"/>
      <c r="G115" s="91"/>
      <c r="H115" s="92"/>
      <c r="I115" s="91"/>
      <c r="J115" s="93"/>
    </row>
    <row r="116" spans="1:10">
      <c r="F116" s="92"/>
      <c r="G116" s="91"/>
      <c r="H116" s="92"/>
      <c r="I116" s="91"/>
      <c r="J116" s="93"/>
    </row>
  </sheetData>
  <sheetProtection password="C26F"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4">
    <mergeCell ref="C110:E110"/>
    <mergeCell ref="C111:E111"/>
    <mergeCell ref="C112:E112"/>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59:E59"/>
    <mergeCell ref="B60:E60"/>
    <mergeCell ref="C67:E67"/>
    <mergeCell ref="C68:E68"/>
    <mergeCell ref="C69:E69"/>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F8" sqref="F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273" t="s">
        <v>6</v>
      </c>
      <c r="B1" s="273"/>
      <c r="C1" s="274"/>
      <c r="D1" s="273"/>
      <c r="E1" s="273"/>
      <c r="F1" s="273"/>
      <c r="G1" s="273"/>
    </row>
    <row r="2" spans="1:7" ht="24.95" customHeight="1">
      <c r="A2" s="74" t="s">
        <v>7</v>
      </c>
      <c r="B2" s="73"/>
      <c r="C2" s="275"/>
      <c r="D2" s="275"/>
      <c r="E2" s="275"/>
      <c r="F2" s="275"/>
      <c r="G2" s="276"/>
    </row>
    <row r="3" spans="1:7" ht="24.95" customHeight="1">
      <c r="A3" s="74" t="s">
        <v>8</v>
      </c>
      <c r="B3" s="73"/>
      <c r="C3" s="275"/>
      <c r="D3" s="275"/>
      <c r="E3" s="275"/>
      <c r="F3" s="275"/>
      <c r="G3" s="276"/>
    </row>
    <row r="4" spans="1:7" ht="24.95" customHeight="1">
      <c r="A4" s="74" t="s">
        <v>9</v>
      </c>
      <c r="B4" s="73"/>
      <c r="C4" s="275"/>
      <c r="D4" s="275"/>
      <c r="E4" s="275"/>
      <c r="F4" s="275"/>
      <c r="G4" s="276"/>
    </row>
    <row r="5" spans="1:7">
      <c r="B5" s="6"/>
      <c r="C5" s="7"/>
      <c r="D5" s="8"/>
    </row>
  </sheetData>
  <sheetProtection algorithmName="SHA-512" hashValue="tuCvZIia5KYv+x8rVZ958BkoUeGocqD6yO3yluZCwAmR/DMSfHuRTGr7/dq8eUgUXNTVeFRiktIsQxDj/XZQfg==" saltValue="ewoT+TagTSQAWdS9XkgIg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D4985"/>
  <sheetViews>
    <sheetView workbookViewId="0">
      <pane ySplit="7" topLeftCell="A8" activePane="bottomLeft" state="frozen"/>
      <selection pane="bottomLeft" activeCell="AB1" sqref="AB1:AF1048576"/>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5" max="25" width="0" hidden="1" customWidth="1"/>
    <col min="27" max="27" width="9.140625" customWidth="1"/>
    <col min="28" max="32" width="9.140625" hidden="1" customWidth="1"/>
    <col min="33" max="37" width="9.140625" customWidth="1"/>
    <col min="49" max="49" width="98.7109375" customWidth="1"/>
  </cols>
  <sheetData>
    <row r="1" spans="1:56" ht="15.75" customHeight="1">
      <c r="A1" s="308" t="s">
        <v>171</v>
      </c>
      <c r="B1" s="308"/>
      <c r="C1" s="308"/>
      <c r="D1" s="308"/>
      <c r="E1" s="308"/>
      <c r="F1" s="308"/>
      <c r="G1" s="308"/>
      <c r="AC1" t="s">
        <v>172</v>
      </c>
    </row>
    <row r="2" spans="1:56" ht="24.95" customHeight="1">
      <c r="A2" s="143" t="s">
        <v>7</v>
      </c>
      <c r="B2" s="73" t="s">
        <v>43</v>
      </c>
      <c r="C2" s="309" t="s">
        <v>3304</v>
      </c>
      <c r="D2" s="310"/>
      <c r="E2" s="310"/>
      <c r="F2" s="310"/>
      <c r="G2" s="311"/>
      <c r="AC2" t="s">
        <v>173</v>
      </c>
    </row>
    <row r="3" spans="1:56" ht="24.95" customHeight="1">
      <c r="A3" s="143" t="s">
        <v>8</v>
      </c>
      <c r="B3" s="73" t="s">
        <v>55</v>
      </c>
      <c r="C3" s="309" t="s">
        <v>56</v>
      </c>
      <c r="D3" s="310"/>
      <c r="E3" s="310"/>
      <c r="F3" s="310"/>
      <c r="G3" s="311"/>
      <c r="Y3" s="90" t="s">
        <v>174</v>
      </c>
      <c r="AC3" t="s">
        <v>175</v>
      </c>
    </row>
    <row r="4" spans="1:56" ht="24.95" customHeight="1">
      <c r="A4" s="144" t="s">
        <v>9</v>
      </c>
      <c r="B4" s="145" t="s">
        <v>57</v>
      </c>
      <c r="C4" s="312" t="s">
        <v>58</v>
      </c>
      <c r="D4" s="313"/>
      <c r="E4" s="313"/>
      <c r="F4" s="313"/>
      <c r="G4" s="314"/>
      <c r="AC4" t="s">
        <v>176</v>
      </c>
    </row>
    <row r="5" spans="1:56" ht="13.5" thickBot="1">
      <c r="D5" s="142"/>
    </row>
    <row r="6" spans="1:56" ht="39" thickTop="1">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224" t="s">
        <v>191</v>
      </c>
      <c r="S6" s="225" t="s">
        <v>3292</v>
      </c>
    </row>
    <row r="7" spans="1:56" hidden="1">
      <c r="A7" s="5"/>
      <c r="B7" s="6"/>
      <c r="C7" s="6"/>
      <c r="D7" s="8"/>
      <c r="E7" s="152"/>
      <c r="F7" s="153"/>
      <c r="G7" s="153"/>
      <c r="H7" s="153"/>
      <c r="I7" s="153"/>
      <c r="J7" s="153"/>
      <c r="K7" s="153"/>
      <c r="L7" s="153"/>
      <c r="M7" s="153"/>
      <c r="N7" s="153"/>
      <c r="O7" s="153"/>
      <c r="P7" s="153"/>
      <c r="Q7" s="153"/>
      <c r="R7" s="226"/>
      <c r="S7" s="227"/>
    </row>
    <row r="8" spans="1:56">
      <c r="A8" s="162" t="s">
        <v>197</v>
      </c>
      <c r="B8" s="163" t="s">
        <v>169</v>
      </c>
      <c r="C8" s="184" t="s">
        <v>27</v>
      </c>
      <c r="D8" s="164"/>
      <c r="E8" s="165"/>
      <c r="F8" s="166"/>
      <c r="G8" s="166">
        <f>SUMIF(AC9:AC17,"&lt;&gt;NOR",G9:G17)</f>
        <v>0</v>
      </c>
      <c r="H8" s="166"/>
      <c r="I8" s="166">
        <f>SUM(I9:I17)</f>
        <v>0</v>
      </c>
      <c r="J8" s="166"/>
      <c r="K8" s="166">
        <f>SUM(K9:K17)</f>
        <v>0</v>
      </c>
      <c r="L8" s="166"/>
      <c r="M8" s="166">
        <f>SUM(M9:M17)</f>
        <v>0</v>
      </c>
      <c r="N8" s="166"/>
      <c r="O8" s="166">
        <f>SUM(O9:O17)</f>
        <v>0</v>
      </c>
      <c r="P8" s="166"/>
      <c r="Q8" s="166">
        <f>SUM(Q9:Q17)</f>
        <v>0</v>
      </c>
      <c r="R8" s="228"/>
      <c r="S8" s="229"/>
      <c r="AB8" s="92">
        <f>G8+G18</f>
        <v>0</v>
      </c>
      <c r="AC8" t="s">
        <v>198</v>
      </c>
    </row>
    <row r="9" spans="1:56" outlineLevel="1">
      <c r="A9" s="203"/>
      <c r="B9" s="296" t="s">
        <v>3289</v>
      </c>
      <c r="C9" s="297"/>
      <c r="D9" s="298"/>
      <c r="E9" s="299"/>
      <c r="F9" s="300"/>
      <c r="G9" s="301"/>
      <c r="H9" s="204"/>
      <c r="I9" s="205"/>
      <c r="J9" s="172"/>
      <c r="K9" s="173">
        <f>ROUND(E9*J9,2)</f>
        <v>0</v>
      </c>
      <c r="L9" s="173">
        <v>21</v>
      </c>
      <c r="M9" s="173">
        <f>G9*(1+L9/100)</f>
        <v>0</v>
      </c>
      <c r="N9" s="173">
        <v>0</v>
      </c>
      <c r="O9" s="173">
        <f>ROUND(E9*N9,2)</f>
        <v>0</v>
      </c>
      <c r="P9" s="173">
        <v>0</v>
      </c>
      <c r="Q9" s="173">
        <f>ROUND(E9*P9,2)</f>
        <v>0</v>
      </c>
      <c r="R9" s="204"/>
      <c r="S9" s="205"/>
      <c r="T9" s="151"/>
      <c r="U9" s="151"/>
      <c r="V9" s="151"/>
      <c r="W9" s="151"/>
      <c r="X9" s="151"/>
      <c r="Y9" s="151"/>
      <c r="Z9" s="151"/>
      <c r="AA9" s="151"/>
      <c r="AB9" s="151"/>
      <c r="AC9" s="151" t="s">
        <v>203</v>
      </c>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row>
    <row r="10" spans="1:56" ht="12.75" customHeight="1" outlineLevel="1">
      <c r="A10" s="206">
        <v>1</v>
      </c>
      <c r="B10" s="207" t="s">
        <v>199</v>
      </c>
      <c r="C10" s="208" t="s">
        <v>3290</v>
      </c>
      <c r="D10" s="209" t="s">
        <v>200</v>
      </c>
      <c r="E10" s="210">
        <v>1</v>
      </c>
      <c r="F10" s="211">
        <v>0</v>
      </c>
      <c r="G10" s="212">
        <f>ROUND(E10*F10,2)</f>
        <v>0</v>
      </c>
      <c r="H10" s="204" t="s">
        <v>3275</v>
      </c>
      <c r="I10" s="205" t="s">
        <v>245</v>
      </c>
      <c r="J10" s="160"/>
      <c r="K10" s="160"/>
      <c r="L10" s="160"/>
      <c r="M10" s="160"/>
      <c r="N10" s="160"/>
      <c r="O10" s="160"/>
      <c r="P10" s="160"/>
      <c r="Q10" s="160"/>
      <c r="R10" s="204" t="s">
        <v>3275</v>
      </c>
      <c r="S10" s="205" t="s">
        <v>245</v>
      </c>
      <c r="T10" s="151"/>
      <c r="U10" s="151"/>
      <c r="V10" s="151"/>
      <c r="W10" s="151"/>
      <c r="X10" s="151"/>
      <c r="Y10" s="151"/>
      <c r="Z10" s="151"/>
      <c r="AA10" s="151"/>
      <c r="AB10" s="151"/>
      <c r="AC10" s="151" t="s">
        <v>204</v>
      </c>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row>
    <row r="11" spans="1:56" outlineLevel="1">
      <c r="A11" s="203"/>
      <c r="B11" s="213"/>
      <c r="C11" s="286" t="s">
        <v>3272</v>
      </c>
      <c r="D11" s="287"/>
      <c r="E11" s="288"/>
      <c r="F11" s="289"/>
      <c r="G11" s="290"/>
      <c r="H11" s="204"/>
      <c r="I11" s="205"/>
      <c r="J11" s="160"/>
      <c r="K11" s="160"/>
      <c r="L11" s="160"/>
      <c r="M11" s="160"/>
      <c r="N11" s="160"/>
      <c r="O11" s="160"/>
      <c r="P11" s="160"/>
      <c r="Q11" s="160"/>
      <c r="R11" s="204"/>
      <c r="S11" s="205"/>
      <c r="T11" s="151"/>
      <c r="U11" s="151"/>
      <c r="V11" s="151"/>
      <c r="W11" s="151"/>
      <c r="X11" s="151"/>
      <c r="Y11" s="151"/>
      <c r="Z11" s="151"/>
      <c r="AA11" s="151"/>
      <c r="AB11" s="151"/>
      <c r="AC11" s="151" t="s">
        <v>204</v>
      </c>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row>
    <row r="12" spans="1:56" outlineLevel="1">
      <c r="A12" s="203"/>
      <c r="B12" s="302" t="s">
        <v>3289</v>
      </c>
      <c r="C12" s="303"/>
      <c r="D12" s="304"/>
      <c r="E12" s="305"/>
      <c r="F12" s="306"/>
      <c r="G12" s="307"/>
      <c r="H12" s="204"/>
      <c r="I12" s="205"/>
      <c r="J12" s="160"/>
      <c r="K12" s="160"/>
      <c r="L12" s="160"/>
      <c r="M12" s="160"/>
      <c r="N12" s="160"/>
      <c r="O12" s="160"/>
      <c r="P12" s="160"/>
      <c r="Q12" s="160"/>
      <c r="R12" s="204"/>
      <c r="S12" s="205"/>
      <c r="T12" s="151"/>
      <c r="U12" s="151"/>
      <c r="V12" s="151"/>
      <c r="W12" s="151"/>
      <c r="X12" s="151"/>
      <c r="Y12" s="151"/>
      <c r="Z12" s="151"/>
      <c r="AA12" s="151"/>
      <c r="AB12" s="151"/>
      <c r="AC12" s="151" t="s">
        <v>204</v>
      </c>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row>
    <row r="13" spans="1:56" outlineLevel="1">
      <c r="A13" s="206">
        <v>2</v>
      </c>
      <c r="B13" s="207" t="s">
        <v>205</v>
      </c>
      <c r="C13" s="208" t="s">
        <v>206</v>
      </c>
      <c r="D13" s="209" t="s">
        <v>200</v>
      </c>
      <c r="E13" s="210">
        <v>1</v>
      </c>
      <c r="F13" s="211">
        <v>0</v>
      </c>
      <c r="G13" s="212">
        <f>ROUND(E13*F13,2)</f>
        <v>0</v>
      </c>
      <c r="H13" s="204" t="s">
        <v>3275</v>
      </c>
      <c r="I13" s="205" t="s">
        <v>245</v>
      </c>
      <c r="J13" s="160"/>
      <c r="K13" s="160"/>
      <c r="L13" s="160"/>
      <c r="M13" s="160"/>
      <c r="N13" s="160"/>
      <c r="O13" s="160"/>
      <c r="P13" s="160"/>
      <c r="Q13" s="160"/>
      <c r="R13" s="204" t="s">
        <v>3275</v>
      </c>
      <c r="S13" s="205" t="s">
        <v>245</v>
      </c>
      <c r="T13" s="151"/>
      <c r="U13" s="151"/>
      <c r="V13" s="151"/>
      <c r="W13" s="151"/>
      <c r="X13" s="151"/>
      <c r="Y13" s="151"/>
      <c r="Z13" s="151"/>
      <c r="AA13" s="151"/>
      <c r="AB13" s="151"/>
      <c r="AC13" s="151" t="s">
        <v>204</v>
      </c>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row>
    <row r="14" spans="1:56" outlineLevel="1">
      <c r="A14" s="203"/>
      <c r="B14" s="213"/>
      <c r="C14" s="286" t="s">
        <v>3291</v>
      </c>
      <c r="D14" s="287"/>
      <c r="E14" s="288"/>
      <c r="F14" s="289"/>
      <c r="G14" s="290"/>
      <c r="H14" s="204"/>
      <c r="I14" s="205"/>
      <c r="J14" s="160"/>
      <c r="K14" s="160"/>
      <c r="L14" s="160"/>
      <c r="M14" s="160"/>
      <c r="N14" s="160"/>
      <c r="O14" s="160"/>
      <c r="P14" s="160"/>
      <c r="Q14" s="160"/>
      <c r="R14" s="204"/>
      <c r="S14" s="205"/>
      <c r="T14" s="151"/>
      <c r="U14" s="151"/>
      <c r="V14" s="151"/>
      <c r="W14" s="151"/>
      <c r="X14" s="151"/>
      <c r="Y14" s="151"/>
      <c r="Z14" s="151"/>
      <c r="AA14" s="151"/>
      <c r="AB14" s="151"/>
      <c r="AC14" s="151" t="s">
        <v>204</v>
      </c>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row>
    <row r="15" spans="1:56" ht="22.5" customHeight="1" outlineLevel="1">
      <c r="A15" s="203"/>
      <c r="B15" s="302" t="s">
        <v>3289</v>
      </c>
      <c r="C15" s="303"/>
      <c r="D15" s="304"/>
      <c r="E15" s="305"/>
      <c r="F15" s="306"/>
      <c r="G15" s="307"/>
      <c r="H15" s="204"/>
      <c r="I15" s="205"/>
      <c r="J15" s="160"/>
      <c r="K15" s="160"/>
      <c r="L15" s="160"/>
      <c r="M15" s="160"/>
      <c r="N15" s="160"/>
      <c r="O15" s="160"/>
      <c r="P15" s="160"/>
      <c r="Q15" s="160"/>
      <c r="R15" s="204"/>
      <c r="S15" s="205"/>
      <c r="T15" s="151"/>
      <c r="U15" s="151"/>
      <c r="V15" s="151"/>
      <c r="W15" s="151"/>
      <c r="X15" s="151"/>
      <c r="Y15" s="151"/>
      <c r="Z15" s="151"/>
      <c r="AA15" s="151"/>
      <c r="AB15" s="151"/>
      <c r="AC15" s="151" t="s">
        <v>204</v>
      </c>
      <c r="AD15" s="151"/>
      <c r="AE15" s="151"/>
      <c r="AF15" s="151"/>
      <c r="AG15" s="151"/>
      <c r="AH15" s="151"/>
      <c r="AI15" s="151"/>
      <c r="AJ15" s="151"/>
      <c r="AK15" s="151"/>
      <c r="AL15" s="151"/>
      <c r="AM15" s="151"/>
      <c r="AN15" s="151"/>
      <c r="AO15" s="151"/>
      <c r="AP15" s="151"/>
      <c r="AQ15" s="151"/>
      <c r="AR15" s="151"/>
      <c r="AS15" s="151"/>
      <c r="AT15" s="151"/>
      <c r="AU15" s="151"/>
      <c r="AV15" s="151"/>
      <c r="AW15" s="175">
        <f>C15</f>
        <v>0</v>
      </c>
      <c r="AX15" s="151"/>
      <c r="AY15" s="151"/>
      <c r="AZ15" s="151"/>
      <c r="BA15" s="151"/>
      <c r="BB15" s="151"/>
      <c r="BC15" s="151"/>
      <c r="BD15" s="151"/>
    </row>
    <row r="16" spans="1:56" outlineLevel="1">
      <c r="A16" s="206">
        <v>3</v>
      </c>
      <c r="B16" s="207" t="s">
        <v>207</v>
      </c>
      <c r="C16" s="208" t="s">
        <v>208</v>
      </c>
      <c r="D16" s="209" t="s">
        <v>200</v>
      </c>
      <c r="E16" s="210">
        <v>1</v>
      </c>
      <c r="F16" s="211">
        <v>0</v>
      </c>
      <c r="G16" s="212">
        <f>ROUND(E16*F16,2)</f>
        <v>0</v>
      </c>
      <c r="H16" s="204" t="s">
        <v>3275</v>
      </c>
      <c r="I16" s="205" t="s">
        <v>245</v>
      </c>
      <c r="J16" s="160"/>
      <c r="K16" s="160"/>
      <c r="L16" s="160"/>
      <c r="M16" s="160"/>
      <c r="N16" s="160"/>
      <c r="O16" s="160"/>
      <c r="P16" s="160"/>
      <c r="Q16" s="160"/>
      <c r="R16" s="204" t="s">
        <v>3275</v>
      </c>
      <c r="S16" s="205" t="s">
        <v>245</v>
      </c>
      <c r="T16" s="151"/>
      <c r="U16" s="151"/>
      <c r="V16" s="151"/>
      <c r="W16" s="151"/>
      <c r="X16" s="151"/>
      <c r="Y16" s="151"/>
      <c r="Z16" s="151"/>
      <c r="AA16" s="151"/>
      <c r="AB16" s="151"/>
      <c r="AC16" s="151" t="s">
        <v>204</v>
      </c>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row>
    <row r="17" spans="1:56" outlineLevel="1">
      <c r="A17" s="203"/>
      <c r="B17" s="213"/>
      <c r="C17" s="286" t="s">
        <v>3273</v>
      </c>
      <c r="D17" s="287"/>
      <c r="E17" s="288"/>
      <c r="F17" s="289"/>
      <c r="G17" s="290"/>
      <c r="H17" s="204"/>
      <c r="I17" s="205"/>
      <c r="J17" s="160"/>
      <c r="K17" s="160"/>
      <c r="L17" s="160"/>
      <c r="M17" s="160"/>
      <c r="N17" s="160"/>
      <c r="O17" s="160"/>
      <c r="P17" s="160"/>
      <c r="Q17" s="160"/>
      <c r="R17" s="204"/>
      <c r="S17" s="205"/>
      <c r="T17" s="151"/>
      <c r="U17" s="151"/>
      <c r="V17" s="151"/>
      <c r="W17" s="151"/>
      <c r="X17" s="151"/>
      <c r="Y17" s="151"/>
      <c r="Z17" s="151"/>
      <c r="AA17" s="151"/>
      <c r="AB17" s="151"/>
      <c r="AC17" s="151" t="s">
        <v>204</v>
      </c>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row>
    <row r="18" spans="1:56">
      <c r="A18" s="162" t="s">
        <v>197</v>
      </c>
      <c r="B18" s="163" t="s">
        <v>170</v>
      </c>
      <c r="C18" s="184" t="s">
        <v>28</v>
      </c>
      <c r="D18" s="164"/>
      <c r="E18" s="165"/>
      <c r="F18" s="166"/>
      <c r="G18" s="166">
        <f>SUMIF(AC19:AC43,"&lt;&gt;NOR",G19:G43)</f>
        <v>0</v>
      </c>
      <c r="H18" s="166"/>
      <c r="I18" s="166">
        <f>SUM(I19:I43)</f>
        <v>0</v>
      </c>
      <c r="J18" s="166"/>
      <c r="K18" s="166">
        <f>SUM(K19:K43)</f>
        <v>0</v>
      </c>
      <c r="L18" s="166"/>
      <c r="M18" s="166">
        <f>SUM(M19:M43)</f>
        <v>0</v>
      </c>
      <c r="N18" s="166"/>
      <c r="O18" s="166">
        <f>SUM(O19:O43)</f>
        <v>0</v>
      </c>
      <c r="P18" s="166"/>
      <c r="Q18" s="166">
        <f>SUM(Q19:Q43)</f>
        <v>0</v>
      </c>
      <c r="R18" s="228"/>
      <c r="S18" s="229"/>
      <c r="AC18" t="s">
        <v>198</v>
      </c>
    </row>
    <row r="19" spans="1:56" outlineLevel="1">
      <c r="A19" s="203"/>
      <c r="B19" s="296" t="s">
        <v>3274</v>
      </c>
      <c r="C19" s="297"/>
      <c r="D19" s="298"/>
      <c r="E19" s="299"/>
      <c r="F19" s="300"/>
      <c r="G19" s="301"/>
      <c r="H19" s="204"/>
      <c r="I19" s="205"/>
      <c r="J19" s="180"/>
      <c r="K19" s="181">
        <f>ROUND(E19*J19,2)</f>
        <v>0</v>
      </c>
      <c r="L19" s="181">
        <v>21</v>
      </c>
      <c r="M19" s="181">
        <f>G19*(1+L19/100)</f>
        <v>0</v>
      </c>
      <c r="N19" s="181">
        <v>0</v>
      </c>
      <c r="O19" s="181">
        <f>ROUND(E19*N19,2)</f>
        <v>0</v>
      </c>
      <c r="P19" s="181">
        <v>0</v>
      </c>
      <c r="Q19" s="181">
        <f>ROUND(E19*P19,2)</f>
        <v>0</v>
      </c>
      <c r="R19" s="204"/>
      <c r="S19" s="205"/>
      <c r="T19" s="151"/>
      <c r="U19" s="151"/>
      <c r="V19" s="151"/>
      <c r="W19" s="151"/>
      <c r="X19" s="151"/>
      <c r="Y19" s="151"/>
      <c r="Z19" s="151"/>
      <c r="AA19" s="151"/>
      <c r="AB19" s="151"/>
      <c r="AC19" s="151" t="s">
        <v>203</v>
      </c>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row>
    <row r="20" spans="1:56" outlineLevel="1">
      <c r="A20" s="206">
        <v>4</v>
      </c>
      <c r="B20" s="207" t="s">
        <v>209</v>
      </c>
      <c r="C20" s="208" t="s">
        <v>210</v>
      </c>
      <c r="D20" s="209" t="s">
        <v>211</v>
      </c>
      <c r="E20" s="210">
        <v>1</v>
      </c>
      <c r="F20" s="211">
        <v>0</v>
      </c>
      <c r="G20" s="212">
        <f>ROUND(E20*F20,2)</f>
        <v>0</v>
      </c>
      <c r="H20" s="204" t="s">
        <v>3275</v>
      </c>
      <c r="I20" s="205" t="s">
        <v>212</v>
      </c>
      <c r="J20" s="172"/>
      <c r="K20" s="173">
        <f>ROUND(E20*J20,2)</f>
        <v>0</v>
      </c>
      <c r="L20" s="173">
        <v>21</v>
      </c>
      <c r="M20" s="173">
        <f>G20*(1+L20/100)</f>
        <v>0</v>
      </c>
      <c r="N20" s="173">
        <v>0</v>
      </c>
      <c r="O20" s="173">
        <f>ROUND(E20*N20,2)</f>
        <v>0</v>
      </c>
      <c r="P20" s="173">
        <v>0</v>
      </c>
      <c r="Q20" s="173">
        <f>ROUND(E20*P20,2)</f>
        <v>0</v>
      </c>
      <c r="R20" s="204" t="s">
        <v>3275</v>
      </c>
      <c r="S20" s="205" t="s">
        <v>212</v>
      </c>
      <c r="T20" s="151"/>
      <c r="U20" s="151"/>
      <c r="V20" s="151"/>
      <c r="W20" s="151"/>
      <c r="X20" s="151"/>
      <c r="Y20" s="151"/>
      <c r="Z20" s="151"/>
      <c r="AA20" s="151"/>
      <c r="AB20" s="151"/>
      <c r="AC20" s="151" t="s">
        <v>203</v>
      </c>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row>
    <row r="21" spans="1:56" outlineLevel="1">
      <c r="A21" s="203"/>
      <c r="B21" s="302" t="s">
        <v>3276</v>
      </c>
      <c r="C21" s="303"/>
      <c r="D21" s="304"/>
      <c r="E21" s="305"/>
      <c r="F21" s="306"/>
      <c r="G21" s="307"/>
      <c r="H21" s="204"/>
      <c r="I21" s="205"/>
      <c r="J21" s="160"/>
      <c r="K21" s="160"/>
      <c r="L21" s="160"/>
      <c r="M21" s="160"/>
      <c r="N21" s="160"/>
      <c r="O21" s="160"/>
      <c r="P21" s="160"/>
      <c r="Q21" s="160"/>
      <c r="R21" s="204"/>
      <c r="S21" s="205"/>
      <c r="T21" s="151"/>
      <c r="U21" s="151"/>
      <c r="V21" s="151"/>
      <c r="W21" s="151"/>
      <c r="X21" s="151"/>
      <c r="Y21" s="151"/>
      <c r="Z21" s="151"/>
      <c r="AA21" s="151"/>
      <c r="AB21" s="151"/>
      <c r="AC21" s="151" t="s">
        <v>204</v>
      </c>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row>
    <row r="22" spans="1:56" outlineLevel="1">
      <c r="A22" s="203"/>
      <c r="B22" s="302" t="s">
        <v>227</v>
      </c>
      <c r="C22" s="303"/>
      <c r="D22" s="304"/>
      <c r="E22" s="305"/>
      <c r="F22" s="306"/>
      <c r="G22" s="307"/>
      <c r="H22" s="204"/>
      <c r="I22" s="205"/>
      <c r="J22" s="172"/>
      <c r="K22" s="173">
        <f>ROUND(E22*J22,2)</f>
        <v>0</v>
      </c>
      <c r="L22" s="173">
        <v>21</v>
      </c>
      <c r="M22" s="173">
        <f>G22*(1+L22/100)</f>
        <v>0</v>
      </c>
      <c r="N22" s="173">
        <v>0</v>
      </c>
      <c r="O22" s="173">
        <f>ROUND(E22*N22,2)</f>
        <v>0</v>
      </c>
      <c r="P22" s="173">
        <v>0</v>
      </c>
      <c r="Q22" s="173">
        <f>ROUND(E22*P22,2)</f>
        <v>0</v>
      </c>
      <c r="R22" s="204"/>
      <c r="S22" s="205"/>
      <c r="T22" s="151"/>
      <c r="U22" s="151"/>
      <c r="V22" s="151"/>
      <c r="W22" s="151"/>
      <c r="X22" s="151"/>
      <c r="Y22" s="151"/>
      <c r="Z22" s="151"/>
      <c r="AA22" s="151"/>
      <c r="AB22" s="151"/>
      <c r="AC22" s="151" t="s">
        <v>203</v>
      </c>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row>
    <row r="23" spans="1:56" ht="22.5" customHeight="1" outlineLevel="1">
      <c r="A23" s="206">
        <v>5</v>
      </c>
      <c r="B23" s="207" t="s">
        <v>213</v>
      </c>
      <c r="C23" s="208" t="s">
        <v>214</v>
      </c>
      <c r="D23" s="209" t="s">
        <v>200</v>
      </c>
      <c r="E23" s="210">
        <v>1</v>
      </c>
      <c r="F23" s="211">
        <v>0</v>
      </c>
      <c r="G23" s="212">
        <f>ROUND(E23*F23,2)</f>
        <v>0</v>
      </c>
      <c r="H23" s="204" t="s">
        <v>3275</v>
      </c>
      <c r="I23" s="205" t="s">
        <v>245</v>
      </c>
      <c r="J23" s="160"/>
      <c r="K23" s="160"/>
      <c r="L23" s="160"/>
      <c r="M23" s="160"/>
      <c r="N23" s="160"/>
      <c r="O23" s="160"/>
      <c r="P23" s="160"/>
      <c r="Q23" s="160"/>
      <c r="R23" s="204" t="s">
        <v>3275</v>
      </c>
      <c r="S23" s="205" t="s">
        <v>245</v>
      </c>
      <c r="T23" s="151"/>
      <c r="U23" s="151"/>
      <c r="V23" s="151"/>
      <c r="W23" s="151"/>
      <c r="X23" s="151"/>
      <c r="Y23" s="151"/>
      <c r="Z23" s="151"/>
      <c r="AA23" s="151"/>
      <c r="AB23" s="151"/>
      <c r="AC23" s="151" t="s">
        <v>204</v>
      </c>
      <c r="AD23" s="151"/>
      <c r="AE23" s="151"/>
      <c r="AF23" s="151"/>
      <c r="AG23" s="151"/>
      <c r="AH23" s="151"/>
      <c r="AI23" s="151"/>
      <c r="AJ23" s="151"/>
      <c r="AK23" s="151"/>
      <c r="AL23" s="151"/>
      <c r="AM23" s="151"/>
      <c r="AN23" s="151"/>
      <c r="AO23" s="151"/>
      <c r="AP23" s="151"/>
      <c r="AQ23" s="151"/>
      <c r="AR23" s="151"/>
      <c r="AS23" s="151"/>
      <c r="AT23" s="151"/>
      <c r="AU23" s="151"/>
      <c r="AV23" s="151"/>
      <c r="AW23" s="175" t="str">
        <f>C23</f>
        <v>Předání a převzetí staveniště</v>
      </c>
      <c r="AX23" s="151"/>
      <c r="AY23" s="151"/>
      <c r="AZ23" s="151"/>
      <c r="BA23" s="151"/>
      <c r="BB23" s="151"/>
      <c r="BC23" s="151"/>
      <c r="BD23" s="151"/>
    </row>
    <row r="24" spans="1:56" outlineLevel="1">
      <c r="A24" s="203"/>
      <c r="B24" s="213"/>
      <c r="C24" s="286" t="s">
        <v>3277</v>
      </c>
      <c r="D24" s="287"/>
      <c r="E24" s="288"/>
      <c r="F24" s="289"/>
      <c r="G24" s="290"/>
      <c r="H24" s="204"/>
      <c r="I24" s="205"/>
      <c r="J24" s="172"/>
      <c r="K24" s="173">
        <f>ROUND(E24*J24,2)</f>
        <v>0</v>
      </c>
      <c r="L24" s="173">
        <v>21</v>
      </c>
      <c r="M24" s="173">
        <f>G24*(1+L24/100)</f>
        <v>0</v>
      </c>
      <c r="N24" s="173">
        <v>0</v>
      </c>
      <c r="O24" s="173">
        <f>ROUND(E24*N24,2)</f>
        <v>0</v>
      </c>
      <c r="P24" s="173">
        <v>0</v>
      </c>
      <c r="Q24" s="173">
        <f>ROUND(E24*P24,2)</f>
        <v>0</v>
      </c>
      <c r="R24" s="204"/>
      <c r="S24" s="205"/>
      <c r="T24" s="151"/>
      <c r="U24" s="151"/>
      <c r="V24" s="151"/>
      <c r="W24" s="151"/>
      <c r="X24" s="151"/>
      <c r="Y24" s="151"/>
      <c r="Z24" s="151"/>
      <c r="AA24" s="151"/>
      <c r="AB24" s="151"/>
      <c r="AC24" s="151" t="s">
        <v>203</v>
      </c>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row>
    <row r="25" spans="1:56" ht="12.75" customHeight="1" outlineLevel="1">
      <c r="A25" s="203"/>
      <c r="B25" s="302" t="s">
        <v>3276</v>
      </c>
      <c r="C25" s="303"/>
      <c r="D25" s="304"/>
      <c r="E25" s="305"/>
      <c r="F25" s="306"/>
      <c r="G25" s="307"/>
      <c r="H25" s="204"/>
      <c r="I25" s="205"/>
      <c r="J25" s="160"/>
      <c r="K25" s="160"/>
      <c r="L25" s="160"/>
      <c r="M25" s="160"/>
      <c r="N25" s="160"/>
      <c r="O25" s="160"/>
      <c r="P25" s="160"/>
      <c r="Q25" s="160"/>
      <c r="R25" s="204"/>
      <c r="S25" s="205"/>
      <c r="T25" s="151"/>
      <c r="U25" s="151"/>
      <c r="V25" s="151"/>
      <c r="W25" s="151"/>
      <c r="X25" s="151"/>
      <c r="Y25" s="151"/>
      <c r="Z25" s="151"/>
      <c r="AA25" s="151"/>
      <c r="AB25" s="151"/>
      <c r="AC25" s="151" t="s">
        <v>204</v>
      </c>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row>
    <row r="26" spans="1:56" outlineLevel="1">
      <c r="A26" s="203"/>
      <c r="B26" s="302" t="s">
        <v>227</v>
      </c>
      <c r="C26" s="303"/>
      <c r="D26" s="304"/>
      <c r="E26" s="305"/>
      <c r="F26" s="306"/>
      <c r="G26" s="307"/>
      <c r="H26" s="204"/>
      <c r="I26" s="205"/>
      <c r="J26" s="172"/>
      <c r="K26" s="173">
        <f>ROUND(E26*J26,2)</f>
        <v>0</v>
      </c>
      <c r="L26" s="173">
        <v>21</v>
      </c>
      <c r="M26" s="173">
        <f>G26*(1+L26/100)</f>
        <v>0</v>
      </c>
      <c r="N26" s="173">
        <v>0</v>
      </c>
      <c r="O26" s="173">
        <f>ROUND(E26*N26,2)</f>
        <v>0</v>
      </c>
      <c r="P26" s="173">
        <v>0</v>
      </c>
      <c r="Q26" s="173">
        <f>ROUND(E26*P26,2)</f>
        <v>0</v>
      </c>
      <c r="R26" s="204"/>
      <c r="S26" s="205"/>
      <c r="T26" s="151"/>
      <c r="U26" s="151"/>
      <c r="V26" s="151"/>
      <c r="W26" s="151"/>
      <c r="X26" s="151"/>
      <c r="Y26" s="151"/>
      <c r="Z26" s="151"/>
      <c r="AA26" s="151"/>
      <c r="AB26" s="151"/>
      <c r="AC26" s="151" t="s">
        <v>203</v>
      </c>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row>
    <row r="27" spans="1:56" ht="22.5" customHeight="1" outlineLevel="1">
      <c r="A27" s="206">
        <v>6</v>
      </c>
      <c r="B27" s="207" t="s">
        <v>215</v>
      </c>
      <c r="C27" s="208" t="s">
        <v>216</v>
      </c>
      <c r="D27" s="209" t="s">
        <v>200</v>
      </c>
      <c r="E27" s="210">
        <v>1</v>
      </c>
      <c r="F27" s="211">
        <v>0</v>
      </c>
      <c r="G27" s="212">
        <f>ROUND(E27*F27,2)</f>
        <v>0</v>
      </c>
      <c r="H27" s="204" t="s">
        <v>3275</v>
      </c>
      <c r="I27" s="205" t="s">
        <v>245</v>
      </c>
      <c r="J27" s="160"/>
      <c r="K27" s="160"/>
      <c r="L27" s="160"/>
      <c r="M27" s="160"/>
      <c r="N27" s="160"/>
      <c r="O27" s="160"/>
      <c r="P27" s="160"/>
      <c r="Q27" s="160"/>
      <c r="R27" s="204" t="s">
        <v>3275</v>
      </c>
      <c r="S27" s="205" t="s">
        <v>245</v>
      </c>
      <c r="T27" s="151"/>
      <c r="U27" s="151"/>
      <c r="V27" s="151"/>
      <c r="W27" s="151"/>
      <c r="X27" s="151"/>
      <c r="Y27" s="151"/>
      <c r="Z27" s="151"/>
      <c r="AA27" s="151"/>
      <c r="AB27" s="151"/>
      <c r="AC27" s="151" t="s">
        <v>204</v>
      </c>
      <c r="AD27" s="151"/>
      <c r="AE27" s="151"/>
      <c r="AF27" s="151"/>
      <c r="AG27" s="151"/>
      <c r="AH27" s="151"/>
      <c r="AI27" s="151"/>
      <c r="AJ27" s="151"/>
      <c r="AK27" s="151"/>
      <c r="AL27" s="151"/>
      <c r="AM27" s="151"/>
      <c r="AN27" s="151"/>
      <c r="AO27" s="151"/>
      <c r="AP27" s="151"/>
      <c r="AQ27" s="151"/>
      <c r="AR27" s="151"/>
      <c r="AS27" s="151"/>
      <c r="AT27" s="151"/>
      <c r="AU27" s="151"/>
      <c r="AV27" s="151"/>
      <c r="AW27" s="175" t="str">
        <f>C27</f>
        <v>Ochrana stávajících inženýrských sítí na staveništ</v>
      </c>
      <c r="AX27" s="151"/>
      <c r="AY27" s="151"/>
      <c r="AZ27" s="151"/>
      <c r="BA27" s="151"/>
      <c r="BB27" s="151"/>
      <c r="BC27" s="151"/>
      <c r="BD27" s="151"/>
    </row>
    <row r="28" spans="1:56" outlineLevel="1">
      <c r="A28" s="203"/>
      <c r="B28" s="213"/>
      <c r="C28" s="286" t="s">
        <v>217</v>
      </c>
      <c r="D28" s="287"/>
      <c r="E28" s="288"/>
      <c r="F28" s="289"/>
      <c r="G28" s="290"/>
      <c r="H28" s="204"/>
      <c r="I28" s="205"/>
      <c r="J28" s="172"/>
      <c r="K28" s="173">
        <f>ROUND(E28*J28,2)</f>
        <v>0</v>
      </c>
      <c r="L28" s="173">
        <v>21</v>
      </c>
      <c r="M28" s="173">
        <f>G28*(1+L28/100)</f>
        <v>0</v>
      </c>
      <c r="N28" s="173">
        <v>0</v>
      </c>
      <c r="O28" s="173">
        <f>ROUND(E28*N28,2)</f>
        <v>0</v>
      </c>
      <c r="P28" s="173">
        <v>0</v>
      </c>
      <c r="Q28" s="173">
        <f>ROUND(E28*P28,2)</f>
        <v>0</v>
      </c>
      <c r="R28" s="204"/>
      <c r="S28" s="205"/>
      <c r="T28" s="151"/>
      <c r="U28" s="151"/>
      <c r="V28" s="151"/>
      <c r="W28" s="151"/>
      <c r="X28" s="151"/>
      <c r="Y28" s="151"/>
      <c r="Z28" s="151"/>
      <c r="AA28" s="151"/>
      <c r="AB28" s="151"/>
      <c r="AC28" s="151" t="s">
        <v>203</v>
      </c>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row>
    <row r="29" spans="1:56" ht="12.75" customHeight="1" outlineLevel="1">
      <c r="A29" s="203"/>
      <c r="B29" s="302" t="s">
        <v>3278</v>
      </c>
      <c r="C29" s="303"/>
      <c r="D29" s="304"/>
      <c r="E29" s="305"/>
      <c r="F29" s="306"/>
      <c r="G29" s="307"/>
      <c r="H29" s="204"/>
      <c r="I29" s="205"/>
      <c r="J29" s="160"/>
      <c r="K29" s="160"/>
      <c r="L29" s="160"/>
      <c r="M29" s="160"/>
      <c r="N29" s="160"/>
      <c r="O29" s="160"/>
      <c r="P29" s="160"/>
      <c r="Q29" s="160"/>
      <c r="R29" s="204"/>
      <c r="S29" s="205"/>
      <c r="T29" s="151"/>
      <c r="U29" s="151"/>
      <c r="V29" s="151"/>
      <c r="W29" s="151"/>
      <c r="X29" s="151"/>
      <c r="Y29" s="151"/>
      <c r="Z29" s="151"/>
      <c r="AA29" s="151"/>
      <c r="AB29" s="151"/>
      <c r="AC29" s="151" t="s">
        <v>204</v>
      </c>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row>
    <row r="30" spans="1:56" outlineLevel="1">
      <c r="A30" s="203"/>
      <c r="B30" s="302" t="s">
        <v>220</v>
      </c>
      <c r="C30" s="303"/>
      <c r="D30" s="304"/>
      <c r="E30" s="305"/>
      <c r="F30" s="306"/>
      <c r="G30" s="307"/>
      <c r="H30" s="204"/>
      <c r="I30" s="205"/>
      <c r="J30" s="172"/>
      <c r="K30" s="173">
        <f>ROUND(E30*J30,2)</f>
        <v>0</v>
      </c>
      <c r="L30" s="173">
        <v>21</v>
      </c>
      <c r="M30" s="173">
        <f>G30*(1+L30/100)</f>
        <v>0</v>
      </c>
      <c r="N30" s="173">
        <v>0</v>
      </c>
      <c r="O30" s="173">
        <f>ROUND(E30*N30,2)</f>
        <v>0</v>
      </c>
      <c r="P30" s="173">
        <v>0</v>
      </c>
      <c r="Q30" s="173">
        <f>ROUND(E30*P30,2)</f>
        <v>0</v>
      </c>
      <c r="R30" s="204"/>
      <c r="S30" s="205"/>
      <c r="T30" s="151"/>
      <c r="U30" s="151"/>
      <c r="V30" s="151"/>
      <c r="W30" s="151"/>
      <c r="X30" s="151"/>
      <c r="Y30" s="151"/>
      <c r="Z30" s="151"/>
      <c r="AA30" s="151"/>
      <c r="AB30" s="151"/>
      <c r="AC30" s="151" t="s">
        <v>203</v>
      </c>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row>
    <row r="31" spans="1:56" ht="12.75" customHeight="1" outlineLevel="1">
      <c r="A31" s="206">
        <v>7</v>
      </c>
      <c r="B31" s="207" t="s">
        <v>218</v>
      </c>
      <c r="C31" s="208" t="s">
        <v>219</v>
      </c>
      <c r="D31" s="209" t="s">
        <v>200</v>
      </c>
      <c r="E31" s="210">
        <v>1</v>
      </c>
      <c r="F31" s="211">
        <v>0</v>
      </c>
      <c r="G31" s="212">
        <f>ROUND(E31*F31,2)</f>
        <v>0</v>
      </c>
      <c r="H31" s="204" t="s">
        <v>3275</v>
      </c>
      <c r="I31" s="205" t="s">
        <v>245</v>
      </c>
      <c r="J31" s="160"/>
      <c r="K31" s="160"/>
      <c r="L31" s="160"/>
      <c r="M31" s="160"/>
      <c r="N31" s="160"/>
      <c r="O31" s="160"/>
      <c r="P31" s="160"/>
      <c r="Q31" s="160"/>
      <c r="R31" s="204" t="s">
        <v>3275</v>
      </c>
      <c r="S31" s="205" t="s">
        <v>245</v>
      </c>
      <c r="T31" s="151"/>
      <c r="U31" s="151"/>
      <c r="V31" s="151"/>
      <c r="W31" s="151"/>
      <c r="X31" s="151"/>
      <c r="Y31" s="151"/>
      <c r="Z31" s="151"/>
      <c r="AA31" s="151"/>
      <c r="AB31" s="151"/>
      <c r="AC31" s="151" t="s">
        <v>204</v>
      </c>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row>
    <row r="32" spans="1:56" outlineLevel="1">
      <c r="A32" s="203"/>
      <c r="B32" s="213"/>
      <c r="C32" s="286" t="s">
        <v>220</v>
      </c>
      <c r="D32" s="287"/>
      <c r="E32" s="288"/>
      <c r="F32" s="289"/>
      <c r="G32" s="290"/>
      <c r="H32" s="204"/>
      <c r="I32" s="205"/>
      <c r="J32" s="172"/>
      <c r="K32" s="173">
        <f>ROUND(E32*J32,2)</f>
        <v>0</v>
      </c>
      <c r="L32" s="173">
        <v>21</v>
      </c>
      <c r="M32" s="173">
        <f>G32*(1+L32/100)</f>
        <v>0</v>
      </c>
      <c r="N32" s="173">
        <v>0</v>
      </c>
      <c r="O32" s="173">
        <f>ROUND(E32*N32,2)</f>
        <v>0</v>
      </c>
      <c r="P32" s="173">
        <v>0</v>
      </c>
      <c r="Q32" s="173">
        <f>ROUND(E32*P32,2)</f>
        <v>0</v>
      </c>
      <c r="R32" s="204"/>
      <c r="S32" s="205"/>
      <c r="T32" s="151"/>
      <c r="U32" s="151"/>
      <c r="V32" s="151"/>
      <c r="W32" s="151"/>
      <c r="X32" s="151"/>
      <c r="Y32" s="151"/>
      <c r="Z32" s="151"/>
      <c r="AA32" s="151"/>
      <c r="AB32" s="151"/>
      <c r="AC32" s="151" t="s">
        <v>203</v>
      </c>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12.75" customHeight="1" outlineLevel="1">
      <c r="A33" s="203"/>
      <c r="B33" s="302" t="s">
        <v>3278</v>
      </c>
      <c r="C33" s="303"/>
      <c r="D33" s="304"/>
      <c r="E33" s="305"/>
      <c r="F33" s="306"/>
      <c r="G33" s="307"/>
      <c r="H33" s="204"/>
      <c r="I33" s="205"/>
      <c r="J33" s="160"/>
      <c r="K33" s="160"/>
      <c r="L33" s="160"/>
      <c r="M33" s="160"/>
      <c r="N33" s="160"/>
      <c r="O33" s="160"/>
      <c r="P33" s="160"/>
      <c r="Q33" s="160"/>
      <c r="R33" s="204"/>
      <c r="S33" s="205"/>
      <c r="T33" s="151"/>
      <c r="U33" s="151"/>
      <c r="V33" s="151"/>
      <c r="W33" s="151"/>
      <c r="X33" s="151"/>
      <c r="Y33" s="151"/>
      <c r="Z33" s="151"/>
      <c r="AA33" s="151"/>
      <c r="AB33" s="151"/>
      <c r="AC33" s="151" t="s">
        <v>204</v>
      </c>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row>
    <row r="34" spans="1:56" outlineLevel="1">
      <c r="A34" s="203"/>
      <c r="B34" s="302" t="s">
        <v>220</v>
      </c>
      <c r="C34" s="303"/>
      <c r="D34" s="304"/>
      <c r="E34" s="305"/>
      <c r="F34" s="306"/>
      <c r="G34" s="307"/>
      <c r="H34" s="204"/>
      <c r="I34" s="205"/>
      <c r="J34" s="172"/>
      <c r="K34" s="173">
        <f>ROUND(E34*J34,2)</f>
        <v>0</v>
      </c>
      <c r="L34" s="173">
        <v>21</v>
      </c>
      <c r="M34" s="173">
        <f>G34*(1+L34/100)</f>
        <v>0</v>
      </c>
      <c r="N34" s="173">
        <v>0</v>
      </c>
      <c r="O34" s="173">
        <f>ROUND(E34*N34,2)</f>
        <v>0</v>
      </c>
      <c r="P34" s="173">
        <v>0</v>
      </c>
      <c r="Q34" s="173">
        <f>ROUND(E34*P34,2)</f>
        <v>0</v>
      </c>
      <c r="R34" s="204"/>
      <c r="S34" s="205"/>
      <c r="T34" s="151"/>
      <c r="U34" s="151"/>
      <c r="V34" s="151"/>
      <c r="W34" s="151"/>
      <c r="X34" s="151"/>
      <c r="Y34" s="151"/>
      <c r="Z34" s="151"/>
      <c r="AA34" s="151"/>
      <c r="AB34" s="151"/>
      <c r="AC34" s="151" t="s">
        <v>203</v>
      </c>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row>
    <row r="35" spans="1:56" ht="33.75" customHeight="1" outlineLevel="1">
      <c r="A35" s="206">
        <v>8</v>
      </c>
      <c r="B35" s="207" t="s">
        <v>221</v>
      </c>
      <c r="C35" s="208" t="s">
        <v>222</v>
      </c>
      <c r="D35" s="209" t="s">
        <v>200</v>
      </c>
      <c r="E35" s="210">
        <v>1</v>
      </c>
      <c r="F35" s="211">
        <v>0</v>
      </c>
      <c r="G35" s="212">
        <f>ROUND(E35*F35,2)</f>
        <v>0</v>
      </c>
      <c r="H35" s="204" t="s">
        <v>3275</v>
      </c>
      <c r="I35" s="205" t="s">
        <v>245</v>
      </c>
      <c r="J35" s="160"/>
      <c r="K35" s="160"/>
      <c r="L35" s="160"/>
      <c r="M35" s="160"/>
      <c r="N35" s="160"/>
      <c r="O35" s="160"/>
      <c r="P35" s="160"/>
      <c r="Q35" s="160"/>
      <c r="R35" s="204" t="s">
        <v>3275</v>
      </c>
      <c r="S35" s="205" t="s">
        <v>245</v>
      </c>
      <c r="T35" s="151"/>
      <c r="U35" s="151"/>
      <c r="V35" s="151"/>
      <c r="W35" s="151"/>
      <c r="X35" s="151"/>
      <c r="Y35" s="151"/>
      <c r="Z35" s="151"/>
      <c r="AA35" s="151"/>
      <c r="AB35" s="151"/>
      <c r="AC35" s="151" t="s">
        <v>204</v>
      </c>
      <c r="AD35" s="151"/>
      <c r="AE35" s="151"/>
      <c r="AF35" s="151"/>
      <c r="AG35" s="151"/>
      <c r="AH35" s="151"/>
      <c r="AI35" s="151"/>
      <c r="AJ35" s="151"/>
      <c r="AK35" s="151"/>
      <c r="AL35" s="151"/>
      <c r="AM35" s="151"/>
      <c r="AN35" s="151"/>
      <c r="AO35" s="151"/>
      <c r="AP35" s="151"/>
      <c r="AQ35" s="151"/>
      <c r="AR35" s="151"/>
      <c r="AS35" s="151"/>
      <c r="AT35" s="151"/>
      <c r="AU35" s="151"/>
      <c r="AV35" s="151"/>
      <c r="AW35" s="175" t="str">
        <f>C35</f>
        <v xml:space="preserve">Dokumentace skutečného provedení </v>
      </c>
      <c r="AX35" s="151"/>
      <c r="AY35" s="151"/>
      <c r="AZ35" s="151"/>
      <c r="BA35" s="151"/>
      <c r="BB35" s="151"/>
      <c r="BC35" s="151"/>
      <c r="BD35" s="151"/>
    </row>
    <row r="36" spans="1:56" outlineLevel="1">
      <c r="A36" s="203"/>
      <c r="B36" s="213"/>
      <c r="C36" s="286" t="s">
        <v>3279</v>
      </c>
      <c r="D36" s="287"/>
      <c r="E36" s="288"/>
      <c r="F36" s="289"/>
      <c r="G36" s="290"/>
      <c r="H36" s="204"/>
      <c r="I36" s="205"/>
      <c r="J36" s="172"/>
      <c r="K36" s="173">
        <f>ROUND(E36*J36,2)</f>
        <v>0</v>
      </c>
      <c r="L36" s="173">
        <v>21</v>
      </c>
      <c r="M36" s="173">
        <f>G36*(1+L36/100)</f>
        <v>0</v>
      </c>
      <c r="N36" s="173">
        <v>0</v>
      </c>
      <c r="O36" s="173">
        <f>ROUND(E36*N36,2)</f>
        <v>0</v>
      </c>
      <c r="P36" s="173">
        <v>0</v>
      </c>
      <c r="Q36" s="173">
        <f>ROUND(E36*P36,2)</f>
        <v>0</v>
      </c>
      <c r="R36" s="204"/>
      <c r="S36" s="205"/>
      <c r="T36" s="151"/>
      <c r="U36" s="151"/>
      <c r="V36" s="151"/>
      <c r="W36" s="151"/>
      <c r="X36" s="151"/>
      <c r="Y36" s="151"/>
      <c r="Z36" s="151"/>
      <c r="AA36" s="151"/>
      <c r="AB36" s="151"/>
      <c r="AC36" s="151" t="s">
        <v>203</v>
      </c>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row>
    <row r="37" spans="1:56" outlineLevel="1">
      <c r="A37" s="203"/>
      <c r="B37" s="302" t="s">
        <v>3280</v>
      </c>
      <c r="C37" s="303"/>
      <c r="D37" s="304"/>
      <c r="E37" s="305"/>
      <c r="F37" s="306"/>
      <c r="G37" s="307"/>
      <c r="H37" s="204"/>
      <c r="I37" s="205"/>
      <c r="J37" s="160"/>
      <c r="K37" s="160"/>
      <c r="L37" s="160"/>
      <c r="M37" s="160"/>
      <c r="N37" s="160"/>
      <c r="O37" s="160"/>
      <c r="P37" s="160"/>
      <c r="Q37" s="160"/>
      <c r="R37" s="204"/>
      <c r="S37" s="205"/>
      <c r="T37" s="151"/>
      <c r="U37" s="151"/>
      <c r="V37" s="151"/>
      <c r="W37" s="151"/>
      <c r="X37" s="151"/>
      <c r="Y37" s="151"/>
      <c r="Z37" s="151"/>
      <c r="AA37" s="151"/>
      <c r="AB37" s="151"/>
      <c r="AC37" s="151" t="s">
        <v>204</v>
      </c>
      <c r="AD37" s="151"/>
      <c r="AE37" s="151"/>
      <c r="AF37" s="151"/>
      <c r="AG37" s="151"/>
      <c r="AH37" s="151"/>
      <c r="AI37" s="151"/>
      <c r="AJ37" s="151"/>
      <c r="AK37" s="151"/>
      <c r="AL37" s="151"/>
      <c r="AM37" s="151"/>
      <c r="AN37" s="151"/>
      <c r="AO37" s="151"/>
      <c r="AP37" s="151"/>
      <c r="AQ37" s="151"/>
      <c r="AR37" s="151"/>
      <c r="AS37" s="151"/>
      <c r="AT37" s="151"/>
      <c r="AU37" s="151"/>
      <c r="AV37" s="151"/>
      <c r="AW37" s="175">
        <f>C37</f>
        <v>0</v>
      </c>
      <c r="AX37" s="151"/>
      <c r="AY37" s="151"/>
      <c r="AZ37" s="151"/>
      <c r="BA37" s="151"/>
      <c r="BB37" s="151"/>
      <c r="BC37" s="151"/>
      <c r="BD37" s="151"/>
    </row>
    <row r="38" spans="1:56" outlineLevel="1">
      <c r="A38" s="203"/>
      <c r="B38" s="302" t="s">
        <v>3281</v>
      </c>
      <c r="C38" s="303"/>
      <c r="D38" s="304"/>
      <c r="E38" s="305"/>
      <c r="F38" s="306"/>
      <c r="G38" s="307"/>
      <c r="H38" s="204"/>
      <c r="I38" s="205"/>
      <c r="J38" s="172"/>
      <c r="K38" s="173">
        <f>ROUND(E38*J38,2)</f>
        <v>0</v>
      </c>
      <c r="L38" s="173">
        <v>21</v>
      </c>
      <c r="M38" s="173">
        <f>G38*(1+L38/100)</f>
        <v>0</v>
      </c>
      <c r="N38" s="173">
        <v>0</v>
      </c>
      <c r="O38" s="173">
        <f>ROUND(E38*N38,2)</f>
        <v>0</v>
      </c>
      <c r="P38" s="173">
        <v>0</v>
      </c>
      <c r="Q38" s="173">
        <f>ROUND(E38*P38,2)</f>
        <v>0</v>
      </c>
      <c r="R38" s="204"/>
      <c r="S38" s="205"/>
      <c r="T38" s="151"/>
      <c r="U38" s="151"/>
      <c r="V38" s="151"/>
      <c r="W38" s="151"/>
      <c r="X38" s="151"/>
      <c r="Y38" s="151"/>
      <c r="Z38" s="151"/>
      <c r="AA38" s="151"/>
      <c r="AB38" s="151"/>
      <c r="AC38" s="151" t="s">
        <v>203</v>
      </c>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row>
    <row r="39" spans="1:56" ht="22.5" customHeight="1" outlineLevel="1">
      <c r="A39" s="206">
        <v>9</v>
      </c>
      <c r="B39" s="207" t="s">
        <v>223</v>
      </c>
      <c r="C39" s="208" t="s">
        <v>224</v>
      </c>
      <c r="D39" s="209" t="s">
        <v>200</v>
      </c>
      <c r="E39" s="210">
        <v>1</v>
      </c>
      <c r="F39" s="211">
        <v>0</v>
      </c>
      <c r="G39" s="212">
        <f>ROUND(E39*F39,2)</f>
        <v>0</v>
      </c>
      <c r="H39" s="204" t="s">
        <v>3275</v>
      </c>
      <c r="I39" s="205" t="s">
        <v>245</v>
      </c>
      <c r="J39" s="160"/>
      <c r="K39" s="160"/>
      <c r="L39" s="160"/>
      <c r="M39" s="160"/>
      <c r="N39" s="160"/>
      <c r="O39" s="160"/>
      <c r="P39" s="160"/>
      <c r="Q39" s="160"/>
      <c r="R39" s="204" t="s">
        <v>3275</v>
      </c>
      <c r="S39" s="205" t="s">
        <v>245</v>
      </c>
      <c r="T39" s="151"/>
      <c r="U39" s="151"/>
      <c r="V39" s="151"/>
      <c r="W39" s="151"/>
      <c r="X39" s="151"/>
      <c r="Y39" s="151"/>
      <c r="Z39" s="151"/>
      <c r="AA39" s="151"/>
      <c r="AB39" s="151"/>
      <c r="AC39" s="151" t="s">
        <v>204</v>
      </c>
      <c r="AD39" s="151"/>
      <c r="AE39" s="151"/>
      <c r="AF39" s="151"/>
      <c r="AG39" s="151"/>
      <c r="AH39" s="151"/>
      <c r="AI39" s="151"/>
      <c r="AJ39" s="151"/>
      <c r="AK39" s="151"/>
      <c r="AL39" s="151"/>
      <c r="AM39" s="151"/>
      <c r="AN39" s="151"/>
      <c r="AO39" s="151"/>
      <c r="AP39" s="151"/>
      <c r="AQ39" s="151"/>
      <c r="AR39" s="151"/>
      <c r="AS39" s="151"/>
      <c r="AT39" s="151"/>
      <c r="AU39" s="151"/>
      <c r="AV39" s="151"/>
      <c r="AW39" s="175" t="str">
        <f>C39</f>
        <v>Pojištění dodavatele a pojištění díla</v>
      </c>
      <c r="AX39" s="151"/>
      <c r="AY39" s="151"/>
      <c r="AZ39" s="151"/>
      <c r="BA39" s="151"/>
      <c r="BB39" s="151"/>
      <c r="BC39" s="151"/>
      <c r="BD39" s="151"/>
    </row>
    <row r="40" spans="1:56" outlineLevel="1">
      <c r="A40" s="203"/>
      <c r="B40" s="213"/>
      <c r="C40" s="286" t="s">
        <v>225</v>
      </c>
      <c r="D40" s="287"/>
      <c r="E40" s="288"/>
      <c r="F40" s="289"/>
      <c r="G40" s="290"/>
      <c r="H40" s="204"/>
      <c r="I40" s="205"/>
      <c r="J40" s="172"/>
      <c r="K40" s="173">
        <f>ROUND(E40*J40,2)</f>
        <v>0</v>
      </c>
      <c r="L40" s="173">
        <v>21</v>
      </c>
      <c r="M40" s="173">
        <f>G40*(1+L40/100)</f>
        <v>0</v>
      </c>
      <c r="N40" s="173">
        <v>0</v>
      </c>
      <c r="O40" s="173">
        <f>ROUND(E40*N40,2)</f>
        <v>0</v>
      </c>
      <c r="P40" s="173">
        <v>0</v>
      </c>
      <c r="Q40" s="173">
        <f>ROUND(E40*P40,2)</f>
        <v>0</v>
      </c>
      <c r="R40" s="204"/>
      <c r="S40" s="205"/>
      <c r="T40" s="151"/>
      <c r="U40" s="151"/>
      <c r="V40" s="151"/>
      <c r="W40" s="151"/>
      <c r="X40" s="151"/>
      <c r="Y40" s="151"/>
      <c r="Z40" s="151"/>
      <c r="AA40" s="151"/>
      <c r="AB40" s="151"/>
      <c r="AC40" s="151" t="s">
        <v>203</v>
      </c>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row>
    <row r="41" spans="1:56" ht="22.5" customHeight="1" outlineLevel="1">
      <c r="A41" s="203"/>
      <c r="B41" s="302" t="s">
        <v>3280</v>
      </c>
      <c r="C41" s="303"/>
      <c r="D41" s="304"/>
      <c r="E41" s="305"/>
      <c r="F41" s="306"/>
      <c r="G41" s="307"/>
      <c r="H41" s="204"/>
      <c r="I41" s="205"/>
      <c r="J41" s="160"/>
      <c r="K41" s="160"/>
      <c r="L41" s="160"/>
      <c r="M41" s="160"/>
      <c r="N41" s="160"/>
      <c r="O41" s="160"/>
      <c r="P41" s="160"/>
      <c r="Q41" s="160"/>
      <c r="R41" s="204"/>
      <c r="S41" s="205"/>
      <c r="T41" s="151"/>
      <c r="U41" s="151"/>
      <c r="V41" s="151"/>
      <c r="W41" s="151"/>
      <c r="X41" s="151"/>
      <c r="Y41" s="151"/>
      <c r="Z41" s="151"/>
      <c r="AA41" s="151"/>
      <c r="AB41" s="151"/>
      <c r="AC41" s="151" t="s">
        <v>204</v>
      </c>
      <c r="AD41" s="151"/>
      <c r="AE41" s="151"/>
      <c r="AF41" s="151"/>
      <c r="AG41" s="151"/>
      <c r="AH41" s="151"/>
      <c r="AI41" s="151"/>
      <c r="AJ41" s="151"/>
      <c r="AK41" s="151"/>
      <c r="AL41" s="151"/>
      <c r="AM41" s="151"/>
      <c r="AN41" s="151"/>
      <c r="AO41" s="151"/>
      <c r="AP41" s="151"/>
      <c r="AQ41" s="151"/>
      <c r="AR41" s="151"/>
      <c r="AS41" s="151"/>
      <c r="AT41" s="151"/>
      <c r="AU41" s="151"/>
      <c r="AV41" s="151"/>
      <c r="AW41" s="175">
        <f>C41</f>
        <v>0</v>
      </c>
      <c r="AX41" s="151"/>
      <c r="AY41" s="151"/>
      <c r="AZ41" s="151"/>
      <c r="BA41" s="151"/>
      <c r="BB41" s="151"/>
      <c r="BC41" s="151"/>
      <c r="BD41" s="151"/>
    </row>
    <row r="42" spans="1:56" outlineLevel="1">
      <c r="A42" s="203"/>
      <c r="B42" s="302" t="s">
        <v>3281</v>
      </c>
      <c r="C42" s="303"/>
      <c r="D42" s="304"/>
      <c r="E42" s="305"/>
      <c r="F42" s="306"/>
      <c r="G42" s="307"/>
      <c r="H42" s="204"/>
      <c r="I42" s="205"/>
      <c r="J42" s="172"/>
      <c r="K42" s="173">
        <f>ROUND(E42*J42,2)</f>
        <v>0</v>
      </c>
      <c r="L42" s="173">
        <v>21</v>
      </c>
      <c r="M42" s="173">
        <f>G42*(1+L42/100)</f>
        <v>0</v>
      </c>
      <c r="N42" s="173">
        <v>0</v>
      </c>
      <c r="O42" s="173">
        <f>ROUND(E42*N42,2)</f>
        <v>0</v>
      </c>
      <c r="P42" s="173">
        <v>0</v>
      </c>
      <c r="Q42" s="173">
        <f>ROUND(E42*P42,2)</f>
        <v>0</v>
      </c>
      <c r="R42" s="204"/>
      <c r="S42" s="205"/>
      <c r="T42" s="151"/>
      <c r="U42" s="151"/>
      <c r="V42" s="151"/>
      <c r="W42" s="151"/>
      <c r="X42" s="151"/>
      <c r="Y42" s="151"/>
      <c r="Z42" s="151"/>
      <c r="AA42" s="151"/>
      <c r="AB42" s="151"/>
      <c r="AC42" s="151" t="s">
        <v>203</v>
      </c>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row>
    <row r="43" spans="1:56" ht="12.75" customHeight="1" outlineLevel="1">
      <c r="A43" s="206">
        <v>10</v>
      </c>
      <c r="B43" s="207" t="s">
        <v>3282</v>
      </c>
      <c r="C43" s="208" t="s">
        <v>231</v>
      </c>
      <c r="D43" s="209" t="s">
        <v>200</v>
      </c>
      <c r="E43" s="210">
        <v>1</v>
      </c>
      <c r="F43" s="211">
        <v>0</v>
      </c>
      <c r="G43" s="212">
        <f>ROUND(E43*F43,2)</f>
        <v>0</v>
      </c>
      <c r="H43" s="204" t="s">
        <v>3275</v>
      </c>
      <c r="I43" s="205" t="s">
        <v>245</v>
      </c>
      <c r="J43" s="160"/>
      <c r="K43" s="160"/>
      <c r="L43" s="160"/>
      <c r="M43" s="160"/>
      <c r="N43" s="160"/>
      <c r="O43" s="160"/>
      <c r="P43" s="160"/>
      <c r="Q43" s="160"/>
      <c r="R43" s="204" t="s">
        <v>3275</v>
      </c>
      <c r="S43" s="205" t="s">
        <v>245</v>
      </c>
      <c r="T43" s="151"/>
      <c r="U43" s="151"/>
      <c r="V43" s="151"/>
      <c r="W43" s="151"/>
      <c r="X43" s="151"/>
      <c r="Y43" s="151"/>
      <c r="Z43" s="151"/>
      <c r="AA43" s="151"/>
      <c r="AB43" s="151"/>
      <c r="AC43" s="151" t="s">
        <v>204</v>
      </c>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row>
    <row r="44" spans="1:56">
      <c r="A44" s="203"/>
      <c r="B44" s="213"/>
      <c r="C44" s="286" t="s">
        <v>233</v>
      </c>
      <c r="D44" s="287"/>
      <c r="E44" s="288"/>
      <c r="F44" s="289"/>
      <c r="G44" s="290"/>
      <c r="H44" s="204"/>
      <c r="I44" s="205"/>
      <c r="J44" s="5"/>
      <c r="K44" s="5"/>
      <c r="L44" s="5"/>
      <c r="M44" s="5"/>
      <c r="N44" s="5"/>
      <c r="O44" s="5"/>
      <c r="P44" s="5"/>
      <c r="Q44" s="5"/>
      <c r="R44" s="204"/>
      <c r="S44" s="205"/>
    </row>
    <row r="45" spans="1:56">
      <c r="A45" s="203"/>
      <c r="B45" s="302" t="s">
        <v>3280</v>
      </c>
      <c r="C45" s="303"/>
      <c r="D45" s="304"/>
      <c r="E45" s="305"/>
      <c r="F45" s="306"/>
      <c r="G45" s="307"/>
      <c r="H45" s="204"/>
      <c r="I45" s="205"/>
      <c r="J45" s="5"/>
      <c r="K45" s="5"/>
      <c r="L45" s="5"/>
      <c r="M45" s="5"/>
      <c r="N45" s="5"/>
      <c r="O45" s="5"/>
      <c r="P45" s="5"/>
      <c r="Q45" s="5"/>
      <c r="R45" s="204"/>
      <c r="S45" s="205"/>
      <c r="AC45" t="s">
        <v>238</v>
      </c>
    </row>
    <row r="46" spans="1:56">
      <c r="A46" s="203"/>
      <c r="B46" s="302" t="s">
        <v>3281</v>
      </c>
      <c r="C46" s="303"/>
      <c r="D46" s="304"/>
      <c r="E46" s="305"/>
      <c r="F46" s="306"/>
      <c r="G46" s="307"/>
      <c r="H46" s="204"/>
      <c r="I46" s="205"/>
      <c r="R46" s="204"/>
      <c r="S46" s="205"/>
      <c r="AC46" t="s">
        <v>239</v>
      </c>
    </row>
    <row r="47" spans="1:56">
      <c r="A47" s="206">
        <v>11</v>
      </c>
      <c r="B47" s="207" t="s">
        <v>3283</v>
      </c>
      <c r="C47" s="208" t="s">
        <v>234</v>
      </c>
      <c r="D47" s="209" t="s">
        <v>200</v>
      </c>
      <c r="E47" s="210">
        <v>1</v>
      </c>
      <c r="F47" s="211">
        <v>0</v>
      </c>
      <c r="G47" s="212">
        <f>ROUND(E47*F47,2)</f>
        <v>0</v>
      </c>
      <c r="H47" s="204" t="s">
        <v>3275</v>
      </c>
      <c r="I47" s="205" t="s">
        <v>245</v>
      </c>
      <c r="R47" s="204" t="s">
        <v>3275</v>
      </c>
      <c r="S47" s="205" t="s">
        <v>245</v>
      </c>
    </row>
    <row r="48" spans="1:56">
      <c r="A48" s="203"/>
      <c r="B48" s="213"/>
      <c r="C48" s="286" t="s">
        <v>235</v>
      </c>
      <c r="D48" s="287"/>
      <c r="E48" s="288"/>
      <c r="F48" s="289"/>
      <c r="G48" s="290"/>
      <c r="H48" s="204"/>
      <c r="I48" s="205"/>
      <c r="R48" s="204"/>
      <c r="S48" s="205"/>
    </row>
    <row r="49" spans="1:19">
      <c r="A49" s="203"/>
      <c r="B49" s="302" t="s">
        <v>3284</v>
      </c>
      <c r="C49" s="303"/>
      <c r="D49" s="304"/>
      <c r="E49" s="305"/>
      <c r="F49" s="306"/>
      <c r="G49" s="307"/>
      <c r="H49" s="204"/>
      <c r="I49" s="205"/>
      <c r="R49" s="204"/>
      <c r="S49" s="205"/>
    </row>
    <row r="50" spans="1:19">
      <c r="A50" s="203"/>
      <c r="B50" s="277" t="s">
        <v>226</v>
      </c>
      <c r="C50" s="278"/>
      <c r="D50" s="279"/>
      <c r="E50" s="280"/>
      <c r="F50" s="281"/>
      <c r="G50" s="282"/>
      <c r="H50" s="204"/>
      <c r="I50" s="205"/>
      <c r="R50" s="204"/>
      <c r="S50" s="205"/>
    </row>
    <row r="51" spans="1:19" ht="22.5">
      <c r="A51" s="206">
        <v>12</v>
      </c>
      <c r="B51" s="214" t="s">
        <v>3285</v>
      </c>
      <c r="C51" s="215" t="s">
        <v>3286</v>
      </c>
      <c r="D51" s="216" t="s">
        <v>200</v>
      </c>
      <c r="E51" s="217">
        <v>1</v>
      </c>
      <c r="F51" s="211">
        <v>0</v>
      </c>
      <c r="G51" s="218">
        <f>ROUND(E51*F51,2)</f>
        <v>0</v>
      </c>
      <c r="H51" s="204" t="s">
        <v>3275</v>
      </c>
      <c r="I51" s="205" t="s">
        <v>245</v>
      </c>
      <c r="R51" s="204" t="s">
        <v>3275</v>
      </c>
      <c r="S51" s="205" t="s">
        <v>245</v>
      </c>
    </row>
    <row r="52" spans="1:19">
      <c r="A52" s="203"/>
      <c r="B52" s="219"/>
      <c r="C52" s="283" t="s">
        <v>236</v>
      </c>
      <c r="D52" s="284"/>
      <c r="E52" s="284"/>
      <c r="F52" s="284"/>
      <c r="G52" s="285"/>
      <c r="H52" s="204"/>
      <c r="I52" s="205"/>
      <c r="R52" s="204"/>
      <c r="S52" s="205"/>
    </row>
    <row r="53" spans="1:19">
      <c r="A53" s="206">
        <v>13</v>
      </c>
      <c r="B53" s="207" t="s">
        <v>3287</v>
      </c>
      <c r="C53" s="208" t="s">
        <v>3288</v>
      </c>
      <c r="D53" s="209" t="s">
        <v>200</v>
      </c>
      <c r="E53" s="210">
        <v>1</v>
      </c>
      <c r="F53" s="211">
        <v>0</v>
      </c>
      <c r="G53" s="212">
        <f>ROUND(E53*F53,2)</f>
        <v>0</v>
      </c>
      <c r="H53" s="204" t="s">
        <v>3275</v>
      </c>
      <c r="I53" s="205" t="s">
        <v>245</v>
      </c>
      <c r="R53" s="204" t="s">
        <v>3275</v>
      </c>
      <c r="S53" s="205" t="s">
        <v>245</v>
      </c>
    </row>
    <row r="54" spans="1:19">
      <c r="A54" s="203"/>
      <c r="B54" s="213"/>
      <c r="C54" s="286" t="s">
        <v>237</v>
      </c>
      <c r="D54" s="287"/>
      <c r="E54" s="288"/>
      <c r="F54" s="289"/>
      <c r="G54" s="290"/>
      <c r="H54" s="204"/>
      <c r="I54" s="205"/>
      <c r="R54" s="204"/>
      <c r="S54" s="205"/>
    </row>
    <row r="55" spans="1:19">
      <c r="A55" s="206">
        <v>14</v>
      </c>
      <c r="B55" s="207" t="s">
        <v>228</v>
      </c>
      <c r="C55" s="208" t="s">
        <v>229</v>
      </c>
      <c r="D55" s="209" t="s">
        <v>200</v>
      </c>
      <c r="E55" s="210">
        <v>1</v>
      </c>
      <c r="F55" s="211">
        <v>0</v>
      </c>
      <c r="G55" s="212">
        <f>ROUND(E55*F55,2)</f>
        <v>0</v>
      </c>
      <c r="H55" s="204"/>
      <c r="I55" s="205" t="s">
        <v>245</v>
      </c>
      <c r="R55" s="204"/>
      <c r="S55" s="205" t="s">
        <v>245</v>
      </c>
    </row>
    <row r="56" spans="1:19" ht="13.5" thickBot="1">
      <c r="A56" s="220"/>
      <c r="B56" s="221"/>
      <c r="C56" s="291" t="s">
        <v>230</v>
      </c>
      <c r="D56" s="292"/>
      <c r="E56" s="293"/>
      <c r="F56" s="294"/>
      <c r="G56" s="295"/>
      <c r="H56" s="222"/>
      <c r="I56" s="223"/>
      <c r="R56" s="222"/>
      <c r="S56" s="223"/>
    </row>
    <row r="57" spans="1:19">
      <c r="D57" s="142"/>
    </row>
    <row r="58" spans="1:19">
      <c r="D58" s="142"/>
    </row>
    <row r="59" spans="1:19">
      <c r="D59" s="142"/>
    </row>
    <row r="60" spans="1:19">
      <c r="D60" s="142"/>
    </row>
    <row r="61" spans="1:19">
      <c r="D61" s="142"/>
    </row>
    <row r="62" spans="1:19">
      <c r="D62" s="142"/>
    </row>
    <row r="63" spans="1:19">
      <c r="D63" s="142"/>
    </row>
    <row r="64" spans="1:19">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sheetData>
  <sheetProtection password="C26F" sheet="1" objects="1" scenarios="1"/>
  <mergeCells count="37">
    <mergeCell ref="B37:G37"/>
    <mergeCell ref="B38:G38"/>
    <mergeCell ref="C40:G40"/>
    <mergeCell ref="B41:G41"/>
    <mergeCell ref="B42:G42"/>
    <mergeCell ref="A1:G1"/>
    <mergeCell ref="C2:G2"/>
    <mergeCell ref="C3:G3"/>
    <mergeCell ref="C4:G4"/>
    <mergeCell ref="C14:G14"/>
    <mergeCell ref="C36:G36"/>
    <mergeCell ref="C11:G11"/>
    <mergeCell ref="B19:G19"/>
    <mergeCell ref="B21:G21"/>
    <mergeCell ref="B22:G22"/>
    <mergeCell ref="C24:G24"/>
    <mergeCell ref="C17:G17"/>
    <mergeCell ref="B25:G25"/>
    <mergeCell ref="B26:G26"/>
    <mergeCell ref="C28:G28"/>
    <mergeCell ref="B29:G29"/>
    <mergeCell ref="B50:G50"/>
    <mergeCell ref="C52:G52"/>
    <mergeCell ref="C54:G54"/>
    <mergeCell ref="C56:G56"/>
    <mergeCell ref="B9:G9"/>
    <mergeCell ref="B12:G12"/>
    <mergeCell ref="B15:G15"/>
    <mergeCell ref="C44:G44"/>
    <mergeCell ref="B45:G45"/>
    <mergeCell ref="B46:G46"/>
    <mergeCell ref="C48:G48"/>
    <mergeCell ref="B49:G49"/>
    <mergeCell ref="B30:G30"/>
    <mergeCell ref="C32:G32"/>
    <mergeCell ref="B33:G33"/>
    <mergeCell ref="B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50" activePane="bottomLeft" state="frozen"/>
      <selection pane="bottomLeft" activeCell="C81" sqref="C81:G81"/>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59</v>
      </c>
      <c r="C3" s="309" t="s">
        <v>60</v>
      </c>
      <c r="D3" s="310"/>
      <c r="E3" s="310"/>
      <c r="F3" s="310"/>
      <c r="G3" s="311"/>
      <c r="AC3" s="90" t="s">
        <v>173</v>
      </c>
      <c r="AG3" t="s">
        <v>175</v>
      </c>
    </row>
    <row r="4" spans="1:60" ht="24.95" customHeight="1">
      <c r="A4" s="144" t="s">
        <v>9</v>
      </c>
      <c r="B4" s="145" t="s">
        <v>57</v>
      </c>
      <c r="C4" s="312" t="s">
        <v>61</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57</v>
      </c>
      <c r="C8" s="184" t="s">
        <v>84</v>
      </c>
      <c r="D8" s="164"/>
      <c r="E8" s="165"/>
      <c r="F8" s="166"/>
      <c r="G8" s="166">
        <f>SUMIF(AG9:AG48,"&lt;&gt;NOR",G9:G48)</f>
        <v>0</v>
      </c>
      <c r="H8" s="166"/>
      <c r="I8" s="166">
        <f>SUM(I9:I48)</f>
        <v>0</v>
      </c>
      <c r="J8" s="166"/>
      <c r="K8" s="166">
        <f>SUM(K9:K48)</f>
        <v>0</v>
      </c>
      <c r="L8" s="166"/>
      <c r="M8" s="166">
        <f>SUM(M9:M48)</f>
        <v>0</v>
      </c>
      <c r="N8" s="166"/>
      <c r="O8" s="166">
        <f>SUM(O9:O48)</f>
        <v>13.02</v>
      </c>
      <c r="P8" s="166"/>
      <c r="Q8" s="166">
        <f>SUM(Q9:Q48)</f>
        <v>0</v>
      </c>
      <c r="R8" s="166"/>
      <c r="S8" s="166"/>
      <c r="T8" s="167"/>
      <c r="U8" s="161"/>
      <c r="V8" s="161">
        <f>SUM(V9:V48)</f>
        <v>24.729999999999997</v>
      </c>
      <c r="W8" s="161"/>
      <c r="AG8" t="s">
        <v>198</v>
      </c>
    </row>
    <row r="9" spans="1:60" outlineLevel="1">
      <c r="A9" s="168">
        <v>1</v>
      </c>
      <c r="B9" s="169" t="s">
        <v>241</v>
      </c>
      <c r="C9" s="185" t="s">
        <v>242</v>
      </c>
      <c r="D9" s="170" t="s">
        <v>243</v>
      </c>
      <c r="E9" s="171">
        <v>34.526249999999997</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244</v>
      </c>
      <c r="S9" s="173" t="s">
        <v>201</v>
      </c>
      <c r="T9" s="174" t="s">
        <v>245</v>
      </c>
      <c r="U9" s="160">
        <v>0.26666000000000001</v>
      </c>
      <c r="V9" s="160">
        <f>ROUND(E9*U9,2)</f>
        <v>9.2100000000000009</v>
      </c>
      <c r="W9" s="160"/>
      <c r="X9" s="151"/>
      <c r="Y9" s="151"/>
      <c r="Z9" s="151"/>
      <c r="AA9" s="151"/>
      <c r="AB9" s="151"/>
      <c r="AC9" s="151"/>
      <c r="AD9" s="151"/>
      <c r="AE9" s="151"/>
      <c r="AF9" s="151"/>
      <c r="AG9" s="151" t="s">
        <v>246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c r="A10" s="158"/>
      <c r="B10" s="159"/>
      <c r="C10" s="315" t="s">
        <v>247</v>
      </c>
      <c r="D10" s="316"/>
      <c r="E10" s="316"/>
      <c r="F10" s="316"/>
      <c r="G10" s="316"/>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248</v>
      </c>
      <c r="AH10" s="151"/>
      <c r="AI10" s="151"/>
      <c r="AJ10" s="151"/>
      <c r="AK10" s="151"/>
      <c r="AL10" s="151"/>
      <c r="AM10" s="151"/>
      <c r="AN10" s="151"/>
      <c r="AO10" s="151"/>
      <c r="AP10" s="151"/>
      <c r="AQ10" s="151"/>
      <c r="AR10" s="151"/>
      <c r="AS10" s="151"/>
      <c r="AT10" s="151"/>
      <c r="AU10" s="151"/>
      <c r="AV10" s="151"/>
      <c r="AW10" s="151"/>
      <c r="AX10" s="151"/>
      <c r="AY10" s="151"/>
      <c r="AZ10" s="151"/>
      <c r="BA10" s="175"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51"/>
      <c r="BC10" s="151"/>
      <c r="BD10" s="151"/>
      <c r="BE10" s="151"/>
      <c r="BF10" s="151"/>
      <c r="BG10" s="151"/>
      <c r="BH10" s="151"/>
    </row>
    <row r="11" spans="1:60" outlineLevel="1">
      <c r="A11" s="158"/>
      <c r="B11" s="159"/>
      <c r="C11" s="198" t="s">
        <v>249</v>
      </c>
      <c r="D11" s="190"/>
      <c r="E11" s="191">
        <v>24.84</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250</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8" t="s">
        <v>251</v>
      </c>
      <c r="D12" s="190"/>
      <c r="E12" s="191">
        <v>9.6862499999999994</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250</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68">
        <v>2</v>
      </c>
      <c r="B13" s="169" t="s">
        <v>252</v>
      </c>
      <c r="C13" s="185" t="s">
        <v>253</v>
      </c>
      <c r="D13" s="170" t="s">
        <v>243</v>
      </c>
      <c r="E13" s="171">
        <v>34.526249999999997</v>
      </c>
      <c r="F13" s="172">
        <v>0</v>
      </c>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244</v>
      </c>
      <c r="S13" s="173" t="s">
        <v>201</v>
      </c>
      <c r="T13" s="174" t="s">
        <v>245</v>
      </c>
      <c r="U13" s="160">
        <v>4.3099999999999999E-2</v>
      </c>
      <c r="V13" s="160">
        <f>ROUND(E13*U13,2)</f>
        <v>1.49</v>
      </c>
      <c r="W13" s="160"/>
      <c r="X13" s="151"/>
      <c r="Y13" s="151"/>
      <c r="Z13" s="151"/>
      <c r="AA13" s="151"/>
      <c r="AB13" s="151"/>
      <c r="AC13" s="151"/>
      <c r="AD13" s="151"/>
      <c r="AE13" s="151"/>
      <c r="AF13" s="151"/>
      <c r="AG13" s="151" t="s">
        <v>246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33.75" outlineLevel="1">
      <c r="A14" s="158"/>
      <c r="B14" s="159"/>
      <c r="C14" s="315" t="s">
        <v>247</v>
      </c>
      <c r="D14" s="316"/>
      <c r="E14" s="316"/>
      <c r="F14" s="316"/>
      <c r="G14" s="316"/>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248</v>
      </c>
      <c r="AH14" s="151"/>
      <c r="AI14" s="151"/>
      <c r="AJ14" s="151"/>
      <c r="AK14" s="151"/>
      <c r="AL14" s="151"/>
      <c r="AM14" s="151"/>
      <c r="AN14" s="151"/>
      <c r="AO14" s="151"/>
      <c r="AP14" s="151"/>
      <c r="AQ14" s="151"/>
      <c r="AR14" s="151"/>
      <c r="AS14" s="151"/>
      <c r="AT14" s="151"/>
      <c r="AU14" s="151"/>
      <c r="AV14" s="151"/>
      <c r="AW14" s="151"/>
      <c r="AX14" s="151"/>
      <c r="AY14" s="151"/>
      <c r="AZ14" s="151"/>
      <c r="BA14" s="175"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51"/>
      <c r="BC14" s="151"/>
      <c r="BD14" s="151"/>
      <c r="BE14" s="151"/>
      <c r="BF14" s="151"/>
      <c r="BG14" s="151"/>
      <c r="BH14" s="151"/>
    </row>
    <row r="15" spans="1:60" outlineLevel="1">
      <c r="A15" s="158"/>
      <c r="B15" s="159"/>
      <c r="C15" s="198" t="s">
        <v>249</v>
      </c>
      <c r="D15" s="190"/>
      <c r="E15" s="191">
        <v>24.84</v>
      </c>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250</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8" t="s">
        <v>251</v>
      </c>
      <c r="D16" s="190"/>
      <c r="E16" s="191">
        <v>9.6862499999999994</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250</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68">
        <v>3</v>
      </c>
      <c r="B17" s="169" t="s">
        <v>254</v>
      </c>
      <c r="C17" s="185" t="s">
        <v>255</v>
      </c>
      <c r="D17" s="170" t="s">
        <v>243</v>
      </c>
      <c r="E17" s="171">
        <v>34.526249999999997</v>
      </c>
      <c r="F17" s="172">
        <v>0</v>
      </c>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244</v>
      </c>
      <c r="S17" s="173" t="s">
        <v>201</v>
      </c>
      <c r="T17" s="174" t="s">
        <v>245</v>
      </c>
      <c r="U17" s="160">
        <v>0.34499999999999997</v>
      </c>
      <c r="V17" s="160">
        <f>ROUND(E17*U17,2)</f>
        <v>11.91</v>
      </c>
      <c r="W17" s="160"/>
      <c r="X17" s="151"/>
      <c r="Y17" s="151"/>
      <c r="Z17" s="151"/>
      <c r="AA17" s="151"/>
      <c r="AB17" s="151"/>
      <c r="AC17" s="151"/>
      <c r="AD17" s="151"/>
      <c r="AE17" s="151"/>
      <c r="AF17" s="151"/>
      <c r="AG17" s="151" t="s">
        <v>246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315" t="s">
        <v>256</v>
      </c>
      <c r="D18" s="316"/>
      <c r="E18" s="316"/>
      <c r="F18" s="316"/>
      <c r="G18" s="316"/>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248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8" t="s">
        <v>249</v>
      </c>
      <c r="D19" s="190"/>
      <c r="E19" s="191">
        <v>24.84</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250</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8" t="s">
        <v>251</v>
      </c>
      <c r="D20" s="190"/>
      <c r="E20" s="191">
        <v>9.6862499999999994</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250</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68">
        <v>4</v>
      </c>
      <c r="B21" s="169" t="s">
        <v>257</v>
      </c>
      <c r="C21" s="185" t="s">
        <v>258</v>
      </c>
      <c r="D21" s="170" t="s">
        <v>243</v>
      </c>
      <c r="E21" s="171">
        <v>34.526249999999997</v>
      </c>
      <c r="F21" s="172">
        <v>0</v>
      </c>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244</v>
      </c>
      <c r="S21" s="173" t="s">
        <v>201</v>
      </c>
      <c r="T21" s="174" t="s">
        <v>245</v>
      </c>
      <c r="U21" s="160">
        <v>1.0999999999999999E-2</v>
      </c>
      <c r="V21" s="160">
        <f>ROUND(E21*U21,2)</f>
        <v>0.38</v>
      </c>
      <c r="W21" s="160"/>
      <c r="X21" s="151"/>
      <c r="Y21" s="151"/>
      <c r="Z21" s="151"/>
      <c r="AA21" s="151"/>
      <c r="AB21" s="151"/>
      <c r="AC21" s="151"/>
      <c r="AD21" s="151"/>
      <c r="AE21" s="151"/>
      <c r="AF21" s="151"/>
      <c r="AG21" s="151" t="s">
        <v>259</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315" t="s">
        <v>260</v>
      </c>
      <c r="D22" s="316"/>
      <c r="E22" s="316"/>
      <c r="F22" s="316"/>
      <c r="G22" s="316"/>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248</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45" outlineLevel="1">
      <c r="A23" s="158"/>
      <c r="B23" s="159"/>
      <c r="C23" s="317" t="s">
        <v>261</v>
      </c>
      <c r="D23" s="318"/>
      <c r="E23" s="318"/>
      <c r="F23" s="318"/>
      <c r="G23" s="318"/>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204</v>
      </c>
      <c r="AH23" s="151"/>
      <c r="AI23" s="151"/>
      <c r="AJ23" s="151"/>
      <c r="AK23" s="151"/>
      <c r="AL23" s="151"/>
      <c r="AM23" s="151"/>
      <c r="AN23" s="151"/>
      <c r="AO23" s="151"/>
      <c r="AP23" s="151"/>
      <c r="AQ23" s="151"/>
      <c r="AR23" s="151"/>
      <c r="AS23" s="151"/>
      <c r="AT23" s="151"/>
      <c r="AU23" s="151"/>
      <c r="AV23" s="151"/>
      <c r="AW23" s="151"/>
      <c r="AX23" s="151"/>
      <c r="AY23" s="151"/>
      <c r="AZ23" s="151"/>
      <c r="BA23" s="175" t="str">
        <f>C23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3" s="151"/>
      <c r="BC23" s="151"/>
      <c r="BD23" s="151"/>
      <c r="BE23" s="151"/>
      <c r="BF23" s="151"/>
      <c r="BG23" s="151"/>
      <c r="BH23" s="151"/>
    </row>
    <row r="24" spans="1:60" outlineLevel="1">
      <c r="A24" s="158"/>
      <c r="B24" s="159"/>
      <c r="C24" s="198" t="s">
        <v>249</v>
      </c>
      <c r="D24" s="190"/>
      <c r="E24" s="191">
        <v>24.84</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250</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8" t="s">
        <v>251</v>
      </c>
      <c r="D25" s="190"/>
      <c r="E25" s="191">
        <v>9.6862499999999994</v>
      </c>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250</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c r="A26" s="168">
        <v>5</v>
      </c>
      <c r="B26" s="169" t="s">
        <v>262</v>
      </c>
      <c r="C26" s="185" t="s">
        <v>263</v>
      </c>
      <c r="D26" s="170" t="s">
        <v>243</v>
      </c>
      <c r="E26" s="171">
        <v>34.526249999999997</v>
      </c>
      <c r="F26" s="172">
        <v>0</v>
      </c>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t="s">
        <v>244</v>
      </c>
      <c r="S26" s="173" t="s">
        <v>201</v>
      </c>
      <c r="T26" s="174" t="s">
        <v>245</v>
      </c>
      <c r="U26" s="160">
        <v>8.9999999999999993E-3</v>
      </c>
      <c r="V26" s="160">
        <f>ROUND(E26*U26,2)</f>
        <v>0.31</v>
      </c>
      <c r="W26" s="160"/>
      <c r="X26" s="151"/>
      <c r="Y26" s="151"/>
      <c r="Z26" s="151"/>
      <c r="AA26" s="151"/>
      <c r="AB26" s="151"/>
      <c r="AC26" s="151"/>
      <c r="AD26" s="151"/>
      <c r="AE26" s="151"/>
      <c r="AF26" s="151"/>
      <c r="AG26" s="151" t="s">
        <v>259</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45" outlineLevel="1">
      <c r="A27" s="158"/>
      <c r="B27" s="159"/>
      <c r="C27" s="319" t="s">
        <v>261</v>
      </c>
      <c r="D27" s="320"/>
      <c r="E27" s="320"/>
      <c r="F27" s="320"/>
      <c r="G27" s="32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204</v>
      </c>
      <c r="AH27" s="151"/>
      <c r="AI27" s="151"/>
      <c r="AJ27" s="151"/>
      <c r="AK27" s="151"/>
      <c r="AL27" s="151"/>
      <c r="AM27" s="151"/>
      <c r="AN27" s="151"/>
      <c r="AO27" s="151"/>
      <c r="AP27" s="151"/>
      <c r="AQ27" s="151"/>
      <c r="AR27" s="151"/>
      <c r="AS27" s="151"/>
      <c r="AT27" s="151"/>
      <c r="AU27" s="151"/>
      <c r="AV27" s="151"/>
      <c r="AW27" s="151"/>
      <c r="AX27" s="151"/>
      <c r="AY27" s="151"/>
      <c r="AZ27" s="151"/>
      <c r="BA27" s="175" t="str">
        <f>C27</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7" s="151"/>
      <c r="BC27" s="151"/>
      <c r="BD27" s="151"/>
      <c r="BE27" s="151"/>
      <c r="BF27" s="151"/>
      <c r="BG27" s="151"/>
      <c r="BH27" s="151"/>
    </row>
    <row r="28" spans="1:60" outlineLevel="1">
      <c r="A28" s="158"/>
      <c r="B28" s="159"/>
      <c r="C28" s="198" t="s">
        <v>264</v>
      </c>
      <c r="D28" s="190"/>
      <c r="E28" s="191">
        <v>34.526249999999997</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250</v>
      </c>
      <c r="AH28" s="151">
        <v>5</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c r="A29" s="168">
        <v>6</v>
      </c>
      <c r="B29" s="169" t="s">
        <v>265</v>
      </c>
      <c r="C29" s="185" t="s">
        <v>266</v>
      </c>
      <c r="D29" s="170" t="s">
        <v>243</v>
      </c>
      <c r="E29" s="171">
        <v>7.0987499999999999</v>
      </c>
      <c r="F29" s="172">
        <v>0</v>
      </c>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244</v>
      </c>
      <c r="S29" s="173" t="s">
        <v>201</v>
      </c>
      <c r="T29" s="174" t="s">
        <v>245</v>
      </c>
      <c r="U29" s="160">
        <v>0.20200000000000001</v>
      </c>
      <c r="V29" s="160">
        <f>ROUND(E29*U29,2)</f>
        <v>1.43</v>
      </c>
      <c r="W29" s="160"/>
      <c r="X29" s="151"/>
      <c r="Y29" s="151"/>
      <c r="Z29" s="151"/>
      <c r="AA29" s="151"/>
      <c r="AB29" s="151"/>
      <c r="AC29" s="151"/>
      <c r="AD29" s="151"/>
      <c r="AE29" s="151"/>
      <c r="AF29" s="151"/>
      <c r="AG29" s="151" t="s">
        <v>259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315" t="s">
        <v>267</v>
      </c>
      <c r="D30" s="316"/>
      <c r="E30" s="316"/>
      <c r="F30" s="316"/>
      <c r="G30" s="316"/>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248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8" t="s">
        <v>268</v>
      </c>
      <c r="D31" s="190"/>
      <c r="E31" s="191">
        <v>34.526249999999997</v>
      </c>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250</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8" t="s">
        <v>269</v>
      </c>
      <c r="D32" s="190"/>
      <c r="E32" s="191">
        <v>-4.32</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8" t="s">
        <v>270</v>
      </c>
      <c r="D33" s="190"/>
      <c r="E33" s="191">
        <v>-1.89</v>
      </c>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250</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8" t="s">
        <v>271</v>
      </c>
      <c r="D34" s="190"/>
      <c r="E34" s="191">
        <v>-21.217500000000001</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250</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68">
        <v>7</v>
      </c>
      <c r="B35" s="169" t="s">
        <v>272</v>
      </c>
      <c r="C35" s="185" t="s">
        <v>273</v>
      </c>
      <c r="D35" s="170" t="s">
        <v>243</v>
      </c>
      <c r="E35" s="171">
        <v>34.526249999999997</v>
      </c>
      <c r="F35" s="172">
        <v>0</v>
      </c>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t="s">
        <v>244</v>
      </c>
      <c r="S35" s="173" t="s">
        <v>201</v>
      </c>
      <c r="T35" s="174" t="s">
        <v>245</v>
      </c>
      <c r="U35" s="160">
        <v>0</v>
      </c>
      <c r="V35" s="160">
        <f>ROUND(E35*U35,2)</f>
        <v>0</v>
      </c>
      <c r="W35" s="160"/>
      <c r="X35" s="151"/>
      <c r="Y35" s="151"/>
      <c r="Z35" s="151"/>
      <c r="AA35" s="151"/>
      <c r="AB35" s="151"/>
      <c r="AC35" s="151"/>
      <c r="AD35" s="151"/>
      <c r="AE35" s="151"/>
      <c r="AF35" s="151"/>
      <c r="AG35" s="151" t="s">
        <v>259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45" outlineLevel="1">
      <c r="A36" s="158"/>
      <c r="B36" s="159"/>
      <c r="C36" s="319" t="s">
        <v>261</v>
      </c>
      <c r="D36" s="320"/>
      <c r="E36" s="320"/>
      <c r="F36" s="320"/>
      <c r="G36" s="32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204</v>
      </c>
      <c r="AH36" s="151"/>
      <c r="AI36" s="151"/>
      <c r="AJ36" s="151"/>
      <c r="AK36" s="151"/>
      <c r="AL36" s="151"/>
      <c r="AM36" s="151"/>
      <c r="AN36" s="151"/>
      <c r="AO36" s="151"/>
      <c r="AP36" s="151"/>
      <c r="AQ36" s="151"/>
      <c r="AR36" s="151"/>
      <c r="AS36" s="151"/>
      <c r="AT36" s="151"/>
      <c r="AU36" s="151"/>
      <c r="AV36" s="151"/>
      <c r="AW36" s="151"/>
      <c r="AX36" s="151"/>
      <c r="AY36" s="151"/>
      <c r="AZ36" s="151"/>
      <c r="BA36" s="175" t="str">
        <f>C36</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6" s="151"/>
      <c r="BC36" s="151"/>
      <c r="BD36" s="151"/>
      <c r="BE36" s="151"/>
      <c r="BF36" s="151"/>
      <c r="BG36" s="151"/>
      <c r="BH36" s="151"/>
    </row>
    <row r="37" spans="1:60" outlineLevel="1">
      <c r="A37" s="158"/>
      <c r="B37" s="159"/>
      <c r="C37" s="198" t="s">
        <v>249</v>
      </c>
      <c r="D37" s="190"/>
      <c r="E37" s="191">
        <v>24.84</v>
      </c>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250</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8" t="s">
        <v>251</v>
      </c>
      <c r="D38" s="190"/>
      <c r="E38" s="191">
        <v>9.6862499999999994</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68">
        <v>8</v>
      </c>
      <c r="B39" s="169" t="s">
        <v>274</v>
      </c>
      <c r="C39" s="185" t="s">
        <v>275</v>
      </c>
      <c r="D39" s="170" t="s">
        <v>276</v>
      </c>
      <c r="E39" s="171">
        <v>13.01911</v>
      </c>
      <c r="F39" s="172">
        <v>0</v>
      </c>
      <c r="G39" s="173">
        <f>ROUND(E39*F39,2)</f>
        <v>0</v>
      </c>
      <c r="H39" s="172"/>
      <c r="I39" s="173">
        <f>ROUND(E39*H39,2)</f>
        <v>0</v>
      </c>
      <c r="J39" s="172"/>
      <c r="K39" s="173">
        <f>ROUND(E39*J39,2)</f>
        <v>0</v>
      </c>
      <c r="L39" s="173">
        <v>21</v>
      </c>
      <c r="M39" s="173">
        <f>G39*(1+L39/100)</f>
        <v>0</v>
      </c>
      <c r="N39" s="173">
        <v>1</v>
      </c>
      <c r="O39" s="173">
        <f>ROUND(E39*N39,2)</f>
        <v>13.02</v>
      </c>
      <c r="P39" s="173">
        <v>0</v>
      </c>
      <c r="Q39" s="173">
        <f>ROUND(E39*P39,2)</f>
        <v>0</v>
      </c>
      <c r="R39" s="173" t="s">
        <v>277</v>
      </c>
      <c r="S39" s="173" t="s">
        <v>201</v>
      </c>
      <c r="T39" s="174" t="s">
        <v>245</v>
      </c>
      <c r="U39" s="160">
        <v>0</v>
      </c>
      <c r="V39" s="160">
        <f>ROUND(E39*U39,2)</f>
        <v>0</v>
      </c>
      <c r="W39" s="160"/>
      <c r="X39" s="151"/>
      <c r="Y39" s="151"/>
      <c r="Z39" s="151"/>
      <c r="AA39" s="151"/>
      <c r="AB39" s="151"/>
      <c r="AC39" s="151"/>
      <c r="AD39" s="151"/>
      <c r="AE39" s="151"/>
      <c r="AF39" s="151"/>
      <c r="AG39" s="151" t="s">
        <v>278</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9" t="s">
        <v>279</v>
      </c>
      <c r="D40" s="192"/>
      <c r="E40" s="193"/>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00" t="s">
        <v>280</v>
      </c>
      <c r="D41" s="192"/>
      <c r="E41" s="193">
        <v>34.526249999999997</v>
      </c>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250</v>
      </c>
      <c r="AH41" s="151">
        <v>2</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00" t="s">
        <v>281</v>
      </c>
      <c r="D42" s="192"/>
      <c r="E42" s="193">
        <v>-4.32</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250</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00" t="s">
        <v>282</v>
      </c>
      <c r="D43" s="192"/>
      <c r="E43" s="193">
        <v>-1.89</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250</v>
      </c>
      <c r="AH43" s="151">
        <v>2</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200" t="s">
        <v>283</v>
      </c>
      <c r="D44" s="192"/>
      <c r="E44" s="193">
        <v>-21.217500000000001</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v>2</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201" t="s">
        <v>284</v>
      </c>
      <c r="D45" s="194"/>
      <c r="E45" s="195">
        <v>7.0987499999999999</v>
      </c>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250</v>
      </c>
      <c r="AH45" s="151">
        <v>3</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9" t="s">
        <v>285</v>
      </c>
      <c r="D46" s="192"/>
      <c r="E46" s="193"/>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8" t="s">
        <v>286</v>
      </c>
      <c r="D47" s="190"/>
      <c r="E47" s="191">
        <v>13.01911</v>
      </c>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250</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76">
        <v>9</v>
      </c>
      <c r="B48" s="177" t="s">
        <v>287</v>
      </c>
      <c r="C48" s="186" t="s">
        <v>288</v>
      </c>
      <c r="D48" s="178" t="s">
        <v>211</v>
      </c>
      <c r="E48" s="179">
        <v>2</v>
      </c>
      <c r="F48" s="180">
        <v>0</v>
      </c>
      <c r="G48" s="181">
        <f>ROUND(E48*F48,2)</f>
        <v>0</v>
      </c>
      <c r="H48" s="180"/>
      <c r="I48" s="181">
        <f>ROUND(E48*H48,2)</f>
        <v>0</v>
      </c>
      <c r="J48" s="180"/>
      <c r="K48" s="181">
        <f>ROUND(E48*J48,2)</f>
        <v>0</v>
      </c>
      <c r="L48" s="181">
        <v>21</v>
      </c>
      <c r="M48" s="181">
        <f>G48*(1+L48/100)</f>
        <v>0</v>
      </c>
      <c r="N48" s="181">
        <v>0</v>
      </c>
      <c r="O48" s="181">
        <f>ROUND(E48*N48,2)</f>
        <v>0</v>
      </c>
      <c r="P48" s="181">
        <v>0</v>
      </c>
      <c r="Q48" s="181">
        <f>ROUND(E48*P48,2)</f>
        <v>0</v>
      </c>
      <c r="R48" s="181"/>
      <c r="S48" s="181" t="s">
        <v>212</v>
      </c>
      <c r="T48" s="182" t="s">
        <v>202</v>
      </c>
      <c r="U48" s="160">
        <v>0</v>
      </c>
      <c r="V48" s="160">
        <f>ROUND(E48*U48,2)</f>
        <v>0</v>
      </c>
      <c r="W48" s="160"/>
      <c r="X48" s="151"/>
      <c r="Y48" s="151"/>
      <c r="Z48" s="151"/>
      <c r="AA48" s="151"/>
      <c r="AB48" s="151"/>
      <c r="AC48" s="151"/>
      <c r="AD48" s="151"/>
      <c r="AE48" s="151"/>
      <c r="AF48" s="151"/>
      <c r="AG48" s="151" t="s">
        <v>289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c r="A49" s="162" t="s">
        <v>197</v>
      </c>
      <c r="B49" s="163" t="s">
        <v>85</v>
      </c>
      <c r="C49" s="184" t="s">
        <v>86</v>
      </c>
      <c r="D49" s="164"/>
      <c r="E49" s="165"/>
      <c r="F49" s="166"/>
      <c r="G49" s="166">
        <f>SUMIF(AG50:AG78,"&lt;&gt;NOR",G50:G78)</f>
        <v>0</v>
      </c>
      <c r="H49" s="166"/>
      <c r="I49" s="166">
        <f>SUM(I50:I78)</f>
        <v>0</v>
      </c>
      <c r="J49" s="166"/>
      <c r="K49" s="166">
        <f>SUM(K50:K78)</f>
        <v>0</v>
      </c>
      <c r="L49" s="166"/>
      <c r="M49" s="166">
        <f>SUM(M50:M78)</f>
        <v>0</v>
      </c>
      <c r="N49" s="166"/>
      <c r="O49" s="166">
        <f>SUM(O50:O78)</f>
        <v>12.129999999999999</v>
      </c>
      <c r="P49" s="166"/>
      <c r="Q49" s="166">
        <f>SUM(Q50:Q78)</f>
        <v>0</v>
      </c>
      <c r="R49" s="166"/>
      <c r="S49" s="166"/>
      <c r="T49" s="167"/>
      <c r="U49" s="161"/>
      <c r="V49" s="161">
        <f>SUM(V50:V78)</f>
        <v>101.74000000000001</v>
      </c>
      <c r="W49" s="161"/>
      <c r="AG49" t="s">
        <v>198</v>
      </c>
    </row>
    <row r="50" spans="1:60" outlineLevel="1">
      <c r="A50" s="168">
        <v>10</v>
      </c>
      <c r="B50" s="169" t="s">
        <v>290</v>
      </c>
      <c r="C50" s="185" t="s">
        <v>291</v>
      </c>
      <c r="D50" s="170" t="s">
        <v>292</v>
      </c>
      <c r="E50" s="171">
        <v>9.0525000000000002</v>
      </c>
      <c r="F50" s="172">
        <v>0</v>
      </c>
      <c r="G50" s="173">
        <f>ROUND(E50*F50,2)</f>
        <v>0</v>
      </c>
      <c r="H50" s="172"/>
      <c r="I50" s="173">
        <f>ROUND(E50*H50,2)</f>
        <v>0</v>
      </c>
      <c r="J50" s="172"/>
      <c r="K50" s="173">
        <f>ROUND(E50*J50,2)</f>
        <v>0</v>
      </c>
      <c r="L50" s="173">
        <v>21</v>
      </c>
      <c r="M50" s="173">
        <f>G50*(1+L50/100)</f>
        <v>0</v>
      </c>
      <c r="N50" s="173">
        <v>2.0000000000000002E-5</v>
      </c>
      <c r="O50" s="173">
        <f>ROUND(E50*N50,2)</f>
        <v>0</v>
      </c>
      <c r="P50" s="173">
        <v>0</v>
      </c>
      <c r="Q50" s="173">
        <f>ROUND(E50*P50,2)</f>
        <v>0</v>
      </c>
      <c r="R50" s="173"/>
      <c r="S50" s="173" t="s">
        <v>201</v>
      </c>
      <c r="T50" s="174" t="s">
        <v>245</v>
      </c>
      <c r="U50" s="160">
        <v>0.32</v>
      </c>
      <c r="V50" s="160">
        <f>ROUND(E50*U50,2)</f>
        <v>2.9</v>
      </c>
      <c r="W50" s="160"/>
      <c r="X50" s="151"/>
      <c r="Y50" s="151"/>
      <c r="Z50" s="151"/>
      <c r="AA50" s="151"/>
      <c r="AB50" s="151"/>
      <c r="AC50" s="151"/>
      <c r="AD50" s="151"/>
      <c r="AE50" s="151"/>
      <c r="AF50" s="151"/>
      <c r="AG50" s="151" t="s">
        <v>259</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8" t="s">
        <v>293</v>
      </c>
      <c r="D51" s="190"/>
      <c r="E51" s="191">
        <v>7.6124999999999998</v>
      </c>
      <c r="F51" s="160"/>
      <c r="G51" s="160"/>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250</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8" t="s">
        <v>294</v>
      </c>
      <c r="D52" s="190"/>
      <c r="E52" s="191">
        <v>1.44</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250</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68">
        <v>11</v>
      </c>
      <c r="B53" s="169" t="s">
        <v>295</v>
      </c>
      <c r="C53" s="185" t="s">
        <v>296</v>
      </c>
      <c r="D53" s="170" t="s">
        <v>243</v>
      </c>
      <c r="E53" s="171">
        <v>3.105</v>
      </c>
      <c r="F53" s="172">
        <v>0</v>
      </c>
      <c r="G53" s="173">
        <f>ROUND(E53*F53,2)</f>
        <v>0</v>
      </c>
      <c r="H53" s="172"/>
      <c r="I53" s="173">
        <f>ROUND(E53*H53,2)</f>
        <v>0</v>
      </c>
      <c r="J53" s="172"/>
      <c r="K53" s="173">
        <f>ROUND(E53*J53,2)</f>
        <v>0</v>
      </c>
      <c r="L53" s="173">
        <v>21</v>
      </c>
      <c r="M53" s="173">
        <f>G53*(1+L53/100)</f>
        <v>0</v>
      </c>
      <c r="N53" s="173">
        <v>1.8180000000000001</v>
      </c>
      <c r="O53" s="173">
        <f>ROUND(E53*N53,2)</f>
        <v>5.64</v>
      </c>
      <c r="P53" s="173">
        <v>0</v>
      </c>
      <c r="Q53" s="173">
        <f>ROUND(E53*P53,2)</f>
        <v>0</v>
      </c>
      <c r="R53" s="173"/>
      <c r="S53" s="173" t="s">
        <v>201</v>
      </c>
      <c r="T53" s="174" t="s">
        <v>245</v>
      </c>
      <c r="U53" s="160">
        <v>1.085</v>
      </c>
      <c r="V53" s="160">
        <f>ROUND(E53*U53,2)</f>
        <v>3.37</v>
      </c>
      <c r="W53" s="160"/>
      <c r="X53" s="151"/>
      <c r="Y53" s="151"/>
      <c r="Z53" s="151"/>
      <c r="AA53" s="151"/>
      <c r="AB53" s="151"/>
      <c r="AC53" s="151"/>
      <c r="AD53" s="151"/>
      <c r="AE53" s="151"/>
      <c r="AF53" s="151"/>
      <c r="AG53" s="151" t="s">
        <v>246</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8" t="s">
        <v>297</v>
      </c>
      <c r="D54" s="190"/>
      <c r="E54" s="191">
        <v>2.16</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250</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198" t="s">
        <v>298</v>
      </c>
      <c r="D55" s="190"/>
      <c r="E55" s="191">
        <v>0.94499999999999995</v>
      </c>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250</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68">
        <v>12</v>
      </c>
      <c r="B56" s="169" t="s">
        <v>299</v>
      </c>
      <c r="C56" s="185" t="s">
        <v>300</v>
      </c>
      <c r="D56" s="170" t="s">
        <v>243</v>
      </c>
      <c r="E56" s="171">
        <v>2.3287499999999999</v>
      </c>
      <c r="F56" s="172">
        <v>0</v>
      </c>
      <c r="G56" s="173">
        <f>ROUND(E56*F56,2)</f>
        <v>0</v>
      </c>
      <c r="H56" s="172"/>
      <c r="I56" s="173">
        <f>ROUND(E56*H56,2)</f>
        <v>0</v>
      </c>
      <c r="J56" s="172"/>
      <c r="K56" s="173">
        <f>ROUND(E56*J56,2)</f>
        <v>0</v>
      </c>
      <c r="L56" s="173">
        <v>21</v>
      </c>
      <c r="M56" s="173">
        <f>G56*(1+L56/100)</f>
        <v>0</v>
      </c>
      <c r="N56" s="173">
        <v>1.7816399999999999</v>
      </c>
      <c r="O56" s="173">
        <f>ROUND(E56*N56,2)</f>
        <v>4.1500000000000004</v>
      </c>
      <c r="P56" s="173">
        <v>0</v>
      </c>
      <c r="Q56" s="173">
        <f>ROUND(E56*P56,2)</f>
        <v>0</v>
      </c>
      <c r="R56" s="173"/>
      <c r="S56" s="173" t="s">
        <v>201</v>
      </c>
      <c r="T56" s="174" t="s">
        <v>245</v>
      </c>
      <c r="U56" s="160">
        <v>1.085</v>
      </c>
      <c r="V56" s="160">
        <f>ROUND(E56*U56,2)</f>
        <v>2.5299999999999998</v>
      </c>
      <c r="W56" s="160"/>
      <c r="X56" s="151"/>
      <c r="Y56" s="151"/>
      <c r="Z56" s="151"/>
      <c r="AA56" s="151"/>
      <c r="AB56" s="151"/>
      <c r="AC56" s="151"/>
      <c r="AD56" s="151"/>
      <c r="AE56" s="151"/>
      <c r="AF56" s="151"/>
      <c r="AG56" s="151" t="s">
        <v>246</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8" t="s">
        <v>301</v>
      </c>
      <c r="D57" s="190"/>
      <c r="E57" s="191">
        <v>1.62</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250</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8" t="s">
        <v>302</v>
      </c>
      <c r="D58" s="190"/>
      <c r="E58" s="191">
        <v>0.70874999999999999</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250</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68">
        <v>13</v>
      </c>
      <c r="B59" s="169" t="s">
        <v>303</v>
      </c>
      <c r="C59" s="185" t="s">
        <v>304</v>
      </c>
      <c r="D59" s="170" t="s">
        <v>243</v>
      </c>
      <c r="E59" s="171">
        <v>1.20825</v>
      </c>
      <c r="F59" s="172">
        <v>0</v>
      </c>
      <c r="G59" s="173">
        <f>ROUND(E59*F59,2)</f>
        <v>0</v>
      </c>
      <c r="H59" s="172"/>
      <c r="I59" s="173">
        <f>ROUND(E59*H59,2)</f>
        <v>0</v>
      </c>
      <c r="J59" s="172"/>
      <c r="K59" s="173">
        <f>ROUND(E59*J59,2)</f>
        <v>0</v>
      </c>
      <c r="L59" s="173">
        <v>21</v>
      </c>
      <c r="M59" s="173">
        <f>G59*(1+L59/100)</f>
        <v>0</v>
      </c>
      <c r="N59" s="173">
        <v>1.7816399999999999</v>
      </c>
      <c r="O59" s="173">
        <f>ROUND(E59*N59,2)</f>
        <v>2.15</v>
      </c>
      <c r="P59" s="173">
        <v>0</v>
      </c>
      <c r="Q59" s="173">
        <f>ROUND(E59*P59,2)</f>
        <v>0</v>
      </c>
      <c r="R59" s="173"/>
      <c r="S59" s="173" t="s">
        <v>201</v>
      </c>
      <c r="T59" s="174" t="s">
        <v>245</v>
      </c>
      <c r="U59" s="160">
        <v>1.085</v>
      </c>
      <c r="V59" s="160">
        <f>ROUND(E59*U59,2)</f>
        <v>1.31</v>
      </c>
      <c r="W59" s="160"/>
      <c r="X59" s="151"/>
      <c r="Y59" s="151"/>
      <c r="Z59" s="151"/>
      <c r="AA59" s="151"/>
      <c r="AB59" s="151"/>
      <c r="AC59" s="151"/>
      <c r="AD59" s="151"/>
      <c r="AE59" s="151"/>
      <c r="AF59" s="151"/>
      <c r="AG59" s="151" t="s">
        <v>246</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8" t="s">
        <v>305</v>
      </c>
      <c r="D60" s="190"/>
      <c r="E60" s="191">
        <v>0.97199999999999998</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250</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8" t="s">
        <v>306</v>
      </c>
      <c r="D61" s="190"/>
      <c r="E61" s="191">
        <v>0.23624999999999999</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250</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68">
        <v>14</v>
      </c>
      <c r="B62" s="169" t="s">
        <v>307</v>
      </c>
      <c r="C62" s="185" t="s">
        <v>308</v>
      </c>
      <c r="D62" s="170" t="s">
        <v>211</v>
      </c>
      <c r="E62" s="171">
        <v>2</v>
      </c>
      <c r="F62" s="172">
        <v>0</v>
      </c>
      <c r="G62" s="173">
        <f>ROUND(E62*F62,2)</f>
        <v>0</v>
      </c>
      <c r="H62" s="172"/>
      <c r="I62" s="173">
        <f>ROUND(E62*H62,2)</f>
        <v>0</v>
      </c>
      <c r="J62" s="172"/>
      <c r="K62" s="173">
        <f>ROUND(E62*J62,2)</f>
        <v>0</v>
      </c>
      <c r="L62" s="173">
        <v>21</v>
      </c>
      <c r="M62" s="173">
        <f>G62*(1+L62/100)</f>
        <v>0</v>
      </c>
      <c r="N62" s="173">
        <v>3.0300000000000001E-3</v>
      </c>
      <c r="O62" s="173">
        <f>ROUND(E62*N62,2)</f>
        <v>0.01</v>
      </c>
      <c r="P62" s="173">
        <v>0</v>
      </c>
      <c r="Q62" s="173">
        <f>ROUND(E62*P62,2)</f>
        <v>0</v>
      </c>
      <c r="R62" s="173" t="s">
        <v>309</v>
      </c>
      <c r="S62" s="173" t="s">
        <v>201</v>
      </c>
      <c r="T62" s="174" t="s">
        <v>245</v>
      </c>
      <c r="U62" s="160">
        <v>0.4</v>
      </c>
      <c r="V62" s="160">
        <f>ROUND(E62*U62,2)</f>
        <v>0.8</v>
      </c>
      <c r="W62" s="160"/>
      <c r="X62" s="151"/>
      <c r="Y62" s="151"/>
      <c r="Z62" s="151"/>
      <c r="AA62" s="151"/>
      <c r="AB62" s="151"/>
      <c r="AC62" s="151"/>
      <c r="AD62" s="151"/>
      <c r="AE62" s="151"/>
      <c r="AF62" s="151"/>
      <c r="AG62" s="151" t="s">
        <v>246</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315" t="s">
        <v>310</v>
      </c>
      <c r="D63" s="316"/>
      <c r="E63" s="316"/>
      <c r="F63" s="316"/>
      <c r="G63" s="316"/>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248</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8" t="s">
        <v>311</v>
      </c>
      <c r="D64" s="190"/>
      <c r="E64" s="191">
        <v>2</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250</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68">
        <v>15</v>
      </c>
      <c r="B65" s="169" t="s">
        <v>312</v>
      </c>
      <c r="C65" s="185" t="s">
        <v>313</v>
      </c>
      <c r="D65" s="170" t="s">
        <v>292</v>
      </c>
      <c r="E65" s="171">
        <v>8.6875</v>
      </c>
      <c r="F65" s="172">
        <v>0</v>
      </c>
      <c r="G65" s="173">
        <f>ROUND(E65*F65,2)</f>
        <v>0</v>
      </c>
      <c r="H65" s="172"/>
      <c r="I65" s="173">
        <f>ROUND(E65*H65,2)</f>
        <v>0</v>
      </c>
      <c r="J65" s="172"/>
      <c r="K65" s="173">
        <f>ROUND(E65*J65,2)</f>
        <v>0</v>
      </c>
      <c r="L65" s="173">
        <v>21</v>
      </c>
      <c r="M65" s="173">
        <f>G65*(1+L65/100)</f>
        <v>0</v>
      </c>
      <c r="N65" s="173">
        <v>5.8E-4</v>
      </c>
      <c r="O65" s="173">
        <f>ROUND(E65*N65,2)</f>
        <v>0.01</v>
      </c>
      <c r="P65" s="173">
        <v>0</v>
      </c>
      <c r="Q65" s="173">
        <f>ROUND(E65*P65,2)</f>
        <v>0</v>
      </c>
      <c r="R65" s="173" t="s">
        <v>309</v>
      </c>
      <c r="S65" s="173" t="s">
        <v>201</v>
      </c>
      <c r="T65" s="174" t="s">
        <v>245</v>
      </c>
      <c r="U65" s="160">
        <v>0.2</v>
      </c>
      <c r="V65" s="160">
        <f>ROUND(E65*U65,2)</f>
        <v>1.74</v>
      </c>
      <c r="W65" s="160"/>
      <c r="X65" s="151"/>
      <c r="Y65" s="151"/>
      <c r="Z65" s="151"/>
      <c r="AA65" s="151"/>
      <c r="AB65" s="151"/>
      <c r="AC65" s="151"/>
      <c r="AD65" s="151"/>
      <c r="AE65" s="151"/>
      <c r="AF65" s="151"/>
      <c r="AG65" s="151" t="s">
        <v>259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c r="A66" s="158"/>
      <c r="B66" s="159"/>
      <c r="C66" s="315" t="s">
        <v>314</v>
      </c>
      <c r="D66" s="316"/>
      <c r="E66" s="316"/>
      <c r="F66" s="316"/>
      <c r="G66" s="316"/>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248</v>
      </c>
      <c r="AH66" s="151"/>
      <c r="AI66" s="151"/>
      <c r="AJ66" s="151"/>
      <c r="AK66" s="151"/>
      <c r="AL66" s="151"/>
      <c r="AM66" s="151"/>
      <c r="AN66" s="151"/>
      <c r="AO66" s="151"/>
      <c r="AP66" s="151"/>
      <c r="AQ66" s="151"/>
      <c r="AR66" s="151"/>
      <c r="AS66" s="151"/>
      <c r="AT66" s="151"/>
      <c r="AU66" s="151"/>
      <c r="AV66" s="151"/>
      <c r="AW66" s="151"/>
      <c r="AX66" s="151"/>
      <c r="AY66" s="151"/>
      <c r="AZ66" s="151"/>
      <c r="BA66" s="175" t="str">
        <f>C66</f>
        <v>včetně dodání a osazení v jakémkoliv zdivu, včetně jednostranného zajištění polohy vložek proti sesmeknutí (např. přibitím, maltovými terči).</v>
      </c>
      <c r="BB66" s="151"/>
      <c r="BC66" s="151"/>
      <c r="BD66" s="151"/>
      <c r="BE66" s="151"/>
      <c r="BF66" s="151"/>
      <c r="BG66" s="151"/>
      <c r="BH66" s="151"/>
    </row>
    <row r="67" spans="1:60" outlineLevel="1">
      <c r="A67" s="158"/>
      <c r="B67" s="159"/>
      <c r="C67" s="198" t="s">
        <v>315</v>
      </c>
      <c r="D67" s="190"/>
      <c r="E67" s="191">
        <v>8.6875</v>
      </c>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250</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68">
        <v>16</v>
      </c>
      <c r="B68" s="169" t="s">
        <v>316</v>
      </c>
      <c r="C68" s="185" t="s">
        <v>317</v>
      </c>
      <c r="D68" s="170" t="s">
        <v>318</v>
      </c>
      <c r="E68" s="171">
        <v>21.524999999999999</v>
      </c>
      <c r="F68" s="172">
        <v>0</v>
      </c>
      <c r="G68" s="173">
        <f>ROUND(E68*F68,2)</f>
        <v>0</v>
      </c>
      <c r="H68" s="172"/>
      <c r="I68" s="173">
        <f>ROUND(E68*H68,2)</f>
        <v>0</v>
      </c>
      <c r="J68" s="172"/>
      <c r="K68" s="173">
        <f>ROUND(E68*J68,2)</f>
        <v>0</v>
      </c>
      <c r="L68" s="173">
        <v>21</v>
      </c>
      <c r="M68" s="173">
        <f>G68*(1+L68/100)</f>
        <v>0</v>
      </c>
      <c r="N68" s="173">
        <v>2E-3</v>
      </c>
      <c r="O68" s="173">
        <f>ROUND(E68*N68,2)</f>
        <v>0.04</v>
      </c>
      <c r="P68" s="173">
        <v>0</v>
      </c>
      <c r="Q68" s="173">
        <f>ROUND(E68*P68,2)</f>
        <v>0</v>
      </c>
      <c r="R68" s="173"/>
      <c r="S68" s="173" t="s">
        <v>212</v>
      </c>
      <c r="T68" s="174" t="s">
        <v>319</v>
      </c>
      <c r="U68" s="160">
        <v>1.2649999999999999</v>
      </c>
      <c r="V68" s="160">
        <f>ROUND(E68*U68,2)</f>
        <v>27.23</v>
      </c>
      <c r="W68" s="160"/>
      <c r="X68" s="151"/>
      <c r="Y68" s="151"/>
      <c r="Z68" s="151"/>
      <c r="AA68" s="151"/>
      <c r="AB68" s="151"/>
      <c r="AC68" s="151"/>
      <c r="AD68" s="151"/>
      <c r="AE68" s="151"/>
      <c r="AF68" s="151"/>
      <c r="AG68" s="151" t="s">
        <v>259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8" t="s">
        <v>320</v>
      </c>
      <c r="D69" s="190"/>
      <c r="E69" s="191">
        <v>15.225</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250</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8" t="s">
        <v>321</v>
      </c>
      <c r="D70" s="190"/>
      <c r="E70" s="191">
        <v>6.3</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250</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68">
        <v>17</v>
      </c>
      <c r="B71" s="169" t="s">
        <v>322</v>
      </c>
      <c r="C71" s="185" t="s">
        <v>323</v>
      </c>
      <c r="D71" s="170" t="s">
        <v>292</v>
      </c>
      <c r="E71" s="171">
        <v>4.7545000000000002</v>
      </c>
      <c r="F71" s="172">
        <v>0</v>
      </c>
      <c r="G71" s="173">
        <f>ROUND(E71*F71,2)</f>
        <v>0</v>
      </c>
      <c r="H71" s="172"/>
      <c r="I71" s="173">
        <f>ROUND(E71*H71,2)</f>
        <v>0</v>
      </c>
      <c r="J71" s="172"/>
      <c r="K71" s="173">
        <f>ROUND(E71*J71,2)</f>
        <v>0</v>
      </c>
      <c r="L71" s="173">
        <v>21</v>
      </c>
      <c r="M71" s="173">
        <f>G71*(1+L71/100)</f>
        <v>0</v>
      </c>
      <c r="N71" s="173">
        <v>1.0540000000000001E-2</v>
      </c>
      <c r="O71" s="173">
        <f>ROUND(E71*N71,2)</f>
        <v>0.05</v>
      </c>
      <c r="P71" s="173">
        <v>0</v>
      </c>
      <c r="Q71" s="173">
        <f>ROUND(E71*P71,2)</f>
        <v>0</v>
      </c>
      <c r="R71" s="173"/>
      <c r="S71" s="173" t="s">
        <v>212</v>
      </c>
      <c r="T71" s="174" t="s">
        <v>202</v>
      </c>
      <c r="U71" s="160">
        <v>1.17</v>
      </c>
      <c r="V71" s="160">
        <f>ROUND(E71*U71,2)</f>
        <v>5.56</v>
      </c>
      <c r="W71" s="160"/>
      <c r="X71" s="151"/>
      <c r="Y71" s="151"/>
      <c r="Z71" s="151"/>
      <c r="AA71" s="151"/>
      <c r="AB71" s="151"/>
      <c r="AC71" s="151"/>
      <c r="AD71" s="151"/>
      <c r="AE71" s="151"/>
      <c r="AF71" s="151"/>
      <c r="AG71" s="151" t="s">
        <v>259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8" t="s">
        <v>324</v>
      </c>
      <c r="D72" s="190"/>
      <c r="E72" s="191">
        <v>2.1545000000000001</v>
      </c>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250</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8" t="s">
        <v>325</v>
      </c>
      <c r="D73" s="190"/>
      <c r="E73" s="191">
        <v>0.5</v>
      </c>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250</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8" t="s">
        <v>326</v>
      </c>
      <c r="D74" s="190"/>
      <c r="E74" s="191">
        <v>2.1</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250</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68">
        <v>18</v>
      </c>
      <c r="B75" s="169" t="s">
        <v>327</v>
      </c>
      <c r="C75" s="185" t="s">
        <v>328</v>
      </c>
      <c r="D75" s="170" t="s">
        <v>292</v>
      </c>
      <c r="E75" s="171">
        <v>10.675000000000001</v>
      </c>
      <c r="F75" s="172">
        <v>0</v>
      </c>
      <c r="G75" s="173">
        <f>ROUND(E75*F75,2)</f>
        <v>0</v>
      </c>
      <c r="H75" s="172"/>
      <c r="I75" s="173">
        <f>ROUND(E75*H75,2)</f>
        <v>0</v>
      </c>
      <c r="J75" s="172"/>
      <c r="K75" s="173">
        <f>ROUND(E75*J75,2)</f>
        <v>0</v>
      </c>
      <c r="L75" s="173">
        <v>21</v>
      </c>
      <c r="M75" s="173">
        <f>G75*(1+L75/100)</f>
        <v>0</v>
      </c>
      <c r="N75" s="173">
        <v>7.3200000000000001E-3</v>
      </c>
      <c r="O75" s="173">
        <f>ROUND(E75*N75,2)</f>
        <v>0.08</v>
      </c>
      <c r="P75" s="173">
        <v>0</v>
      </c>
      <c r="Q75" s="173">
        <f>ROUND(E75*P75,2)</f>
        <v>0</v>
      </c>
      <c r="R75" s="173"/>
      <c r="S75" s="173" t="s">
        <v>212</v>
      </c>
      <c r="T75" s="174" t="s">
        <v>202</v>
      </c>
      <c r="U75" s="160">
        <v>0.59</v>
      </c>
      <c r="V75" s="160">
        <f>ROUND(E75*U75,2)</f>
        <v>6.3</v>
      </c>
      <c r="W75" s="160"/>
      <c r="X75" s="151"/>
      <c r="Y75" s="151"/>
      <c r="Z75" s="151"/>
      <c r="AA75" s="151"/>
      <c r="AB75" s="151"/>
      <c r="AC75" s="151"/>
      <c r="AD75" s="151"/>
      <c r="AE75" s="151"/>
      <c r="AF75" s="151"/>
      <c r="AG75" s="151" t="s">
        <v>246</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8" t="s">
        <v>329</v>
      </c>
      <c r="D76" s="190"/>
      <c r="E76" s="191">
        <v>6.9749999999999996</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250</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8" t="s">
        <v>330</v>
      </c>
      <c r="D77" s="190"/>
      <c r="E77" s="191">
        <v>3.7</v>
      </c>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250</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76">
        <v>19</v>
      </c>
      <c r="B78" s="177" t="s">
        <v>331</v>
      </c>
      <c r="C78" s="186" t="s">
        <v>332</v>
      </c>
      <c r="D78" s="178" t="s">
        <v>333</v>
      </c>
      <c r="E78" s="179">
        <v>50</v>
      </c>
      <c r="F78" s="180">
        <v>0</v>
      </c>
      <c r="G78" s="181">
        <f>ROUND(E78*F78,2)</f>
        <v>0</v>
      </c>
      <c r="H78" s="180"/>
      <c r="I78" s="181">
        <f>ROUND(E78*H78,2)</f>
        <v>0</v>
      </c>
      <c r="J78" s="180"/>
      <c r="K78" s="181">
        <f>ROUND(E78*J78,2)</f>
        <v>0</v>
      </c>
      <c r="L78" s="181">
        <v>21</v>
      </c>
      <c r="M78" s="181">
        <f>G78*(1+L78/100)</f>
        <v>0</v>
      </c>
      <c r="N78" s="181">
        <v>0</v>
      </c>
      <c r="O78" s="181">
        <f>ROUND(E78*N78,2)</f>
        <v>0</v>
      </c>
      <c r="P78" s="181">
        <v>0</v>
      </c>
      <c r="Q78" s="181">
        <f>ROUND(E78*P78,2)</f>
        <v>0</v>
      </c>
      <c r="R78" s="181" t="s">
        <v>334</v>
      </c>
      <c r="S78" s="181" t="s">
        <v>201</v>
      </c>
      <c r="T78" s="182" t="s">
        <v>245</v>
      </c>
      <c r="U78" s="160">
        <v>1</v>
      </c>
      <c r="V78" s="160">
        <f>ROUND(E78*U78,2)</f>
        <v>50</v>
      </c>
      <c r="W78" s="160"/>
      <c r="X78" s="151"/>
      <c r="Y78" s="151"/>
      <c r="Z78" s="151"/>
      <c r="AA78" s="151"/>
      <c r="AB78" s="151"/>
      <c r="AC78" s="151"/>
      <c r="AD78" s="151"/>
      <c r="AE78" s="151"/>
      <c r="AF78" s="151"/>
      <c r="AG78" s="151" t="s">
        <v>335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c r="A79" s="162" t="s">
        <v>197</v>
      </c>
      <c r="B79" s="163" t="s">
        <v>87</v>
      </c>
      <c r="C79" s="184" t="s">
        <v>88</v>
      </c>
      <c r="D79" s="164"/>
      <c r="E79" s="165"/>
      <c r="F79" s="166"/>
      <c r="G79" s="166">
        <f>SUMIF(AG80:AG166,"&lt;&gt;NOR",G80:G166)</f>
        <v>0</v>
      </c>
      <c r="H79" s="166"/>
      <c r="I79" s="166">
        <f>SUM(I80:I166)</f>
        <v>0</v>
      </c>
      <c r="J79" s="166"/>
      <c r="K79" s="166">
        <f>SUM(K80:K166)</f>
        <v>0</v>
      </c>
      <c r="L79" s="166"/>
      <c r="M79" s="166">
        <f>SUM(M80:M166)</f>
        <v>0</v>
      </c>
      <c r="N79" s="166"/>
      <c r="O79" s="166">
        <f>SUM(O80:O166)</f>
        <v>73.529999999999987</v>
      </c>
      <c r="P79" s="166"/>
      <c r="Q79" s="166">
        <f>SUM(Q80:Q166)</f>
        <v>0</v>
      </c>
      <c r="R79" s="166"/>
      <c r="S79" s="166"/>
      <c r="T79" s="167"/>
      <c r="U79" s="161"/>
      <c r="V79" s="161">
        <f>SUM(V80:V166)</f>
        <v>261.78999999999996</v>
      </c>
      <c r="W79" s="161"/>
      <c r="AG79" t="s">
        <v>198</v>
      </c>
    </row>
    <row r="80" spans="1:60" ht="22.5" outlineLevel="1">
      <c r="A80" s="168">
        <v>20</v>
      </c>
      <c r="B80" s="169" t="s">
        <v>336</v>
      </c>
      <c r="C80" s="185" t="s">
        <v>337</v>
      </c>
      <c r="D80" s="170" t="s">
        <v>211</v>
      </c>
      <c r="E80" s="171">
        <v>12</v>
      </c>
      <c r="F80" s="172">
        <v>0</v>
      </c>
      <c r="G80" s="173">
        <f>ROUND(E80*F80,2)</f>
        <v>0</v>
      </c>
      <c r="H80" s="172"/>
      <c r="I80" s="173">
        <f>ROUND(E80*H80,2)</f>
        <v>0</v>
      </c>
      <c r="J80" s="172"/>
      <c r="K80" s="173">
        <f>ROUND(E80*J80,2)</f>
        <v>0</v>
      </c>
      <c r="L80" s="173">
        <v>21</v>
      </c>
      <c r="M80" s="173">
        <f>G80*(1+L80/100)</f>
        <v>0</v>
      </c>
      <c r="N80" s="173">
        <v>9.8159999999999997E-2</v>
      </c>
      <c r="O80" s="173">
        <f>ROUND(E80*N80,2)</f>
        <v>1.18</v>
      </c>
      <c r="P80" s="173">
        <v>0</v>
      </c>
      <c r="Q80" s="173">
        <f>ROUND(E80*P80,2)</f>
        <v>0</v>
      </c>
      <c r="R80" s="173" t="s">
        <v>338</v>
      </c>
      <c r="S80" s="173" t="s">
        <v>201</v>
      </c>
      <c r="T80" s="174" t="s">
        <v>245</v>
      </c>
      <c r="U80" s="160">
        <v>0.49748999999999999</v>
      </c>
      <c r="V80" s="160">
        <f>ROUND(E80*U80,2)</f>
        <v>5.97</v>
      </c>
      <c r="W80" s="160"/>
      <c r="X80" s="151"/>
      <c r="Y80" s="151"/>
      <c r="Z80" s="151"/>
      <c r="AA80" s="151"/>
      <c r="AB80" s="151"/>
      <c r="AC80" s="151"/>
      <c r="AD80" s="151"/>
      <c r="AE80" s="151"/>
      <c r="AF80" s="151"/>
      <c r="AG80" s="151" t="s">
        <v>259</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315" t="s">
        <v>339</v>
      </c>
      <c r="D81" s="316"/>
      <c r="E81" s="316"/>
      <c r="F81" s="316"/>
      <c r="G81" s="316"/>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248</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8" t="s">
        <v>340</v>
      </c>
      <c r="D82" s="190"/>
      <c r="E82" s="191">
        <v>2</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250</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58"/>
      <c r="B83" s="159"/>
      <c r="C83" s="198" t="s">
        <v>341</v>
      </c>
      <c r="D83" s="190"/>
      <c r="E83" s="191">
        <v>2</v>
      </c>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250</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8" t="s">
        <v>342</v>
      </c>
      <c r="D84" s="190"/>
      <c r="E84" s="191">
        <v>4</v>
      </c>
      <c r="F84" s="160"/>
      <c r="G84" s="160"/>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250</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8" t="s">
        <v>343</v>
      </c>
      <c r="D85" s="190"/>
      <c r="E85" s="191">
        <v>2</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250</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8" t="s">
        <v>344</v>
      </c>
      <c r="D86" s="190"/>
      <c r="E86" s="191">
        <v>2</v>
      </c>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250</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c r="A87" s="168">
        <v>21</v>
      </c>
      <c r="B87" s="169" t="s">
        <v>345</v>
      </c>
      <c r="C87" s="185" t="s">
        <v>346</v>
      </c>
      <c r="D87" s="170" t="s">
        <v>243</v>
      </c>
      <c r="E87" s="171">
        <v>9.5527499999999996</v>
      </c>
      <c r="F87" s="172">
        <v>0</v>
      </c>
      <c r="G87" s="173">
        <f>ROUND(E87*F87,2)</f>
        <v>0</v>
      </c>
      <c r="H87" s="172"/>
      <c r="I87" s="173">
        <f>ROUND(E87*H87,2)</f>
        <v>0</v>
      </c>
      <c r="J87" s="172"/>
      <c r="K87" s="173">
        <f>ROUND(E87*J87,2)</f>
        <v>0</v>
      </c>
      <c r="L87" s="173">
        <v>21</v>
      </c>
      <c r="M87" s="173">
        <f>G87*(1+L87/100)</f>
        <v>0</v>
      </c>
      <c r="N87" s="173">
        <v>1.73916</v>
      </c>
      <c r="O87" s="173">
        <f>ROUND(E87*N87,2)</f>
        <v>16.61</v>
      </c>
      <c r="P87" s="173">
        <v>0</v>
      </c>
      <c r="Q87" s="173">
        <f>ROUND(E87*P87,2)</f>
        <v>0</v>
      </c>
      <c r="R87" s="173" t="s">
        <v>338</v>
      </c>
      <c r="S87" s="173" t="s">
        <v>201</v>
      </c>
      <c r="T87" s="174" t="s">
        <v>245</v>
      </c>
      <c r="U87" s="160">
        <v>3.9380000000000002</v>
      </c>
      <c r="V87" s="160">
        <f>ROUND(E87*U87,2)</f>
        <v>37.619999999999997</v>
      </c>
      <c r="W87" s="160"/>
      <c r="X87" s="151"/>
      <c r="Y87" s="151"/>
      <c r="Z87" s="151"/>
      <c r="AA87" s="151"/>
      <c r="AB87" s="151"/>
      <c r="AC87" s="151"/>
      <c r="AD87" s="151"/>
      <c r="AE87" s="151"/>
      <c r="AF87" s="151"/>
      <c r="AG87" s="151" t="s">
        <v>259</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315" t="s">
        <v>339</v>
      </c>
      <c r="D88" s="316"/>
      <c r="E88" s="316"/>
      <c r="F88" s="316"/>
      <c r="G88" s="316"/>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248</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8" t="s">
        <v>347</v>
      </c>
      <c r="D89" s="190"/>
      <c r="E89" s="191">
        <v>1.3125</v>
      </c>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250</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8" t="s">
        <v>348</v>
      </c>
      <c r="D90" s="190"/>
      <c r="E90" s="191">
        <v>1.905</v>
      </c>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250</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8" t="s">
        <v>349</v>
      </c>
      <c r="D91" s="190"/>
      <c r="E91" s="191">
        <v>1.3125</v>
      </c>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250</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8" t="s">
        <v>350</v>
      </c>
      <c r="D92" s="190"/>
      <c r="E92" s="191">
        <v>2.1970000000000001</v>
      </c>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250</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8" t="s">
        <v>351</v>
      </c>
      <c r="D93" s="190"/>
      <c r="E93" s="191">
        <v>2.2250000000000001</v>
      </c>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250</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8" t="s">
        <v>352</v>
      </c>
      <c r="D94" s="190"/>
      <c r="E94" s="191">
        <v>0.60075000000000001</v>
      </c>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250</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33.75" outlineLevel="1">
      <c r="A95" s="168">
        <v>22</v>
      </c>
      <c r="B95" s="169" t="s">
        <v>353</v>
      </c>
      <c r="C95" s="185" t="s">
        <v>354</v>
      </c>
      <c r="D95" s="170" t="s">
        <v>292</v>
      </c>
      <c r="E95" s="171">
        <v>127.91249999999999</v>
      </c>
      <c r="F95" s="172">
        <v>0</v>
      </c>
      <c r="G95" s="173">
        <f>ROUND(E95*F95,2)</f>
        <v>0</v>
      </c>
      <c r="H95" s="172"/>
      <c r="I95" s="173">
        <f>ROUND(E95*H95,2)</f>
        <v>0</v>
      </c>
      <c r="J95" s="172"/>
      <c r="K95" s="173">
        <f>ROUND(E95*J95,2)</f>
        <v>0</v>
      </c>
      <c r="L95" s="173">
        <v>21</v>
      </c>
      <c r="M95" s="173">
        <f>G95*(1+L95/100)</f>
        <v>0</v>
      </c>
      <c r="N95" s="173">
        <v>0.26749000000000001</v>
      </c>
      <c r="O95" s="173">
        <f>ROUND(E95*N95,2)</f>
        <v>34.22</v>
      </c>
      <c r="P95" s="173">
        <v>0</v>
      </c>
      <c r="Q95" s="173">
        <f>ROUND(E95*P95,2)</f>
        <v>0</v>
      </c>
      <c r="R95" s="173" t="s">
        <v>309</v>
      </c>
      <c r="S95" s="173" t="s">
        <v>201</v>
      </c>
      <c r="T95" s="174" t="s">
        <v>245</v>
      </c>
      <c r="U95" s="160">
        <v>0.74</v>
      </c>
      <c r="V95" s="160">
        <f>ROUND(E95*U95,2)</f>
        <v>94.66</v>
      </c>
      <c r="W95" s="160"/>
      <c r="X95" s="151"/>
      <c r="Y95" s="151"/>
      <c r="Z95" s="151"/>
      <c r="AA95" s="151"/>
      <c r="AB95" s="151"/>
      <c r="AC95" s="151"/>
      <c r="AD95" s="151"/>
      <c r="AE95" s="151"/>
      <c r="AF95" s="151"/>
      <c r="AG95" s="151" t="s">
        <v>259</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8" t="s">
        <v>355</v>
      </c>
      <c r="D96" s="190"/>
      <c r="E96" s="191">
        <v>28.666</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250</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198" t="s">
        <v>356</v>
      </c>
      <c r="D97" s="190"/>
      <c r="E97" s="191">
        <v>3</v>
      </c>
      <c r="F97" s="160"/>
      <c r="G97" s="160"/>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250</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8" t="s">
        <v>357</v>
      </c>
      <c r="D98" s="190"/>
      <c r="E98" s="191">
        <v>26.06</v>
      </c>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250</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8" t="s">
        <v>358</v>
      </c>
      <c r="D99" s="190"/>
      <c r="E99" s="191">
        <v>1.8260000000000001</v>
      </c>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250</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8" t="s">
        <v>359</v>
      </c>
      <c r="D100" s="190"/>
      <c r="E100" s="191">
        <v>51.216000000000001</v>
      </c>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250</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8" t="s">
        <v>360</v>
      </c>
      <c r="D101" s="190"/>
      <c r="E101" s="191">
        <v>24.0625</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250</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8" t="s">
        <v>361</v>
      </c>
      <c r="D102" s="190"/>
      <c r="E102" s="191">
        <v>8.6999999999999993</v>
      </c>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250</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8" t="s">
        <v>362</v>
      </c>
      <c r="D103" s="190"/>
      <c r="E103" s="191">
        <v>-11.507999999999999</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250</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198" t="s">
        <v>363</v>
      </c>
      <c r="D104" s="190"/>
      <c r="E104" s="191">
        <v>-4.1100000000000003</v>
      </c>
      <c r="F104" s="160"/>
      <c r="G104" s="160"/>
      <c r="H104" s="160"/>
      <c r="I104" s="160"/>
      <c r="J104" s="160"/>
      <c r="K104" s="160"/>
      <c r="L104" s="160"/>
      <c r="M104" s="160"/>
      <c r="N104" s="160"/>
      <c r="O104" s="160"/>
      <c r="P104" s="160"/>
      <c r="Q104" s="160"/>
      <c r="R104" s="160"/>
      <c r="S104" s="160"/>
      <c r="T104" s="160"/>
      <c r="U104" s="160"/>
      <c r="V104" s="160"/>
      <c r="W104" s="160"/>
      <c r="X104" s="151"/>
      <c r="Y104" s="151"/>
      <c r="Z104" s="151"/>
      <c r="AA104" s="151"/>
      <c r="AB104" s="151"/>
      <c r="AC104" s="151"/>
      <c r="AD104" s="151"/>
      <c r="AE104" s="151"/>
      <c r="AF104" s="151"/>
      <c r="AG104" s="151" t="s">
        <v>250</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68">
        <v>23</v>
      </c>
      <c r="B105" s="169" t="s">
        <v>364</v>
      </c>
      <c r="C105" s="185" t="s">
        <v>365</v>
      </c>
      <c r="D105" s="170" t="s">
        <v>211</v>
      </c>
      <c r="E105" s="171">
        <v>2</v>
      </c>
      <c r="F105" s="172">
        <v>0</v>
      </c>
      <c r="G105" s="173">
        <f>ROUND(E105*F105,2)</f>
        <v>0</v>
      </c>
      <c r="H105" s="172"/>
      <c r="I105" s="173">
        <f>ROUND(E105*H105,2)</f>
        <v>0</v>
      </c>
      <c r="J105" s="172"/>
      <c r="K105" s="173">
        <f>ROUND(E105*J105,2)</f>
        <v>0</v>
      </c>
      <c r="L105" s="173">
        <v>21</v>
      </c>
      <c r="M105" s="173">
        <f>G105*(1+L105/100)</f>
        <v>0</v>
      </c>
      <c r="N105" s="173">
        <v>2.2669999999999999E-2</v>
      </c>
      <c r="O105" s="173">
        <f>ROUND(E105*N105,2)</f>
        <v>0.05</v>
      </c>
      <c r="P105" s="173">
        <v>0</v>
      </c>
      <c r="Q105" s="173">
        <f>ROUND(E105*P105,2)</f>
        <v>0</v>
      </c>
      <c r="R105" s="173" t="s">
        <v>309</v>
      </c>
      <c r="S105" s="173" t="s">
        <v>201</v>
      </c>
      <c r="T105" s="174" t="s">
        <v>245</v>
      </c>
      <c r="U105" s="160">
        <v>0.24199999999999999</v>
      </c>
      <c r="V105" s="160">
        <f>ROUND(E105*U105,2)</f>
        <v>0.48</v>
      </c>
      <c r="W105" s="160"/>
      <c r="X105" s="151"/>
      <c r="Y105" s="151"/>
      <c r="Z105" s="151"/>
      <c r="AA105" s="151"/>
      <c r="AB105" s="151"/>
      <c r="AC105" s="151"/>
      <c r="AD105" s="151"/>
      <c r="AE105" s="151"/>
      <c r="AF105" s="151"/>
      <c r="AG105" s="151" t="s">
        <v>259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8" t="s">
        <v>366</v>
      </c>
      <c r="D106" s="190"/>
      <c r="E106" s="191">
        <v>2</v>
      </c>
      <c r="F106" s="160"/>
      <c r="G106" s="160"/>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250</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68">
        <v>24</v>
      </c>
      <c r="B107" s="169" t="s">
        <v>367</v>
      </c>
      <c r="C107" s="185" t="s">
        <v>368</v>
      </c>
      <c r="D107" s="170" t="s">
        <v>211</v>
      </c>
      <c r="E107" s="171">
        <v>3</v>
      </c>
      <c r="F107" s="172">
        <v>0</v>
      </c>
      <c r="G107" s="173">
        <f>ROUND(E107*F107,2)</f>
        <v>0</v>
      </c>
      <c r="H107" s="172"/>
      <c r="I107" s="173">
        <f>ROUND(E107*H107,2)</f>
        <v>0</v>
      </c>
      <c r="J107" s="172"/>
      <c r="K107" s="173">
        <f>ROUND(E107*J107,2)</f>
        <v>0</v>
      </c>
      <c r="L107" s="173">
        <v>21</v>
      </c>
      <c r="M107" s="173">
        <f>G107*(1+L107/100)</f>
        <v>0</v>
      </c>
      <c r="N107" s="173">
        <v>3.6089999999999997E-2</v>
      </c>
      <c r="O107" s="173">
        <f>ROUND(E107*N107,2)</f>
        <v>0.11</v>
      </c>
      <c r="P107" s="173">
        <v>0</v>
      </c>
      <c r="Q107" s="173">
        <f>ROUND(E107*P107,2)</f>
        <v>0</v>
      </c>
      <c r="R107" s="173" t="s">
        <v>309</v>
      </c>
      <c r="S107" s="173" t="s">
        <v>201</v>
      </c>
      <c r="T107" s="174" t="s">
        <v>245</v>
      </c>
      <c r="U107" s="160">
        <v>0.24199999999999999</v>
      </c>
      <c r="V107" s="160">
        <f>ROUND(E107*U107,2)</f>
        <v>0.73</v>
      </c>
      <c r="W107" s="160"/>
      <c r="X107" s="151"/>
      <c r="Y107" s="151"/>
      <c r="Z107" s="151"/>
      <c r="AA107" s="151"/>
      <c r="AB107" s="151"/>
      <c r="AC107" s="151"/>
      <c r="AD107" s="151"/>
      <c r="AE107" s="151"/>
      <c r="AF107" s="151"/>
      <c r="AG107" s="151" t="s">
        <v>259</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98" t="s">
        <v>369</v>
      </c>
      <c r="D108" s="190"/>
      <c r="E108" s="191">
        <v>3</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250</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68">
        <v>25</v>
      </c>
      <c r="B109" s="169" t="s">
        <v>370</v>
      </c>
      <c r="C109" s="185" t="s">
        <v>371</v>
      </c>
      <c r="D109" s="170" t="s">
        <v>243</v>
      </c>
      <c r="E109" s="171">
        <v>5.96</v>
      </c>
      <c r="F109" s="172">
        <v>0</v>
      </c>
      <c r="G109" s="173">
        <f>ROUND(E109*F109,2)</f>
        <v>0</v>
      </c>
      <c r="H109" s="172"/>
      <c r="I109" s="173">
        <f>ROUND(E109*H109,2)</f>
        <v>0</v>
      </c>
      <c r="J109" s="172"/>
      <c r="K109" s="173">
        <f>ROUND(E109*J109,2)</f>
        <v>0</v>
      </c>
      <c r="L109" s="173">
        <v>21</v>
      </c>
      <c r="M109" s="173">
        <f>G109*(1+L109/100)</f>
        <v>0</v>
      </c>
      <c r="N109" s="173">
        <v>1.796</v>
      </c>
      <c r="O109" s="173">
        <f>ROUND(E109*N109,2)</f>
        <v>10.7</v>
      </c>
      <c r="P109" s="173">
        <v>0</v>
      </c>
      <c r="Q109" s="173">
        <f>ROUND(E109*P109,2)</f>
        <v>0</v>
      </c>
      <c r="R109" s="173" t="s">
        <v>338</v>
      </c>
      <c r="S109" s="173" t="s">
        <v>201</v>
      </c>
      <c r="T109" s="174" t="s">
        <v>245</v>
      </c>
      <c r="U109" s="160">
        <v>6.8680000000000003</v>
      </c>
      <c r="V109" s="160">
        <f>ROUND(E109*U109,2)</f>
        <v>40.93</v>
      </c>
      <c r="W109" s="160"/>
      <c r="X109" s="151"/>
      <c r="Y109" s="151"/>
      <c r="Z109" s="151"/>
      <c r="AA109" s="151"/>
      <c r="AB109" s="151"/>
      <c r="AC109" s="151"/>
      <c r="AD109" s="151"/>
      <c r="AE109" s="151"/>
      <c r="AF109" s="151"/>
      <c r="AG109" s="151" t="s">
        <v>259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315" t="s">
        <v>372</v>
      </c>
      <c r="D110" s="316"/>
      <c r="E110" s="316"/>
      <c r="F110" s="316"/>
      <c r="G110" s="316"/>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248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99" t="s">
        <v>279</v>
      </c>
      <c r="D111" s="192"/>
      <c r="E111" s="193"/>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250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200" t="s">
        <v>373</v>
      </c>
      <c r="D112" s="192"/>
      <c r="E112" s="193">
        <v>6.9</v>
      </c>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250</v>
      </c>
      <c r="AH112" s="151">
        <v>2</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200" t="s">
        <v>374</v>
      </c>
      <c r="D113" s="192"/>
      <c r="E113" s="193">
        <v>6</v>
      </c>
      <c r="F113" s="160"/>
      <c r="G113" s="160"/>
      <c r="H113" s="160"/>
      <c r="I113" s="160"/>
      <c r="J113" s="160"/>
      <c r="K113" s="160"/>
      <c r="L113" s="160"/>
      <c r="M113" s="160"/>
      <c r="N113" s="160"/>
      <c r="O113" s="160"/>
      <c r="P113" s="160"/>
      <c r="Q113" s="160"/>
      <c r="R113" s="160"/>
      <c r="S113" s="160"/>
      <c r="T113" s="160"/>
      <c r="U113" s="160"/>
      <c r="V113" s="160"/>
      <c r="W113" s="160"/>
      <c r="X113" s="151"/>
      <c r="Y113" s="151"/>
      <c r="Z113" s="151"/>
      <c r="AA113" s="151"/>
      <c r="AB113" s="151"/>
      <c r="AC113" s="151"/>
      <c r="AD113" s="151"/>
      <c r="AE113" s="151"/>
      <c r="AF113" s="151"/>
      <c r="AG113" s="151" t="s">
        <v>250</v>
      </c>
      <c r="AH113" s="151">
        <v>2</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200" t="s">
        <v>375</v>
      </c>
      <c r="D114" s="192"/>
      <c r="E114" s="193">
        <v>9.3000000000000007</v>
      </c>
      <c r="F114" s="160"/>
      <c r="G114" s="160"/>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250</v>
      </c>
      <c r="AH114" s="151">
        <v>2</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200" t="s">
        <v>376</v>
      </c>
      <c r="D115" s="192"/>
      <c r="E115" s="193">
        <v>4.8</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250</v>
      </c>
      <c r="AH115" s="151">
        <v>2</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200" t="s">
        <v>377</v>
      </c>
      <c r="D116" s="192"/>
      <c r="E116" s="193">
        <v>3.6</v>
      </c>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250</v>
      </c>
      <c r="AH116" s="151">
        <v>2</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201" t="s">
        <v>284</v>
      </c>
      <c r="D117" s="194"/>
      <c r="E117" s="195">
        <v>30.6</v>
      </c>
      <c r="F117" s="160"/>
      <c r="G117" s="160"/>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250</v>
      </c>
      <c r="AH117" s="151">
        <v>3</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199" t="s">
        <v>285</v>
      </c>
      <c r="D118" s="192"/>
      <c r="E118" s="193"/>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250</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198" t="s">
        <v>378</v>
      </c>
      <c r="D119" s="190"/>
      <c r="E119" s="191">
        <v>3.6720000000000002</v>
      </c>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250</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8" t="s">
        <v>379</v>
      </c>
      <c r="D120" s="190"/>
      <c r="E120" s="191">
        <v>2.2879999999999998</v>
      </c>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250</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2.5" outlineLevel="1">
      <c r="A121" s="168">
        <v>26</v>
      </c>
      <c r="B121" s="169" t="s">
        <v>380</v>
      </c>
      <c r="C121" s="185" t="s">
        <v>381</v>
      </c>
      <c r="D121" s="170" t="s">
        <v>243</v>
      </c>
      <c r="E121" s="171">
        <v>1.3047500000000001</v>
      </c>
      <c r="F121" s="172">
        <v>0</v>
      </c>
      <c r="G121" s="173">
        <f>ROUND(E121*F121,2)</f>
        <v>0</v>
      </c>
      <c r="H121" s="172"/>
      <c r="I121" s="173">
        <f>ROUND(E121*H121,2)</f>
        <v>0</v>
      </c>
      <c r="J121" s="172"/>
      <c r="K121" s="173">
        <f>ROUND(E121*J121,2)</f>
        <v>0</v>
      </c>
      <c r="L121" s="173">
        <v>21</v>
      </c>
      <c r="M121" s="173">
        <f>G121*(1+L121/100)</f>
        <v>0</v>
      </c>
      <c r="N121" s="173">
        <v>2.0893600000000001</v>
      </c>
      <c r="O121" s="173">
        <f>ROUND(E121*N121,2)</f>
        <v>2.73</v>
      </c>
      <c r="P121" s="173">
        <v>0</v>
      </c>
      <c r="Q121" s="173">
        <f>ROUND(E121*P121,2)</f>
        <v>0</v>
      </c>
      <c r="R121" s="173" t="s">
        <v>309</v>
      </c>
      <c r="S121" s="173" t="s">
        <v>201</v>
      </c>
      <c r="T121" s="174" t="s">
        <v>245</v>
      </c>
      <c r="U121" s="160">
        <v>6.8280000000000003</v>
      </c>
      <c r="V121" s="160">
        <f>ROUND(E121*U121,2)</f>
        <v>8.91</v>
      </c>
      <c r="W121" s="160"/>
      <c r="X121" s="151"/>
      <c r="Y121" s="151"/>
      <c r="Z121" s="151"/>
      <c r="AA121" s="151"/>
      <c r="AB121" s="151"/>
      <c r="AC121" s="151"/>
      <c r="AD121" s="151"/>
      <c r="AE121" s="151"/>
      <c r="AF121" s="151"/>
      <c r="AG121" s="151" t="s">
        <v>259</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315" t="s">
        <v>382</v>
      </c>
      <c r="D122" s="316"/>
      <c r="E122" s="316"/>
      <c r="F122" s="316"/>
      <c r="G122" s="316"/>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248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8" t="s">
        <v>383</v>
      </c>
      <c r="D123" s="190"/>
      <c r="E123" s="191">
        <v>0.76749999999999996</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250</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8" t="s">
        <v>384</v>
      </c>
      <c r="D124" s="190"/>
      <c r="E124" s="191">
        <v>0.53725000000000001</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250</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68">
        <v>27</v>
      </c>
      <c r="B125" s="169" t="s">
        <v>385</v>
      </c>
      <c r="C125" s="185" t="s">
        <v>386</v>
      </c>
      <c r="D125" s="170" t="s">
        <v>292</v>
      </c>
      <c r="E125" s="171">
        <v>36.360500000000002</v>
      </c>
      <c r="F125" s="172">
        <v>0</v>
      </c>
      <c r="G125" s="173">
        <f>ROUND(E125*F125,2)</f>
        <v>0</v>
      </c>
      <c r="H125" s="172"/>
      <c r="I125" s="173">
        <f>ROUND(E125*H125,2)</f>
        <v>0</v>
      </c>
      <c r="J125" s="172"/>
      <c r="K125" s="173">
        <f>ROUND(E125*J125,2)</f>
        <v>0</v>
      </c>
      <c r="L125" s="173">
        <v>21</v>
      </c>
      <c r="M125" s="173">
        <f>G125*(1+L125/100)</f>
        <v>0</v>
      </c>
      <c r="N125" s="173">
        <v>7.6170000000000002E-2</v>
      </c>
      <c r="O125" s="173">
        <f>ROUND(E125*N125,2)</f>
        <v>2.77</v>
      </c>
      <c r="P125" s="173">
        <v>0</v>
      </c>
      <c r="Q125" s="173">
        <f>ROUND(E125*P125,2)</f>
        <v>0</v>
      </c>
      <c r="R125" s="173" t="s">
        <v>309</v>
      </c>
      <c r="S125" s="173" t="s">
        <v>201</v>
      </c>
      <c r="T125" s="174" t="s">
        <v>245</v>
      </c>
      <c r="U125" s="160">
        <v>0.53500000000000003</v>
      </c>
      <c r="V125" s="160">
        <f>ROUND(E125*U125,2)</f>
        <v>19.45</v>
      </c>
      <c r="W125" s="160"/>
      <c r="X125" s="151"/>
      <c r="Y125" s="151"/>
      <c r="Z125" s="151"/>
      <c r="AA125" s="151"/>
      <c r="AB125" s="151"/>
      <c r="AC125" s="151"/>
      <c r="AD125" s="151"/>
      <c r="AE125" s="151"/>
      <c r="AF125" s="151"/>
      <c r="AG125" s="151" t="s">
        <v>259</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315" t="s">
        <v>387</v>
      </c>
      <c r="D126" s="316"/>
      <c r="E126" s="316"/>
      <c r="F126" s="316"/>
      <c r="G126" s="316"/>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248</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198" t="s">
        <v>388</v>
      </c>
      <c r="D127" s="190"/>
      <c r="E127" s="191">
        <v>28.384499999999999</v>
      </c>
      <c r="F127" s="160"/>
      <c r="G127" s="160"/>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250</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198" t="s">
        <v>389</v>
      </c>
      <c r="D128" s="190"/>
      <c r="E128" s="191">
        <v>-3.8</v>
      </c>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250</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198" t="s">
        <v>390</v>
      </c>
      <c r="D129" s="190"/>
      <c r="E129" s="191">
        <v>-1.2</v>
      </c>
      <c r="F129" s="160"/>
      <c r="G129" s="160"/>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250</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198" t="s">
        <v>391</v>
      </c>
      <c r="D130" s="190"/>
      <c r="E130" s="191">
        <v>-1.6</v>
      </c>
      <c r="F130" s="160"/>
      <c r="G130" s="16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250</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8" t="s">
        <v>392</v>
      </c>
      <c r="D131" s="190"/>
      <c r="E131" s="191">
        <v>5.4080000000000004</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250</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8" t="s">
        <v>391</v>
      </c>
      <c r="D132" s="190"/>
      <c r="E132" s="191">
        <v>-1.6</v>
      </c>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250</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8" t="s">
        <v>393</v>
      </c>
      <c r="D133" s="190"/>
      <c r="E133" s="191">
        <v>6.76</v>
      </c>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250</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198" t="s">
        <v>394</v>
      </c>
      <c r="D134" s="190"/>
      <c r="E134" s="191">
        <v>-1.4</v>
      </c>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250</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198" t="s">
        <v>395</v>
      </c>
      <c r="D135" s="190"/>
      <c r="E135" s="191">
        <v>5.4080000000000004</v>
      </c>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250</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68">
        <v>28</v>
      </c>
      <c r="B136" s="169" t="s">
        <v>396</v>
      </c>
      <c r="C136" s="185" t="s">
        <v>397</v>
      </c>
      <c r="D136" s="170" t="s">
        <v>292</v>
      </c>
      <c r="E136" s="171">
        <v>34.269500000000001</v>
      </c>
      <c r="F136" s="172">
        <v>0</v>
      </c>
      <c r="G136" s="173">
        <f>ROUND(E136*F136,2)</f>
        <v>0</v>
      </c>
      <c r="H136" s="172"/>
      <c r="I136" s="173">
        <f>ROUND(E136*H136,2)</f>
        <v>0</v>
      </c>
      <c r="J136" s="172"/>
      <c r="K136" s="173">
        <f>ROUND(E136*J136,2)</f>
        <v>0</v>
      </c>
      <c r="L136" s="173">
        <v>21</v>
      </c>
      <c r="M136" s="173">
        <f>G136*(1+L136/100)</f>
        <v>0</v>
      </c>
      <c r="N136" s="173">
        <v>0.11386</v>
      </c>
      <c r="O136" s="173">
        <f>ROUND(E136*N136,2)</f>
        <v>3.9</v>
      </c>
      <c r="P136" s="173">
        <v>0</v>
      </c>
      <c r="Q136" s="173">
        <f>ROUND(E136*P136,2)</f>
        <v>0</v>
      </c>
      <c r="R136" s="173" t="s">
        <v>309</v>
      </c>
      <c r="S136" s="173" t="s">
        <v>201</v>
      </c>
      <c r="T136" s="174" t="s">
        <v>245</v>
      </c>
      <c r="U136" s="160">
        <v>0.62324999999999997</v>
      </c>
      <c r="V136" s="160">
        <f>ROUND(E136*U136,2)</f>
        <v>21.36</v>
      </c>
      <c r="W136" s="160"/>
      <c r="X136" s="151"/>
      <c r="Y136" s="151"/>
      <c r="Z136" s="151"/>
      <c r="AA136" s="151"/>
      <c r="AB136" s="151"/>
      <c r="AC136" s="151"/>
      <c r="AD136" s="151"/>
      <c r="AE136" s="151"/>
      <c r="AF136" s="151"/>
      <c r="AG136" s="151" t="s">
        <v>259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315" t="s">
        <v>387</v>
      </c>
      <c r="D137" s="316"/>
      <c r="E137" s="316"/>
      <c r="F137" s="316"/>
      <c r="G137" s="316"/>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248</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198" t="s">
        <v>398</v>
      </c>
      <c r="D138" s="190"/>
      <c r="E138" s="191">
        <v>6.2865000000000002</v>
      </c>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250</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8" t="s">
        <v>399</v>
      </c>
      <c r="D139" s="190"/>
      <c r="E139" s="191">
        <v>-2.2000000000000002</v>
      </c>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250</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8" t="s">
        <v>400</v>
      </c>
      <c r="D140" s="190"/>
      <c r="E140" s="191">
        <v>12.0015</v>
      </c>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250</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198" t="s">
        <v>394</v>
      </c>
      <c r="D141" s="190"/>
      <c r="E141" s="191">
        <v>-1.4</v>
      </c>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250</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198" t="s">
        <v>401</v>
      </c>
      <c r="D142" s="190"/>
      <c r="E142" s="191">
        <v>-1.8</v>
      </c>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250</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8" t="s">
        <v>402</v>
      </c>
      <c r="D143" s="190"/>
      <c r="E143" s="191">
        <v>13.52</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250</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8" t="s">
        <v>391</v>
      </c>
      <c r="D144" s="190"/>
      <c r="E144" s="191">
        <v>-1.6</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250</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8" t="s">
        <v>403</v>
      </c>
      <c r="D145" s="190"/>
      <c r="E145" s="191">
        <v>5.4080000000000004</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250</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8" t="s">
        <v>404</v>
      </c>
      <c r="D146" s="190"/>
      <c r="E146" s="191">
        <v>6.2534999999999998</v>
      </c>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250</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98" t="s">
        <v>399</v>
      </c>
      <c r="D147" s="190"/>
      <c r="E147" s="191">
        <v>-2.2000000000000002</v>
      </c>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250</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68">
        <v>29</v>
      </c>
      <c r="B148" s="169" t="s">
        <v>405</v>
      </c>
      <c r="C148" s="185" t="s">
        <v>406</v>
      </c>
      <c r="D148" s="170" t="s">
        <v>318</v>
      </c>
      <c r="E148" s="171">
        <v>42.28</v>
      </c>
      <c r="F148" s="172">
        <v>0</v>
      </c>
      <c r="G148" s="173">
        <f>ROUND(E148*F148,2)</f>
        <v>0</v>
      </c>
      <c r="H148" s="172"/>
      <c r="I148" s="173">
        <f>ROUND(E148*H148,2)</f>
        <v>0</v>
      </c>
      <c r="J148" s="172"/>
      <c r="K148" s="173">
        <f>ROUND(E148*J148,2)</f>
        <v>0</v>
      </c>
      <c r="L148" s="173">
        <v>21</v>
      </c>
      <c r="M148" s="173">
        <f>G148*(1+L148/100)</f>
        <v>0</v>
      </c>
      <c r="N148" s="173">
        <v>8.0000000000000007E-5</v>
      </c>
      <c r="O148" s="173">
        <f>ROUND(E148*N148,2)</f>
        <v>0</v>
      </c>
      <c r="P148" s="173">
        <v>0</v>
      </c>
      <c r="Q148" s="173">
        <f>ROUND(E148*P148,2)</f>
        <v>0</v>
      </c>
      <c r="R148" s="173" t="s">
        <v>338</v>
      </c>
      <c r="S148" s="173" t="s">
        <v>201</v>
      </c>
      <c r="T148" s="174" t="s">
        <v>245</v>
      </c>
      <c r="U148" s="160">
        <v>0.18</v>
      </c>
      <c r="V148" s="160">
        <f>ROUND(E148*U148,2)</f>
        <v>7.61</v>
      </c>
      <c r="W148" s="160"/>
      <c r="X148" s="151"/>
      <c r="Y148" s="151"/>
      <c r="Z148" s="151"/>
      <c r="AA148" s="151"/>
      <c r="AB148" s="151"/>
      <c r="AC148" s="151"/>
      <c r="AD148" s="151"/>
      <c r="AE148" s="151"/>
      <c r="AF148" s="151"/>
      <c r="AG148" s="151" t="s">
        <v>259</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198" t="s">
        <v>407</v>
      </c>
      <c r="D149" s="190"/>
      <c r="E149" s="191">
        <v>15.24</v>
      </c>
      <c r="F149" s="160"/>
      <c r="G149" s="16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250</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198" t="s">
        <v>408</v>
      </c>
      <c r="D150" s="190"/>
      <c r="E150" s="191">
        <v>27.04</v>
      </c>
      <c r="F150" s="160"/>
      <c r="G150" s="160"/>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250</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68">
        <v>30</v>
      </c>
      <c r="B151" s="169" t="s">
        <v>409</v>
      </c>
      <c r="C151" s="185" t="s">
        <v>410</v>
      </c>
      <c r="D151" s="170" t="s">
        <v>318</v>
      </c>
      <c r="E151" s="171">
        <v>42.28</v>
      </c>
      <c r="F151" s="172">
        <v>0</v>
      </c>
      <c r="G151" s="173">
        <f>ROUND(E151*F151,2)</f>
        <v>0</v>
      </c>
      <c r="H151" s="172"/>
      <c r="I151" s="173">
        <f>ROUND(E151*H151,2)</f>
        <v>0</v>
      </c>
      <c r="J151" s="172"/>
      <c r="K151" s="173">
        <f>ROUND(E151*J151,2)</f>
        <v>0</v>
      </c>
      <c r="L151" s="173">
        <v>21</v>
      </c>
      <c r="M151" s="173">
        <f>G151*(1+L151/100)</f>
        <v>0</v>
      </c>
      <c r="N151" s="173">
        <v>1.0200000000000001E-3</v>
      </c>
      <c r="O151" s="173">
        <f>ROUND(E151*N151,2)</f>
        <v>0.04</v>
      </c>
      <c r="P151" s="173">
        <v>0</v>
      </c>
      <c r="Q151" s="173">
        <f>ROUND(E151*P151,2)</f>
        <v>0</v>
      </c>
      <c r="R151" s="173" t="s">
        <v>309</v>
      </c>
      <c r="S151" s="173" t="s">
        <v>201</v>
      </c>
      <c r="T151" s="174" t="s">
        <v>245</v>
      </c>
      <c r="U151" s="160">
        <v>0.36</v>
      </c>
      <c r="V151" s="160">
        <f>ROUND(E151*U151,2)</f>
        <v>15.22</v>
      </c>
      <c r="W151" s="160"/>
      <c r="X151" s="151"/>
      <c r="Y151" s="151"/>
      <c r="Z151" s="151"/>
      <c r="AA151" s="151"/>
      <c r="AB151" s="151"/>
      <c r="AC151" s="151"/>
      <c r="AD151" s="151"/>
      <c r="AE151" s="151"/>
      <c r="AF151" s="151"/>
      <c r="AG151" s="151" t="s">
        <v>259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8" t="s">
        <v>407</v>
      </c>
      <c r="D152" s="190"/>
      <c r="E152" s="191">
        <v>15.24</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250</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198" t="s">
        <v>408</v>
      </c>
      <c r="D153" s="190"/>
      <c r="E153" s="191">
        <v>27.04</v>
      </c>
      <c r="F153" s="160"/>
      <c r="G153" s="160"/>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250</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68">
        <v>31</v>
      </c>
      <c r="B154" s="169" t="s">
        <v>411</v>
      </c>
      <c r="C154" s="185" t="s">
        <v>412</v>
      </c>
      <c r="D154" s="170" t="s">
        <v>292</v>
      </c>
      <c r="E154" s="171">
        <v>2.97</v>
      </c>
      <c r="F154" s="172">
        <v>0</v>
      </c>
      <c r="G154" s="173">
        <f>ROUND(E154*F154,2)</f>
        <v>0</v>
      </c>
      <c r="H154" s="172"/>
      <c r="I154" s="173">
        <f>ROUND(E154*H154,2)</f>
        <v>0</v>
      </c>
      <c r="J154" s="172"/>
      <c r="K154" s="173">
        <f>ROUND(E154*J154,2)</f>
        <v>0</v>
      </c>
      <c r="L154" s="173">
        <v>21</v>
      </c>
      <c r="M154" s="173">
        <f>G154*(1+L154/100)</f>
        <v>0</v>
      </c>
      <c r="N154" s="173">
        <v>5.2409999999999998E-2</v>
      </c>
      <c r="O154" s="173">
        <f>ROUND(E154*N154,2)</f>
        <v>0.16</v>
      </c>
      <c r="P154" s="173">
        <v>0</v>
      </c>
      <c r="Q154" s="173">
        <f>ROUND(E154*P154,2)</f>
        <v>0</v>
      </c>
      <c r="R154" s="173" t="s">
        <v>309</v>
      </c>
      <c r="S154" s="173" t="s">
        <v>201</v>
      </c>
      <c r="T154" s="174" t="s">
        <v>245</v>
      </c>
      <c r="U154" s="160">
        <v>0.75800000000000001</v>
      </c>
      <c r="V154" s="160">
        <f>ROUND(E154*U154,2)</f>
        <v>2.25</v>
      </c>
      <c r="W154" s="160"/>
      <c r="X154" s="151"/>
      <c r="Y154" s="151"/>
      <c r="Z154" s="151"/>
      <c r="AA154" s="151"/>
      <c r="AB154" s="151"/>
      <c r="AC154" s="151"/>
      <c r="AD154" s="151"/>
      <c r="AE154" s="151"/>
      <c r="AF154" s="151"/>
      <c r="AG154" s="151" t="s">
        <v>259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98" t="s">
        <v>413</v>
      </c>
      <c r="D155" s="190"/>
      <c r="E155" s="191">
        <v>2.97</v>
      </c>
      <c r="F155" s="160"/>
      <c r="G155" s="16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250</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68">
        <v>32</v>
      </c>
      <c r="B156" s="169" t="s">
        <v>414</v>
      </c>
      <c r="C156" s="185" t="s">
        <v>415</v>
      </c>
      <c r="D156" s="170" t="s">
        <v>292</v>
      </c>
      <c r="E156" s="171">
        <v>1.6375</v>
      </c>
      <c r="F156" s="172">
        <v>0</v>
      </c>
      <c r="G156" s="173">
        <f>ROUND(E156*F156,2)</f>
        <v>0</v>
      </c>
      <c r="H156" s="172"/>
      <c r="I156" s="173">
        <f>ROUND(E156*H156,2)</f>
        <v>0</v>
      </c>
      <c r="J156" s="172"/>
      <c r="K156" s="173">
        <f>ROUND(E156*J156,2)</f>
        <v>0</v>
      </c>
      <c r="L156" s="173">
        <v>21</v>
      </c>
      <c r="M156" s="173">
        <f>G156*(1+L156/100)</f>
        <v>0</v>
      </c>
      <c r="N156" s="173">
        <v>0.12675</v>
      </c>
      <c r="O156" s="173">
        <f>ROUND(E156*N156,2)</f>
        <v>0.21</v>
      </c>
      <c r="P156" s="173">
        <v>0</v>
      </c>
      <c r="Q156" s="173">
        <f>ROUND(E156*P156,2)</f>
        <v>0</v>
      </c>
      <c r="R156" s="173" t="s">
        <v>309</v>
      </c>
      <c r="S156" s="173" t="s">
        <v>201</v>
      </c>
      <c r="T156" s="174" t="s">
        <v>245</v>
      </c>
      <c r="U156" s="160">
        <v>0.87629999999999997</v>
      </c>
      <c r="V156" s="160">
        <f>ROUND(E156*U156,2)</f>
        <v>1.43</v>
      </c>
      <c r="W156" s="160"/>
      <c r="X156" s="151"/>
      <c r="Y156" s="151"/>
      <c r="Z156" s="151"/>
      <c r="AA156" s="151"/>
      <c r="AB156" s="151"/>
      <c r="AC156" s="151"/>
      <c r="AD156" s="151"/>
      <c r="AE156" s="151"/>
      <c r="AF156" s="151"/>
      <c r="AG156" s="151" t="s">
        <v>259</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315" t="s">
        <v>416</v>
      </c>
      <c r="D157" s="316"/>
      <c r="E157" s="316"/>
      <c r="F157" s="316"/>
      <c r="G157" s="316"/>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248</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198" t="s">
        <v>417</v>
      </c>
      <c r="D158" s="190"/>
      <c r="E158" s="191">
        <v>0.2</v>
      </c>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250</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198" t="s">
        <v>418</v>
      </c>
      <c r="D159" s="190"/>
      <c r="E159" s="191">
        <v>0.125</v>
      </c>
      <c r="F159" s="160"/>
      <c r="G159" s="160"/>
      <c r="H159" s="160"/>
      <c r="I159" s="160"/>
      <c r="J159" s="160"/>
      <c r="K159" s="160"/>
      <c r="L159" s="160"/>
      <c r="M159" s="160"/>
      <c r="N159" s="160"/>
      <c r="O159" s="160"/>
      <c r="P159" s="160"/>
      <c r="Q159" s="160"/>
      <c r="R159" s="160"/>
      <c r="S159" s="160"/>
      <c r="T159" s="160"/>
      <c r="U159" s="160"/>
      <c r="V159" s="160"/>
      <c r="W159" s="160"/>
      <c r="X159" s="151"/>
      <c r="Y159" s="151"/>
      <c r="Z159" s="151"/>
      <c r="AA159" s="151"/>
      <c r="AB159" s="151"/>
      <c r="AC159" s="151"/>
      <c r="AD159" s="151"/>
      <c r="AE159" s="151"/>
      <c r="AF159" s="151"/>
      <c r="AG159" s="151" t="s">
        <v>250</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198" t="s">
        <v>419</v>
      </c>
      <c r="D160" s="190"/>
      <c r="E160" s="191">
        <v>0.125</v>
      </c>
      <c r="F160" s="160"/>
      <c r="G160" s="160"/>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250</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8" t="s">
        <v>420</v>
      </c>
      <c r="D161" s="190"/>
      <c r="E161" s="191">
        <v>0.26250000000000001</v>
      </c>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250</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98" t="s">
        <v>421</v>
      </c>
      <c r="D162" s="190"/>
      <c r="E162" s="191">
        <v>0.92500000000000004</v>
      </c>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250</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68">
        <v>33</v>
      </c>
      <c r="B163" s="169" t="s">
        <v>422</v>
      </c>
      <c r="C163" s="185" t="s">
        <v>423</v>
      </c>
      <c r="D163" s="170" t="s">
        <v>292</v>
      </c>
      <c r="E163" s="171">
        <v>3.19</v>
      </c>
      <c r="F163" s="172">
        <v>0</v>
      </c>
      <c r="G163" s="173">
        <f>ROUND(E163*F163,2)</f>
        <v>0</v>
      </c>
      <c r="H163" s="172"/>
      <c r="I163" s="173">
        <f>ROUND(E163*H163,2)</f>
        <v>0</v>
      </c>
      <c r="J163" s="172"/>
      <c r="K163" s="173">
        <f>ROUND(E163*J163,2)</f>
        <v>0</v>
      </c>
      <c r="L163" s="173">
        <v>21</v>
      </c>
      <c r="M163" s="173">
        <f>G163*(1+L163/100)</f>
        <v>0</v>
      </c>
      <c r="N163" s="173">
        <v>0.26563999999999999</v>
      </c>
      <c r="O163" s="173">
        <f>ROUND(E163*N163,2)</f>
        <v>0.85</v>
      </c>
      <c r="P163" s="173">
        <v>0</v>
      </c>
      <c r="Q163" s="173">
        <f>ROUND(E163*P163,2)</f>
        <v>0</v>
      </c>
      <c r="R163" s="173" t="s">
        <v>338</v>
      </c>
      <c r="S163" s="173" t="s">
        <v>201</v>
      </c>
      <c r="T163" s="174" t="s">
        <v>245</v>
      </c>
      <c r="U163" s="160">
        <v>1.621</v>
      </c>
      <c r="V163" s="160">
        <f>ROUND(E163*U163,2)</f>
        <v>5.17</v>
      </c>
      <c r="W163" s="160"/>
      <c r="X163" s="151"/>
      <c r="Y163" s="151"/>
      <c r="Z163" s="151"/>
      <c r="AA163" s="151"/>
      <c r="AB163" s="151"/>
      <c r="AC163" s="151"/>
      <c r="AD163" s="151"/>
      <c r="AE163" s="151"/>
      <c r="AF163" s="151"/>
      <c r="AG163" s="151" t="s">
        <v>424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c r="A164" s="158"/>
      <c r="B164" s="159"/>
      <c r="C164" s="315" t="s">
        <v>425</v>
      </c>
      <c r="D164" s="316"/>
      <c r="E164" s="316"/>
      <c r="F164" s="316"/>
      <c r="G164" s="316"/>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248</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75" t="str">
        <f>C164</f>
        <v>ve vybouraných otvorech, s vysekáním kapes pro zavázání, z jakýchkoliv cihel, z pomocného pracovního lešení o výšce podlahy do 1900 mm a pro zatížení do 1,5 kPa,</v>
      </c>
      <c r="BB164" s="151"/>
      <c r="BC164" s="151"/>
      <c r="BD164" s="151"/>
      <c r="BE164" s="151"/>
      <c r="BF164" s="151"/>
      <c r="BG164" s="151"/>
      <c r="BH164" s="151"/>
    </row>
    <row r="165" spans="1:60" outlineLevel="1">
      <c r="A165" s="158"/>
      <c r="B165" s="159"/>
      <c r="C165" s="198" t="s">
        <v>426</v>
      </c>
      <c r="D165" s="190"/>
      <c r="E165" s="191">
        <v>1.5</v>
      </c>
      <c r="F165" s="160"/>
      <c r="G165" s="160"/>
      <c r="H165" s="160"/>
      <c r="I165" s="160"/>
      <c r="J165" s="160"/>
      <c r="K165" s="160"/>
      <c r="L165" s="160"/>
      <c r="M165" s="160"/>
      <c r="N165" s="160"/>
      <c r="O165" s="160"/>
      <c r="P165" s="160"/>
      <c r="Q165" s="160"/>
      <c r="R165" s="160"/>
      <c r="S165" s="160"/>
      <c r="T165" s="160"/>
      <c r="U165" s="160"/>
      <c r="V165" s="160"/>
      <c r="W165" s="160"/>
      <c r="X165" s="151"/>
      <c r="Y165" s="151"/>
      <c r="Z165" s="151"/>
      <c r="AA165" s="151"/>
      <c r="AB165" s="151"/>
      <c r="AC165" s="151"/>
      <c r="AD165" s="151"/>
      <c r="AE165" s="151"/>
      <c r="AF165" s="151"/>
      <c r="AG165" s="151" t="s">
        <v>250</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58"/>
      <c r="B166" s="159"/>
      <c r="C166" s="198" t="s">
        <v>427</v>
      </c>
      <c r="D166" s="190"/>
      <c r="E166" s="191">
        <v>1.69</v>
      </c>
      <c r="F166" s="160"/>
      <c r="G166" s="160"/>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250</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c r="A167" s="162" t="s">
        <v>197</v>
      </c>
      <c r="B167" s="163" t="s">
        <v>89</v>
      </c>
      <c r="C167" s="184" t="s">
        <v>90</v>
      </c>
      <c r="D167" s="164"/>
      <c r="E167" s="165"/>
      <c r="F167" s="166"/>
      <c r="G167" s="166">
        <f>SUMIF(AG168:AG188,"&lt;&gt;NOR",G168:G188)</f>
        <v>0</v>
      </c>
      <c r="H167" s="166"/>
      <c r="I167" s="166">
        <f>SUM(I168:I188)</f>
        <v>0</v>
      </c>
      <c r="J167" s="166"/>
      <c r="K167" s="166">
        <f>SUM(K168:K188)</f>
        <v>0</v>
      </c>
      <c r="L167" s="166"/>
      <c r="M167" s="166">
        <f>SUM(M168:M188)</f>
        <v>0</v>
      </c>
      <c r="N167" s="166"/>
      <c r="O167" s="166">
        <f>SUM(O168:O188)</f>
        <v>3.04</v>
      </c>
      <c r="P167" s="166"/>
      <c r="Q167" s="166">
        <f>SUM(Q168:Q188)</f>
        <v>0</v>
      </c>
      <c r="R167" s="166"/>
      <c r="S167" s="166"/>
      <c r="T167" s="167"/>
      <c r="U167" s="161"/>
      <c r="V167" s="161">
        <f>SUM(V168:V188)</f>
        <v>158.41999999999999</v>
      </c>
      <c r="W167" s="161"/>
      <c r="AG167" t="s">
        <v>198</v>
      </c>
    </row>
    <row r="168" spans="1:60" ht="22.5" outlineLevel="1">
      <c r="A168" s="168">
        <v>34</v>
      </c>
      <c r="B168" s="169" t="s">
        <v>428</v>
      </c>
      <c r="C168" s="185" t="s">
        <v>429</v>
      </c>
      <c r="D168" s="170" t="s">
        <v>211</v>
      </c>
      <c r="E168" s="171">
        <v>1</v>
      </c>
      <c r="F168" s="172">
        <v>0</v>
      </c>
      <c r="G168" s="173">
        <f>ROUND(E168*F168,2)</f>
        <v>0</v>
      </c>
      <c r="H168" s="172"/>
      <c r="I168" s="173">
        <f>ROUND(E168*H168,2)</f>
        <v>0</v>
      </c>
      <c r="J168" s="172"/>
      <c r="K168" s="173">
        <f>ROUND(E168*J168,2)</f>
        <v>0</v>
      </c>
      <c r="L168" s="173">
        <v>21</v>
      </c>
      <c r="M168" s="173">
        <f>G168*(1+L168/100)</f>
        <v>0</v>
      </c>
      <c r="N168" s="173">
        <v>1.6000000000000001E-4</v>
      </c>
      <c r="O168" s="173">
        <f>ROUND(E168*N168,2)</f>
        <v>0</v>
      </c>
      <c r="P168" s="173">
        <v>0</v>
      </c>
      <c r="Q168" s="173">
        <f>ROUND(E168*P168,2)</f>
        <v>0</v>
      </c>
      <c r="R168" s="173" t="s">
        <v>309</v>
      </c>
      <c r="S168" s="173" t="s">
        <v>201</v>
      </c>
      <c r="T168" s="174" t="s">
        <v>245</v>
      </c>
      <c r="U168" s="160">
        <v>0.94</v>
      </c>
      <c r="V168" s="160">
        <f>ROUND(E168*U168,2)</f>
        <v>0.94</v>
      </c>
      <c r="W168" s="160"/>
      <c r="X168" s="151"/>
      <c r="Y168" s="151"/>
      <c r="Z168" s="151"/>
      <c r="AA168" s="151"/>
      <c r="AB168" s="151"/>
      <c r="AC168" s="151"/>
      <c r="AD168" s="151"/>
      <c r="AE168" s="151"/>
      <c r="AF168" s="151"/>
      <c r="AG168" s="151" t="s">
        <v>259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98" t="s">
        <v>430</v>
      </c>
      <c r="D169" s="190"/>
      <c r="E169" s="191">
        <v>1</v>
      </c>
      <c r="F169" s="160"/>
      <c r="G169" s="160"/>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250</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ht="33.75" outlineLevel="1">
      <c r="A170" s="168">
        <v>35</v>
      </c>
      <c r="B170" s="169" t="s">
        <v>431</v>
      </c>
      <c r="C170" s="185" t="s">
        <v>432</v>
      </c>
      <c r="D170" s="170" t="s">
        <v>292</v>
      </c>
      <c r="E170" s="171">
        <v>4.9474999999999998</v>
      </c>
      <c r="F170" s="172">
        <v>0</v>
      </c>
      <c r="G170" s="173">
        <f>ROUND(E170*F170,2)</f>
        <v>0</v>
      </c>
      <c r="H170" s="172"/>
      <c r="I170" s="173">
        <f>ROUND(E170*H170,2)</f>
        <v>0</v>
      </c>
      <c r="J170" s="172"/>
      <c r="K170" s="173">
        <f>ROUND(E170*J170,2)</f>
        <v>0</v>
      </c>
      <c r="L170" s="173">
        <v>21</v>
      </c>
      <c r="M170" s="173">
        <f>G170*(1+L170/100)</f>
        <v>0</v>
      </c>
      <c r="N170" s="173">
        <v>2.8930000000000001E-2</v>
      </c>
      <c r="O170" s="173">
        <f>ROUND(E170*N170,2)</f>
        <v>0.14000000000000001</v>
      </c>
      <c r="P170" s="173">
        <v>0</v>
      </c>
      <c r="Q170" s="173">
        <f>ROUND(E170*P170,2)</f>
        <v>0</v>
      </c>
      <c r="R170" s="173" t="s">
        <v>309</v>
      </c>
      <c r="S170" s="173" t="s">
        <v>201</v>
      </c>
      <c r="T170" s="174" t="s">
        <v>245</v>
      </c>
      <c r="U170" s="160">
        <v>1.0580000000000001</v>
      </c>
      <c r="V170" s="160">
        <f>ROUND(E170*U170,2)</f>
        <v>5.23</v>
      </c>
      <c r="W170" s="160"/>
      <c r="X170" s="151"/>
      <c r="Y170" s="151"/>
      <c r="Z170" s="151"/>
      <c r="AA170" s="151"/>
      <c r="AB170" s="151"/>
      <c r="AC170" s="151"/>
      <c r="AD170" s="151"/>
      <c r="AE170" s="151"/>
      <c r="AF170" s="151"/>
      <c r="AG170" s="151" t="s">
        <v>259</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58"/>
      <c r="B171" s="159"/>
      <c r="C171" s="315" t="s">
        <v>433</v>
      </c>
      <c r="D171" s="316"/>
      <c r="E171" s="316"/>
      <c r="F171" s="316"/>
      <c r="G171" s="316"/>
      <c r="H171" s="160"/>
      <c r="I171" s="160"/>
      <c r="J171" s="160"/>
      <c r="K171" s="160"/>
      <c r="L171" s="160"/>
      <c r="M171" s="160"/>
      <c r="N171" s="160"/>
      <c r="O171" s="160"/>
      <c r="P171" s="160"/>
      <c r="Q171" s="160"/>
      <c r="R171" s="160"/>
      <c r="S171" s="160"/>
      <c r="T171" s="160"/>
      <c r="U171" s="160"/>
      <c r="V171" s="160"/>
      <c r="W171" s="160"/>
      <c r="X171" s="151"/>
      <c r="Y171" s="151"/>
      <c r="Z171" s="151"/>
      <c r="AA171" s="151"/>
      <c r="AB171" s="151"/>
      <c r="AC171" s="151"/>
      <c r="AD171" s="151"/>
      <c r="AE171" s="151"/>
      <c r="AF171" s="151"/>
      <c r="AG171" s="151" t="s">
        <v>248</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198" t="s">
        <v>434</v>
      </c>
      <c r="D172" s="190"/>
      <c r="E172" s="191">
        <v>2.1974999999999998</v>
      </c>
      <c r="F172" s="160"/>
      <c r="G172" s="160"/>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250</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198" t="s">
        <v>435</v>
      </c>
      <c r="D173" s="190"/>
      <c r="E173" s="191">
        <v>2.75</v>
      </c>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250</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ht="33.75" outlineLevel="1">
      <c r="A174" s="168">
        <v>36</v>
      </c>
      <c r="B174" s="169" t="s">
        <v>436</v>
      </c>
      <c r="C174" s="185" t="s">
        <v>437</v>
      </c>
      <c r="D174" s="170" t="s">
        <v>292</v>
      </c>
      <c r="E174" s="171">
        <v>89.18</v>
      </c>
      <c r="F174" s="172">
        <v>0</v>
      </c>
      <c r="G174" s="173">
        <f>ROUND(E174*F174,2)</f>
        <v>0</v>
      </c>
      <c r="H174" s="172"/>
      <c r="I174" s="173">
        <f>ROUND(E174*H174,2)</f>
        <v>0</v>
      </c>
      <c r="J174" s="172"/>
      <c r="K174" s="173">
        <f>ROUND(E174*J174,2)</f>
        <v>0</v>
      </c>
      <c r="L174" s="173">
        <v>21</v>
      </c>
      <c r="M174" s="173">
        <f>G174*(1+L174/100)</f>
        <v>0</v>
      </c>
      <c r="N174" s="173">
        <v>2.504E-2</v>
      </c>
      <c r="O174" s="173">
        <f>ROUND(E174*N174,2)</f>
        <v>2.23</v>
      </c>
      <c r="P174" s="173">
        <v>0</v>
      </c>
      <c r="Q174" s="173">
        <f>ROUND(E174*P174,2)</f>
        <v>0</v>
      </c>
      <c r="R174" s="173" t="s">
        <v>309</v>
      </c>
      <c r="S174" s="173" t="s">
        <v>201</v>
      </c>
      <c r="T174" s="174" t="s">
        <v>245</v>
      </c>
      <c r="U174" s="160">
        <v>1.1299999999999999</v>
      </c>
      <c r="V174" s="160">
        <f>ROUND(E174*U174,2)</f>
        <v>100.77</v>
      </c>
      <c r="W174" s="160"/>
      <c r="X174" s="151"/>
      <c r="Y174" s="151"/>
      <c r="Z174" s="151"/>
      <c r="AA174" s="151"/>
      <c r="AB174" s="151"/>
      <c r="AC174" s="151"/>
      <c r="AD174" s="151"/>
      <c r="AE174" s="151"/>
      <c r="AF174" s="151"/>
      <c r="AG174" s="151" t="s">
        <v>424</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58"/>
      <c r="B175" s="159"/>
      <c r="C175" s="198" t="s">
        <v>438</v>
      </c>
      <c r="D175" s="190"/>
      <c r="E175" s="191">
        <v>37.270000000000003</v>
      </c>
      <c r="F175" s="160"/>
      <c r="G175" s="160"/>
      <c r="H175" s="160"/>
      <c r="I175" s="160"/>
      <c r="J175" s="160"/>
      <c r="K175" s="160"/>
      <c r="L175" s="160"/>
      <c r="M175" s="160"/>
      <c r="N175" s="160"/>
      <c r="O175" s="160"/>
      <c r="P175" s="160"/>
      <c r="Q175" s="160"/>
      <c r="R175" s="160"/>
      <c r="S175" s="160"/>
      <c r="T175" s="160"/>
      <c r="U175" s="160"/>
      <c r="V175" s="160"/>
      <c r="W175" s="160"/>
      <c r="X175" s="151"/>
      <c r="Y175" s="151"/>
      <c r="Z175" s="151"/>
      <c r="AA175" s="151"/>
      <c r="AB175" s="151"/>
      <c r="AC175" s="151"/>
      <c r="AD175" s="151"/>
      <c r="AE175" s="151"/>
      <c r="AF175" s="151"/>
      <c r="AG175" s="151" t="s">
        <v>250</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198" t="s">
        <v>439</v>
      </c>
      <c r="D176" s="190"/>
      <c r="E176" s="191">
        <v>8.9</v>
      </c>
      <c r="F176" s="160"/>
      <c r="G176" s="160"/>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250</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198" t="s">
        <v>440</v>
      </c>
      <c r="D177" s="190"/>
      <c r="E177" s="191">
        <v>8.5500000000000007</v>
      </c>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250</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98" t="s">
        <v>441</v>
      </c>
      <c r="D178" s="190"/>
      <c r="E178" s="191">
        <v>4.16</v>
      </c>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250</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198" t="s">
        <v>442</v>
      </c>
      <c r="D179" s="190"/>
      <c r="E179" s="191">
        <v>3.76</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250</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58"/>
      <c r="B180" s="159"/>
      <c r="C180" s="198" t="s">
        <v>443</v>
      </c>
      <c r="D180" s="190"/>
      <c r="E180" s="191">
        <v>6.08</v>
      </c>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250</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58"/>
      <c r="B181" s="159"/>
      <c r="C181" s="198" t="s">
        <v>444</v>
      </c>
      <c r="D181" s="190"/>
      <c r="E181" s="191">
        <v>4.58</v>
      </c>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250</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c r="A182" s="158"/>
      <c r="B182" s="159"/>
      <c r="C182" s="198" t="s">
        <v>445</v>
      </c>
      <c r="D182" s="190"/>
      <c r="E182" s="191">
        <v>6.8</v>
      </c>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250</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98" t="s">
        <v>446</v>
      </c>
      <c r="D183" s="190"/>
      <c r="E183" s="191">
        <v>9.08</v>
      </c>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250</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ht="22.5" outlineLevel="1">
      <c r="A184" s="168">
        <v>37</v>
      </c>
      <c r="B184" s="169" t="s">
        <v>447</v>
      </c>
      <c r="C184" s="185" t="s">
        <v>448</v>
      </c>
      <c r="D184" s="170" t="s">
        <v>292</v>
      </c>
      <c r="E184" s="171">
        <v>40.22</v>
      </c>
      <c r="F184" s="172">
        <v>0</v>
      </c>
      <c r="G184" s="173">
        <f>ROUND(E184*F184,2)</f>
        <v>0</v>
      </c>
      <c r="H184" s="172"/>
      <c r="I184" s="173">
        <f>ROUND(E184*H184,2)</f>
        <v>0</v>
      </c>
      <c r="J184" s="172"/>
      <c r="K184" s="173">
        <f>ROUND(E184*J184,2)</f>
        <v>0</v>
      </c>
      <c r="L184" s="173">
        <v>21</v>
      </c>
      <c r="M184" s="173">
        <f>G184*(1+L184/100)</f>
        <v>0</v>
      </c>
      <c r="N184" s="173">
        <v>1.6369999999999999E-2</v>
      </c>
      <c r="O184" s="173">
        <f>ROUND(E184*N184,2)</f>
        <v>0.66</v>
      </c>
      <c r="P184" s="173">
        <v>0</v>
      </c>
      <c r="Q184" s="173">
        <f>ROUND(E184*P184,2)</f>
        <v>0</v>
      </c>
      <c r="R184" s="173" t="s">
        <v>309</v>
      </c>
      <c r="S184" s="173" t="s">
        <v>201</v>
      </c>
      <c r="T184" s="174" t="s">
        <v>245</v>
      </c>
      <c r="U184" s="160">
        <v>1.28</v>
      </c>
      <c r="V184" s="160">
        <f>ROUND(E184*U184,2)</f>
        <v>51.48</v>
      </c>
      <c r="W184" s="160"/>
      <c r="X184" s="151"/>
      <c r="Y184" s="151"/>
      <c r="Z184" s="151"/>
      <c r="AA184" s="151"/>
      <c r="AB184" s="151"/>
      <c r="AC184" s="151"/>
      <c r="AD184" s="151"/>
      <c r="AE184" s="151"/>
      <c r="AF184" s="151"/>
      <c r="AG184" s="151" t="s">
        <v>259</v>
      </c>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315" t="s">
        <v>433</v>
      </c>
      <c r="D185" s="316"/>
      <c r="E185" s="316"/>
      <c r="F185" s="316"/>
      <c r="G185" s="316"/>
      <c r="H185" s="160"/>
      <c r="I185" s="160"/>
      <c r="J185" s="160"/>
      <c r="K185" s="160"/>
      <c r="L185" s="160"/>
      <c r="M185" s="160"/>
      <c r="N185" s="160"/>
      <c r="O185" s="160"/>
      <c r="P185" s="160"/>
      <c r="Q185" s="160"/>
      <c r="R185" s="160"/>
      <c r="S185" s="160"/>
      <c r="T185" s="160"/>
      <c r="U185" s="160"/>
      <c r="V185" s="160"/>
      <c r="W185" s="160"/>
      <c r="X185" s="151"/>
      <c r="Y185" s="151"/>
      <c r="Z185" s="151"/>
      <c r="AA185" s="151"/>
      <c r="AB185" s="151"/>
      <c r="AC185" s="151"/>
      <c r="AD185" s="151"/>
      <c r="AE185" s="151"/>
      <c r="AF185" s="151"/>
      <c r="AG185" s="151" t="s">
        <v>248</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58"/>
      <c r="B186" s="159"/>
      <c r="C186" s="198" t="s">
        <v>449</v>
      </c>
      <c r="D186" s="190"/>
      <c r="E186" s="191">
        <v>26.09</v>
      </c>
      <c r="F186" s="160"/>
      <c r="G186" s="160"/>
      <c r="H186" s="160"/>
      <c r="I186" s="160"/>
      <c r="J186" s="160"/>
      <c r="K186" s="160"/>
      <c r="L186" s="160"/>
      <c r="M186" s="160"/>
      <c r="N186" s="160"/>
      <c r="O186" s="160"/>
      <c r="P186" s="160"/>
      <c r="Q186" s="160"/>
      <c r="R186" s="160"/>
      <c r="S186" s="160"/>
      <c r="T186" s="160"/>
      <c r="U186" s="160"/>
      <c r="V186" s="160"/>
      <c r="W186" s="160"/>
      <c r="X186" s="151"/>
      <c r="Y186" s="151"/>
      <c r="Z186" s="151"/>
      <c r="AA186" s="151"/>
      <c r="AB186" s="151"/>
      <c r="AC186" s="151"/>
      <c r="AD186" s="151"/>
      <c r="AE186" s="151"/>
      <c r="AF186" s="151"/>
      <c r="AG186" s="151" t="s">
        <v>250</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198" t="s">
        <v>450</v>
      </c>
      <c r="D187" s="190"/>
      <c r="E187" s="191">
        <v>14.13</v>
      </c>
      <c r="F187" s="160"/>
      <c r="G187" s="160"/>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250</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76">
        <v>38</v>
      </c>
      <c r="B188" s="177" t="s">
        <v>451</v>
      </c>
      <c r="C188" s="186" t="s">
        <v>452</v>
      </c>
      <c r="D188" s="178" t="s">
        <v>211</v>
      </c>
      <c r="E188" s="179">
        <v>10</v>
      </c>
      <c r="F188" s="180">
        <v>0</v>
      </c>
      <c r="G188" s="181">
        <f>ROUND(E188*F188,2)</f>
        <v>0</v>
      </c>
      <c r="H188" s="180"/>
      <c r="I188" s="181">
        <f>ROUND(E188*H188,2)</f>
        <v>0</v>
      </c>
      <c r="J188" s="180"/>
      <c r="K188" s="181">
        <f>ROUND(E188*J188,2)</f>
        <v>0</v>
      </c>
      <c r="L188" s="181">
        <v>21</v>
      </c>
      <c r="M188" s="181">
        <f>G188*(1+L188/100)</f>
        <v>0</v>
      </c>
      <c r="N188" s="181">
        <v>5.9999999999999995E-4</v>
      </c>
      <c r="O188" s="181">
        <f>ROUND(E188*N188,2)</f>
        <v>0.01</v>
      </c>
      <c r="P188" s="181">
        <v>0</v>
      </c>
      <c r="Q188" s="181">
        <f>ROUND(E188*P188,2)</f>
        <v>0</v>
      </c>
      <c r="R188" s="181" t="s">
        <v>277</v>
      </c>
      <c r="S188" s="181" t="s">
        <v>201</v>
      </c>
      <c r="T188" s="182" t="s">
        <v>245</v>
      </c>
      <c r="U188" s="160">
        <v>0</v>
      </c>
      <c r="V188" s="160">
        <f>ROUND(E188*U188,2)</f>
        <v>0</v>
      </c>
      <c r="W188" s="160"/>
      <c r="X188" s="151"/>
      <c r="Y188" s="151"/>
      <c r="Z188" s="151"/>
      <c r="AA188" s="151"/>
      <c r="AB188" s="151"/>
      <c r="AC188" s="151"/>
      <c r="AD188" s="151"/>
      <c r="AE188" s="151"/>
      <c r="AF188" s="151"/>
      <c r="AG188" s="151" t="s">
        <v>278</v>
      </c>
      <c r="AH188" s="151"/>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c r="A189" s="162" t="s">
        <v>197</v>
      </c>
      <c r="B189" s="163" t="s">
        <v>93</v>
      </c>
      <c r="C189" s="184" t="s">
        <v>94</v>
      </c>
      <c r="D189" s="164"/>
      <c r="E189" s="165"/>
      <c r="F189" s="166"/>
      <c r="G189" s="166">
        <f>SUMIF(AG190:AG202,"&lt;&gt;NOR",G190:G202)</f>
        <v>0</v>
      </c>
      <c r="H189" s="166"/>
      <c r="I189" s="166">
        <f>SUM(I190:I202)</f>
        <v>0</v>
      </c>
      <c r="J189" s="166"/>
      <c r="K189" s="166">
        <f>SUM(K190:K202)</f>
        <v>0</v>
      </c>
      <c r="L189" s="166"/>
      <c r="M189" s="166">
        <f>SUM(M190:M202)</f>
        <v>0</v>
      </c>
      <c r="N189" s="166"/>
      <c r="O189" s="166">
        <f>SUM(O190:O202)</f>
        <v>1.78</v>
      </c>
      <c r="P189" s="166"/>
      <c r="Q189" s="166">
        <f>SUM(Q190:Q202)</f>
        <v>1.71</v>
      </c>
      <c r="R189" s="166"/>
      <c r="S189" s="166"/>
      <c r="T189" s="167"/>
      <c r="U189" s="161"/>
      <c r="V189" s="161">
        <f>SUM(V190:V202)</f>
        <v>4.58</v>
      </c>
      <c r="W189" s="161"/>
      <c r="AG189" t="s">
        <v>198</v>
      </c>
    </row>
    <row r="190" spans="1:60" ht="22.5" outlineLevel="1">
      <c r="A190" s="168">
        <v>39</v>
      </c>
      <c r="B190" s="169" t="s">
        <v>453</v>
      </c>
      <c r="C190" s="185" t="s">
        <v>454</v>
      </c>
      <c r="D190" s="170" t="s">
        <v>292</v>
      </c>
      <c r="E190" s="171">
        <v>4.7750000000000004</v>
      </c>
      <c r="F190" s="172">
        <v>0</v>
      </c>
      <c r="G190" s="173">
        <f>ROUND(E190*F190,2)</f>
        <v>0</v>
      </c>
      <c r="H190" s="172"/>
      <c r="I190" s="173">
        <f>ROUND(E190*H190,2)</f>
        <v>0</v>
      </c>
      <c r="J190" s="172"/>
      <c r="K190" s="173">
        <f>ROUND(E190*J190,2)</f>
        <v>0</v>
      </c>
      <c r="L190" s="173">
        <v>21</v>
      </c>
      <c r="M190" s="173">
        <f>G190*(1+L190/100)</f>
        <v>0</v>
      </c>
      <c r="N190" s="173">
        <v>0</v>
      </c>
      <c r="O190" s="173">
        <f>ROUND(E190*N190,2)</f>
        <v>0</v>
      </c>
      <c r="P190" s="173">
        <v>0.13800000000000001</v>
      </c>
      <c r="Q190" s="173">
        <f>ROUND(E190*P190,2)</f>
        <v>0.66</v>
      </c>
      <c r="R190" s="173" t="s">
        <v>455</v>
      </c>
      <c r="S190" s="173" t="s">
        <v>201</v>
      </c>
      <c r="T190" s="174" t="s">
        <v>245</v>
      </c>
      <c r="U190" s="160">
        <v>0.16</v>
      </c>
      <c r="V190" s="160">
        <f>ROUND(E190*U190,2)</f>
        <v>0.76</v>
      </c>
      <c r="W190" s="160"/>
      <c r="X190" s="151"/>
      <c r="Y190" s="151"/>
      <c r="Z190" s="151"/>
      <c r="AA190" s="151"/>
      <c r="AB190" s="151"/>
      <c r="AC190" s="151"/>
      <c r="AD190" s="151"/>
      <c r="AE190" s="151"/>
      <c r="AF190" s="151"/>
      <c r="AG190" s="151" t="s">
        <v>259</v>
      </c>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58"/>
      <c r="B191" s="159"/>
      <c r="C191" s="315" t="s">
        <v>456</v>
      </c>
      <c r="D191" s="316"/>
      <c r="E191" s="316"/>
      <c r="F191" s="316"/>
      <c r="G191" s="316"/>
      <c r="H191" s="160"/>
      <c r="I191" s="160"/>
      <c r="J191" s="160"/>
      <c r="K191" s="160"/>
      <c r="L191" s="160"/>
      <c r="M191" s="160"/>
      <c r="N191" s="160"/>
      <c r="O191" s="160"/>
      <c r="P191" s="160"/>
      <c r="Q191" s="160"/>
      <c r="R191" s="160"/>
      <c r="S191" s="160"/>
      <c r="T191" s="160"/>
      <c r="U191" s="160"/>
      <c r="V191" s="160"/>
      <c r="W191" s="160"/>
      <c r="X191" s="151"/>
      <c r="Y191" s="151"/>
      <c r="Z191" s="151"/>
      <c r="AA191" s="151"/>
      <c r="AB191" s="151"/>
      <c r="AC191" s="151"/>
      <c r="AD191" s="151"/>
      <c r="AE191" s="151"/>
      <c r="AF191" s="151"/>
      <c r="AG191" s="151" t="s">
        <v>248</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98" t="s">
        <v>457</v>
      </c>
      <c r="D192" s="190"/>
      <c r="E192" s="191">
        <v>4.7750000000000004</v>
      </c>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250</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ht="22.5" outlineLevel="1">
      <c r="A193" s="176">
        <v>40</v>
      </c>
      <c r="B193" s="177" t="s">
        <v>458</v>
      </c>
      <c r="C193" s="186" t="s">
        <v>459</v>
      </c>
      <c r="D193" s="178" t="s">
        <v>292</v>
      </c>
      <c r="E193" s="179">
        <v>4.7750000000000004</v>
      </c>
      <c r="F193" s="180">
        <v>0</v>
      </c>
      <c r="G193" s="181">
        <f>ROUND(E193*F193,2)</f>
        <v>0</v>
      </c>
      <c r="H193" s="180"/>
      <c r="I193" s="181">
        <f>ROUND(E193*H193,2)</f>
        <v>0</v>
      </c>
      <c r="J193" s="180"/>
      <c r="K193" s="181">
        <f>ROUND(E193*J193,2)</f>
        <v>0</v>
      </c>
      <c r="L193" s="181">
        <v>21</v>
      </c>
      <c r="M193" s="181">
        <f>G193*(1+L193/100)</f>
        <v>0</v>
      </c>
      <c r="N193" s="181">
        <v>0</v>
      </c>
      <c r="O193" s="181">
        <f>ROUND(E193*N193,2)</f>
        <v>0</v>
      </c>
      <c r="P193" s="181">
        <v>0.22</v>
      </c>
      <c r="Q193" s="181">
        <f>ROUND(E193*P193,2)</f>
        <v>1.05</v>
      </c>
      <c r="R193" s="181" t="s">
        <v>455</v>
      </c>
      <c r="S193" s="181" t="s">
        <v>201</v>
      </c>
      <c r="T193" s="182" t="s">
        <v>245</v>
      </c>
      <c r="U193" s="160">
        <v>0.251</v>
      </c>
      <c r="V193" s="160">
        <f>ROUND(E193*U193,2)</f>
        <v>1.2</v>
      </c>
      <c r="W193" s="160"/>
      <c r="X193" s="151"/>
      <c r="Y193" s="151"/>
      <c r="Z193" s="151"/>
      <c r="AA193" s="151"/>
      <c r="AB193" s="151"/>
      <c r="AC193" s="151"/>
      <c r="AD193" s="151"/>
      <c r="AE193" s="151"/>
      <c r="AF193" s="151"/>
      <c r="AG193" s="151" t="s">
        <v>259</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68">
        <v>41</v>
      </c>
      <c r="B194" s="169" t="s">
        <v>460</v>
      </c>
      <c r="C194" s="185" t="s">
        <v>461</v>
      </c>
      <c r="D194" s="170" t="s">
        <v>292</v>
      </c>
      <c r="E194" s="171">
        <v>4.7750000000000004</v>
      </c>
      <c r="F194" s="172">
        <v>0</v>
      </c>
      <c r="G194" s="173">
        <f>ROUND(E194*F194,2)</f>
        <v>0</v>
      </c>
      <c r="H194" s="172"/>
      <c r="I194" s="173">
        <f>ROUND(E194*H194,2)</f>
        <v>0</v>
      </c>
      <c r="J194" s="172"/>
      <c r="K194" s="173">
        <f>ROUND(E194*J194,2)</f>
        <v>0</v>
      </c>
      <c r="L194" s="173">
        <v>21</v>
      </c>
      <c r="M194" s="173">
        <f>G194*(1+L194/100)</f>
        <v>0</v>
      </c>
      <c r="N194" s="173">
        <v>0.18906999999999999</v>
      </c>
      <c r="O194" s="173">
        <f>ROUND(E194*N194,2)</f>
        <v>0.9</v>
      </c>
      <c r="P194" s="173">
        <v>0</v>
      </c>
      <c r="Q194" s="173">
        <f>ROUND(E194*P194,2)</f>
        <v>0</v>
      </c>
      <c r="R194" s="173" t="s">
        <v>455</v>
      </c>
      <c r="S194" s="173" t="s">
        <v>201</v>
      </c>
      <c r="T194" s="174" t="s">
        <v>245</v>
      </c>
      <c r="U194" s="160">
        <v>2.3E-2</v>
      </c>
      <c r="V194" s="160">
        <f>ROUND(E194*U194,2)</f>
        <v>0.11</v>
      </c>
      <c r="W194" s="160"/>
      <c r="X194" s="151"/>
      <c r="Y194" s="151"/>
      <c r="Z194" s="151"/>
      <c r="AA194" s="151"/>
      <c r="AB194" s="151"/>
      <c r="AC194" s="151"/>
      <c r="AD194" s="151"/>
      <c r="AE194" s="151"/>
      <c r="AF194" s="151"/>
      <c r="AG194" s="151" t="s">
        <v>259</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c r="A195" s="158"/>
      <c r="B195" s="159"/>
      <c r="C195" s="198" t="s">
        <v>457</v>
      </c>
      <c r="D195" s="190"/>
      <c r="E195" s="191">
        <v>4.7750000000000004</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250</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ht="22.5" outlineLevel="1">
      <c r="A196" s="168">
        <v>42</v>
      </c>
      <c r="B196" s="169" t="s">
        <v>462</v>
      </c>
      <c r="C196" s="185" t="s">
        <v>463</v>
      </c>
      <c r="D196" s="170" t="s">
        <v>292</v>
      </c>
      <c r="E196" s="171">
        <v>4.7750000000000004</v>
      </c>
      <c r="F196" s="172">
        <v>0</v>
      </c>
      <c r="G196" s="173">
        <f>ROUND(E196*F196,2)</f>
        <v>0</v>
      </c>
      <c r="H196" s="172"/>
      <c r="I196" s="173">
        <f>ROUND(E196*H196,2)</f>
        <v>0</v>
      </c>
      <c r="J196" s="172"/>
      <c r="K196" s="173">
        <f>ROUND(E196*J196,2)</f>
        <v>0</v>
      </c>
      <c r="L196" s="173">
        <v>21</v>
      </c>
      <c r="M196" s="173">
        <f>G196*(1+L196/100)</f>
        <v>0</v>
      </c>
      <c r="N196" s="173">
        <v>7.1999999999999995E-2</v>
      </c>
      <c r="O196" s="173">
        <f>ROUND(E196*N196,2)</f>
        <v>0.34</v>
      </c>
      <c r="P196" s="173">
        <v>0</v>
      </c>
      <c r="Q196" s="173">
        <f>ROUND(E196*P196,2)</f>
        <v>0</v>
      </c>
      <c r="R196" s="173" t="s">
        <v>455</v>
      </c>
      <c r="S196" s="173" t="s">
        <v>201</v>
      </c>
      <c r="T196" s="174" t="s">
        <v>245</v>
      </c>
      <c r="U196" s="160">
        <v>0.375</v>
      </c>
      <c r="V196" s="160">
        <f>ROUND(E196*U196,2)</f>
        <v>1.79</v>
      </c>
      <c r="W196" s="160"/>
      <c r="X196" s="151"/>
      <c r="Y196" s="151"/>
      <c r="Z196" s="151"/>
      <c r="AA196" s="151"/>
      <c r="AB196" s="151"/>
      <c r="AC196" s="151"/>
      <c r="AD196" s="151"/>
      <c r="AE196" s="151"/>
      <c r="AF196" s="151"/>
      <c r="AG196" s="151" t="s">
        <v>259</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ht="22.5" outlineLevel="1">
      <c r="A197" s="158"/>
      <c r="B197" s="159"/>
      <c r="C197" s="315" t="s">
        <v>464</v>
      </c>
      <c r="D197" s="316"/>
      <c r="E197" s="316"/>
      <c r="F197" s="316"/>
      <c r="G197" s="316"/>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248</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75" t="str">
        <f>C197</f>
        <v>komunikací pro pěší do velikosti dlaždic 0,25 m2 s provedením lože do tl. 30 mm, s vyplněním spár a se smetením přebytečného materiálu na vzdálenost do 3 m</v>
      </c>
      <c r="BB197" s="151"/>
      <c r="BC197" s="151"/>
      <c r="BD197" s="151"/>
      <c r="BE197" s="151"/>
      <c r="BF197" s="151"/>
      <c r="BG197" s="151"/>
      <c r="BH197" s="151"/>
    </row>
    <row r="198" spans="1:60" outlineLevel="1">
      <c r="A198" s="158"/>
      <c r="B198" s="159"/>
      <c r="C198" s="198" t="s">
        <v>457</v>
      </c>
      <c r="D198" s="190"/>
      <c r="E198" s="191">
        <v>4.7750000000000004</v>
      </c>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250</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68">
        <v>43</v>
      </c>
      <c r="B199" s="169" t="s">
        <v>465</v>
      </c>
      <c r="C199" s="185" t="s">
        <v>466</v>
      </c>
      <c r="D199" s="170" t="s">
        <v>318</v>
      </c>
      <c r="E199" s="171">
        <v>9.0500000000000007</v>
      </c>
      <c r="F199" s="172">
        <v>0</v>
      </c>
      <c r="G199" s="173">
        <f>ROUND(E199*F199,2)</f>
        <v>0</v>
      </c>
      <c r="H199" s="172"/>
      <c r="I199" s="173">
        <f>ROUND(E199*H199,2)</f>
        <v>0</v>
      </c>
      <c r="J199" s="172"/>
      <c r="K199" s="173">
        <f>ROUND(E199*J199,2)</f>
        <v>0</v>
      </c>
      <c r="L199" s="173">
        <v>21</v>
      </c>
      <c r="M199" s="173">
        <f>G199*(1+L199/100)</f>
        <v>0</v>
      </c>
      <c r="N199" s="173">
        <v>1.8E-3</v>
      </c>
      <c r="O199" s="173">
        <f>ROUND(E199*N199,2)</f>
        <v>0.02</v>
      </c>
      <c r="P199" s="173">
        <v>0</v>
      </c>
      <c r="Q199" s="173">
        <f>ROUND(E199*P199,2)</f>
        <v>0</v>
      </c>
      <c r="R199" s="173"/>
      <c r="S199" s="173" t="s">
        <v>212</v>
      </c>
      <c r="T199" s="174" t="s">
        <v>202</v>
      </c>
      <c r="U199" s="160">
        <v>0.08</v>
      </c>
      <c r="V199" s="160">
        <f>ROUND(E199*U199,2)</f>
        <v>0.72</v>
      </c>
      <c r="W199" s="160"/>
      <c r="X199" s="151"/>
      <c r="Y199" s="151"/>
      <c r="Z199" s="151"/>
      <c r="AA199" s="151"/>
      <c r="AB199" s="151"/>
      <c r="AC199" s="151"/>
      <c r="AD199" s="151"/>
      <c r="AE199" s="151"/>
      <c r="AF199" s="151"/>
      <c r="AG199" s="151" t="s">
        <v>259</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58"/>
      <c r="B200" s="159"/>
      <c r="C200" s="198" t="s">
        <v>467</v>
      </c>
      <c r="D200" s="190"/>
      <c r="E200" s="191">
        <v>9.0500000000000007</v>
      </c>
      <c r="F200" s="160"/>
      <c r="G200" s="160"/>
      <c r="H200" s="160"/>
      <c r="I200" s="160"/>
      <c r="J200" s="160"/>
      <c r="K200" s="160"/>
      <c r="L200" s="160"/>
      <c r="M200" s="160"/>
      <c r="N200" s="160"/>
      <c r="O200" s="160"/>
      <c r="P200" s="160"/>
      <c r="Q200" s="160"/>
      <c r="R200" s="160"/>
      <c r="S200" s="160"/>
      <c r="T200" s="160"/>
      <c r="U200" s="160"/>
      <c r="V200" s="160"/>
      <c r="W200" s="160"/>
      <c r="X200" s="151"/>
      <c r="Y200" s="151"/>
      <c r="Z200" s="151"/>
      <c r="AA200" s="151"/>
      <c r="AB200" s="151"/>
      <c r="AC200" s="151"/>
      <c r="AD200" s="151"/>
      <c r="AE200" s="151"/>
      <c r="AF200" s="151"/>
      <c r="AG200" s="151" t="s">
        <v>250</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68">
        <v>44</v>
      </c>
      <c r="B201" s="169" t="s">
        <v>468</v>
      </c>
      <c r="C201" s="185" t="s">
        <v>469</v>
      </c>
      <c r="D201" s="170" t="s">
        <v>292</v>
      </c>
      <c r="E201" s="171">
        <v>4.8228</v>
      </c>
      <c r="F201" s="172">
        <v>0</v>
      </c>
      <c r="G201" s="173">
        <f>ROUND(E201*F201,2)</f>
        <v>0</v>
      </c>
      <c r="H201" s="172"/>
      <c r="I201" s="173">
        <f>ROUND(E201*H201,2)</f>
        <v>0</v>
      </c>
      <c r="J201" s="172"/>
      <c r="K201" s="173">
        <f>ROUND(E201*J201,2)</f>
        <v>0</v>
      </c>
      <c r="L201" s="173">
        <v>21</v>
      </c>
      <c r="M201" s="173">
        <f>G201*(1+L201/100)</f>
        <v>0</v>
      </c>
      <c r="N201" s="173">
        <v>0.108</v>
      </c>
      <c r="O201" s="173">
        <f>ROUND(E201*N201,2)</f>
        <v>0.52</v>
      </c>
      <c r="P201" s="173">
        <v>0</v>
      </c>
      <c r="Q201" s="173">
        <f>ROUND(E201*P201,2)</f>
        <v>0</v>
      </c>
      <c r="R201" s="173" t="s">
        <v>277</v>
      </c>
      <c r="S201" s="173" t="s">
        <v>201</v>
      </c>
      <c r="T201" s="174" t="s">
        <v>245</v>
      </c>
      <c r="U201" s="160">
        <v>0</v>
      </c>
      <c r="V201" s="160">
        <f>ROUND(E201*U201,2)</f>
        <v>0</v>
      </c>
      <c r="W201" s="160"/>
      <c r="X201" s="151"/>
      <c r="Y201" s="151"/>
      <c r="Z201" s="151"/>
      <c r="AA201" s="151"/>
      <c r="AB201" s="151"/>
      <c r="AC201" s="151"/>
      <c r="AD201" s="151"/>
      <c r="AE201" s="151"/>
      <c r="AF201" s="151"/>
      <c r="AG201" s="151" t="s">
        <v>278</v>
      </c>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58"/>
      <c r="B202" s="159"/>
      <c r="C202" s="198" t="s">
        <v>470</v>
      </c>
      <c r="D202" s="190"/>
      <c r="E202" s="191">
        <v>4.8227500000000001</v>
      </c>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250</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c r="A203" s="162" t="s">
        <v>197</v>
      </c>
      <c r="B203" s="163" t="s">
        <v>95</v>
      </c>
      <c r="C203" s="184" t="s">
        <v>96</v>
      </c>
      <c r="D203" s="164"/>
      <c r="E203" s="165"/>
      <c r="F203" s="166"/>
      <c r="G203" s="166">
        <f>SUMIF(AG204:AG383,"&lt;&gt;NOR",G204:G383)</f>
        <v>0</v>
      </c>
      <c r="H203" s="166"/>
      <c r="I203" s="166">
        <f>SUM(I204:I383)</f>
        <v>0</v>
      </c>
      <c r="J203" s="166"/>
      <c r="K203" s="166">
        <f>SUM(K204:K383)</f>
        <v>0</v>
      </c>
      <c r="L203" s="166"/>
      <c r="M203" s="166">
        <f>SUM(M204:M383)</f>
        <v>0</v>
      </c>
      <c r="N203" s="166"/>
      <c r="O203" s="166">
        <f>SUM(O204:O383)</f>
        <v>27.8</v>
      </c>
      <c r="P203" s="166"/>
      <c r="Q203" s="166">
        <f>SUM(Q204:Q383)</f>
        <v>0</v>
      </c>
      <c r="R203" s="166"/>
      <c r="S203" s="166"/>
      <c r="T203" s="167"/>
      <c r="U203" s="161"/>
      <c r="V203" s="161">
        <f>SUM(V204:V383)</f>
        <v>532.31999999999994</v>
      </c>
      <c r="W203" s="161"/>
      <c r="AG203" t="s">
        <v>198</v>
      </c>
    </row>
    <row r="204" spans="1:60" ht="22.5" outlineLevel="1">
      <c r="A204" s="168">
        <v>45</v>
      </c>
      <c r="B204" s="169" t="s">
        <v>471</v>
      </c>
      <c r="C204" s="185" t="s">
        <v>472</v>
      </c>
      <c r="D204" s="170" t="s">
        <v>292</v>
      </c>
      <c r="E204" s="171">
        <v>42.83</v>
      </c>
      <c r="F204" s="172">
        <v>0</v>
      </c>
      <c r="G204" s="173">
        <f>ROUND(E204*F204,2)</f>
        <v>0</v>
      </c>
      <c r="H204" s="172"/>
      <c r="I204" s="173">
        <f>ROUND(E204*H204,2)</f>
        <v>0</v>
      </c>
      <c r="J204" s="172"/>
      <c r="K204" s="173">
        <f>ROUND(E204*J204,2)</f>
        <v>0</v>
      </c>
      <c r="L204" s="173">
        <v>21</v>
      </c>
      <c r="M204" s="173">
        <f>G204*(1+L204/100)</f>
        <v>0</v>
      </c>
      <c r="N204" s="173">
        <v>6.7000000000000002E-4</v>
      </c>
      <c r="O204" s="173">
        <f>ROUND(E204*N204,2)</f>
        <v>0.03</v>
      </c>
      <c r="P204" s="173">
        <v>0</v>
      </c>
      <c r="Q204" s="173">
        <f>ROUND(E204*P204,2)</f>
        <v>0</v>
      </c>
      <c r="R204" s="173" t="s">
        <v>309</v>
      </c>
      <c r="S204" s="173" t="s">
        <v>201</v>
      </c>
      <c r="T204" s="174" t="s">
        <v>245</v>
      </c>
      <c r="U204" s="160">
        <v>0.17</v>
      </c>
      <c r="V204" s="160">
        <f>ROUND(E204*U204,2)</f>
        <v>7.28</v>
      </c>
      <c r="W204" s="160"/>
      <c r="X204" s="151"/>
      <c r="Y204" s="151"/>
      <c r="Z204" s="151"/>
      <c r="AA204" s="151"/>
      <c r="AB204" s="151"/>
      <c r="AC204" s="151"/>
      <c r="AD204" s="151"/>
      <c r="AE204" s="151"/>
      <c r="AF204" s="151"/>
      <c r="AG204" s="151" t="s">
        <v>259</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58"/>
      <c r="B205" s="159"/>
      <c r="C205" s="315" t="s">
        <v>473</v>
      </c>
      <c r="D205" s="316"/>
      <c r="E205" s="316"/>
      <c r="F205" s="316"/>
      <c r="G205" s="316"/>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248</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8" t="s">
        <v>474</v>
      </c>
      <c r="D206" s="190"/>
      <c r="E206" s="191">
        <v>6.08</v>
      </c>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250</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58"/>
      <c r="B207" s="159"/>
      <c r="C207" s="198" t="s">
        <v>475</v>
      </c>
      <c r="D207" s="190"/>
      <c r="E207" s="191">
        <v>4.58</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250</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198" t="s">
        <v>445</v>
      </c>
      <c r="D208" s="190"/>
      <c r="E208" s="191">
        <v>6.8</v>
      </c>
      <c r="F208" s="160"/>
      <c r="G208" s="160"/>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250</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c r="A209" s="158"/>
      <c r="B209" s="159"/>
      <c r="C209" s="198" t="s">
        <v>446</v>
      </c>
      <c r="D209" s="190"/>
      <c r="E209" s="191">
        <v>9.08</v>
      </c>
      <c r="F209" s="160"/>
      <c r="G209" s="160"/>
      <c r="H209" s="160"/>
      <c r="I209" s="160"/>
      <c r="J209" s="160"/>
      <c r="K209" s="160"/>
      <c r="L209" s="160"/>
      <c r="M209" s="160"/>
      <c r="N209" s="160"/>
      <c r="O209" s="160"/>
      <c r="P209" s="160"/>
      <c r="Q209" s="160"/>
      <c r="R209" s="160"/>
      <c r="S209" s="160"/>
      <c r="T209" s="160"/>
      <c r="U209" s="160"/>
      <c r="V209" s="160"/>
      <c r="W209" s="160"/>
      <c r="X209" s="151"/>
      <c r="Y209" s="151"/>
      <c r="Z209" s="151"/>
      <c r="AA209" s="151"/>
      <c r="AB209" s="151"/>
      <c r="AC209" s="151"/>
      <c r="AD209" s="151"/>
      <c r="AE209" s="151"/>
      <c r="AF209" s="151"/>
      <c r="AG209" s="151" t="s">
        <v>250</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c r="A210" s="158"/>
      <c r="B210" s="159"/>
      <c r="C210" s="198" t="s">
        <v>476</v>
      </c>
      <c r="D210" s="190"/>
      <c r="E210" s="191">
        <v>13.49</v>
      </c>
      <c r="F210" s="160"/>
      <c r="G210" s="16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250</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98" t="s">
        <v>477</v>
      </c>
      <c r="D211" s="190"/>
      <c r="E211" s="191">
        <v>2.8</v>
      </c>
      <c r="F211" s="160"/>
      <c r="G211" s="160"/>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250</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ht="22.5" outlineLevel="1">
      <c r="A212" s="168">
        <v>46</v>
      </c>
      <c r="B212" s="169" t="s">
        <v>478</v>
      </c>
      <c r="C212" s="185" t="s">
        <v>479</v>
      </c>
      <c r="D212" s="170" t="s">
        <v>292</v>
      </c>
      <c r="E212" s="171">
        <v>414.53379999999999</v>
      </c>
      <c r="F212" s="172">
        <v>0</v>
      </c>
      <c r="G212" s="173">
        <f>ROUND(E212*F212,2)</f>
        <v>0</v>
      </c>
      <c r="H212" s="172"/>
      <c r="I212" s="173">
        <f>ROUND(E212*H212,2)</f>
        <v>0</v>
      </c>
      <c r="J212" s="172"/>
      <c r="K212" s="173">
        <f>ROUND(E212*J212,2)</f>
        <v>0</v>
      </c>
      <c r="L212" s="173">
        <v>21</v>
      </c>
      <c r="M212" s="173">
        <f>G212*(1+L212/100)</f>
        <v>0</v>
      </c>
      <c r="N212" s="173">
        <v>2.2000000000000001E-4</v>
      </c>
      <c r="O212" s="173">
        <f>ROUND(E212*N212,2)</f>
        <v>0.09</v>
      </c>
      <c r="P212" s="173">
        <v>0</v>
      </c>
      <c r="Q212" s="173">
        <f>ROUND(E212*P212,2)</f>
        <v>0</v>
      </c>
      <c r="R212" s="173" t="s">
        <v>309</v>
      </c>
      <c r="S212" s="173" t="s">
        <v>201</v>
      </c>
      <c r="T212" s="174" t="s">
        <v>245</v>
      </c>
      <c r="U212" s="160">
        <v>0.11</v>
      </c>
      <c r="V212" s="160">
        <f>ROUND(E212*U212,2)</f>
        <v>45.6</v>
      </c>
      <c r="W212" s="160"/>
      <c r="X212" s="151"/>
      <c r="Y212" s="151"/>
      <c r="Z212" s="151"/>
      <c r="AA212" s="151"/>
      <c r="AB212" s="151"/>
      <c r="AC212" s="151"/>
      <c r="AD212" s="151"/>
      <c r="AE212" s="151"/>
      <c r="AF212" s="151"/>
      <c r="AG212" s="151" t="s">
        <v>259</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315" t="s">
        <v>473</v>
      </c>
      <c r="D213" s="316"/>
      <c r="E213" s="316"/>
      <c r="F213" s="316"/>
      <c r="G213" s="316"/>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248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198" t="s">
        <v>480</v>
      </c>
      <c r="D214" s="190"/>
      <c r="E214" s="191">
        <v>13.28</v>
      </c>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250</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8" t="s">
        <v>481</v>
      </c>
      <c r="D215" s="190"/>
      <c r="E215" s="191">
        <v>-1.44</v>
      </c>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250</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c r="A216" s="158"/>
      <c r="B216" s="159"/>
      <c r="C216" s="198" t="s">
        <v>482</v>
      </c>
      <c r="D216" s="190"/>
      <c r="E216" s="191">
        <v>8.32</v>
      </c>
      <c r="F216" s="160"/>
      <c r="G216" s="160"/>
      <c r="H216" s="160"/>
      <c r="I216" s="160"/>
      <c r="J216" s="160"/>
      <c r="K216" s="160"/>
      <c r="L216" s="160"/>
      <c r="M216" s="160"/>
      <c r="N216" s="160"/>
      <c r="O216" s="160"/>
      <c r="P216" s="160"/>
      <c r="Q216" s="160"/>
      <c r="R216" s="160"/>
      <c r="S216" s="160"/>
      <c r="T216" s="160"/>
      <c r="U216" s="160"/>
      <c r="V216" s="160"/>
      <c r="W216" s="160"/>
      <c r="X216" s="151"/>
      <c r="Y216" s="151"/>
      <c r="Z216" s="151"/>
      <c r="AA216" s="151"/>
      <c r="AB216" s="151"/>
      <c r="AC216" s="151"/>
      <c r="AD216" s="151"/>
      <c r="AE216" s="151"/>
      <c r="AF216" s="151"/>
      <c r="AG216" s="151" t="s">
        <v>250</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198" t="s">
        <v>483</v>
      </c>
      <c r="D217" s="190"/>
      <c r="E217" s="191">
        <v>-0.96</v>
      </c>
      <c r="F217" s="160"/>
      <c r="G217" s="160"/>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250</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198" t="s">
        <v>484</v>
      </c>
      <c r="D218" s="190"/>
      <c r="E218" s="191">
        <v>17.63</v>
      </c>
      <c r="F218" s="160"/>
      <c r="G218" s="160"/>
      <c r="H218" s="160"/>
      <c r="I218" s="160"/>
      <c r="J218" s="160"/>
      <c r="K218" s="160"/>
      <c r="L218" s="160"/>
      <c r="M218" s="160"/>
      <c r="N218" s="160"/>
      <c r="O218" s="160"/>
      <c r="P218" s="160"/>
      <c r="Q218" s="160"/>
      <c r="R218" s="160"/>
      <c r="S218" s="160"/>
      <c r="T218" s="160"/>
      <c r="U218" s="160"/>
      <c r="V218" s="160"/>
      <c r="W218" s="160"/>
      <c r="X218" s="151"/>
      <c r="Y218" s="151"/>
      <c r="Z218" s="151"/>
      <c r="AA218" s="151"/>
      <c r="AB218" s="151"/>
      <c r="AC218" s="151"/>
      <c r="AD218" s="151"/>
      <c r="AE218" s="151"/>
      <c r="AF218" s="151"/>
      <c r="AG218" s="151" t="s">
        <v>250</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198" t="s">
        <v>394</v>
      </c>
      <c r="D219" s="190"/>
      <c r="E219" s="191">
        <v>-1.4</v>
      </c>
      <c r="F219" s="160"/>
      <c r="G219" s="160"/>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250</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198" t="s">
        <v>485</v>
      </c>
      <c r="D220" s="190"/>
      <c r="E220" s="191">
        <v>0.6</v>
      </c>
      <c r="F220" s="160"/>
      <c r="G220" s="160"/>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250</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8" t="s">
        <v>486</v>
      </c>
      <c r="D221" s="190"/>
      <c r="E221" s="191">
        <v>1.2</v>
      </c>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250</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c r="A222" s="158"/>
      <c r="B222" s="159"/>
      <c r="C222" s="198" t="s">
        <v>487</v>
      </c>
      <c r="D222" s="190"/>
      <c r="E222" s="191">
        <v>2.625</v>
      </c>
      <c r="F222" s="160"/>
      <c r="G222" s="160"/>
      <c r="H222" s="160"/>
      <c r="I222" s="160"/>
      <c r="J222" s="160"/>
      <c r="K222" s="160"/>
      <c r="L222" s="160"/>
      <c r="M222" s="160"/>
      <c r="N222" s="160"/>
      <c r="O222" s="160"/>
      <c r="P222" s="160"/>
      <c r="Q222" s="160"/>
      <c r="R222" s="160"/>
      <c r="S222" s="160"/>
      <c r="T222" s="160"/>
      <c r="U222" s="160"/>
      <c r="V222" s="160"/>
      <c r="W222" s="160"/>
      <c r="X222" s="151"/>
      <c r="Y222" s="151"/>
      <c r="Z222" s="151"/>
      <c r="AA222" s="151"/>
      <c r="AB222" s="151"/>
      <c r="AC222" s="151"/>
      <c r="AD222" s="151"/>
      <c r="AE222" s="151"/>
      <c r="AF222" s="151"/>
      <c r="AG222" s="151" t="s">
        <v>250</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198" t="s">
        <v>488</v>
      </c>
      <c r="D223" s="190"/>
      <c r="E223" s="191">
        <v>89.781999999999996</v>
      </c>
      <c r="F223" s="160"/>
      <c r="G223" s="16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250</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198" t="s">
        <v>489</v>
      </c>
      <c r="D224" s="190"/>
      <c r="E224" s="191">
        <v>6.3070000000000004</v>
      </c>
      <c r="F224" s="160"/>
      <c r="G224" s="160"/>
      <c r="H224" s="160"/>
      <c r="I224" s="160"/>
      <c r="J224" s="160"/>
      <c r="K224" s="160"/>
      <c r="L224" s="160"/>
      <c r="M224" s="160"/>
      <c r="N224" s="160"/>
      <c r="O224" s="160"/>
      <c r="P224" s="160"/>
      <c r="Q224" s="160"/>
      <c r="R224" s="160"/>
      <c r="S224" s="160"/>
      <c r="T224" s="160"/>
      <c r="U224" s="160"/>
      <c r="V224" s="160"/>
      <c r="W224" s="160"/>
      <c r="X224" s="151"/>
      <c r="Y224" s="151"/>
      <c r="Z224" s="151"/>
      <c r="AA224" s="151"/>
      <c r="AB224" s="151"/>
      <c r="AC224" s="151"/>
      <c r="AD224" s="151"/>
      <c r="AE224" s="151"/>
      <c r="AF224" s="151"/>
      <c r="AG224" s="151" t="s">
        <v>250</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198" t="s">
        <v>490</v>
      </c>
      <c r="D225" s="190"/>
      <c r="E225" s="191">
        <v>7.42</v>
      </c>
      <c r="F225" s="160"/>
      <c r="G225" s="160"/>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250</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c r="A226" s="158"/>
      <c r="B226" s="159"/>
      <c r="C226" s="198" t="s">
        <v>491</v>
      </c>
      <c r="D226" s="190"/>
      <c r="E226" s="191">
        <v>3.71</v>
      </c>
      <c r="F226" s="160"/>
      <c r="G226" s="160"/>
      <c r="H226" s="160"/>
      <c r="I226" s="160"/>
      <c r="J226" s="160"/>
      <c r="K226" s="160"/>
      <c r="L226" s="160"/>
      <c r="M226" s="160"/>
      <c r="N226" s="160"/>
      <c r="O226" s="160"/>
      <c r="P226" s="160"/>
      <c r="Q226" s="160"/>
      <c r="R226" s="160"/>
      <c r="S226" s="160"/>
      <c r="T226" s="160"/>
      <c r="U226" s="160"/>
      <c r="V226" s="160"/>
      <c r="W226" s="160"/>
      <c r="X226" s="151"/>
      <c r="Y226" s="151"/>
      <c r="Z226" s="151"/>
      <c r="AA226" s="151"/>
      <c r="AB226" s="151"/>
      <c r="AC226" s="151"/>
      <c r="AD226" s="151"/>
      <c r="AE226" s="151"/>
      <c r="AF226" s="151"/>
      <c r="AG226" s="151" t="s">
        <v>250</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198" t="s">
        <v>492</v>
      </c>
      <c r="D227" s="190"/>
      <c r="E227" s="191">
        <v>2.7825000000000002</v>
      </c>
      <c r="F227" s="160"/>
      <c r="G227" s="160"/>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250</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198" t="s">
        <v>391</v>
      </c>
      <c r="D228" s="190"/>
      <c r="E228" s="191">
        <v>-1.6</v>
      </c>
      <c r="F228" s="160"/>
      <c r="G228" s="160"/>
      <c r="H228" s="160"/>
      <c r="I228" s="160"/>
      <c r="J228" s="160"/>
      <c r="K228" s="160"/>
      <c r="L228" s="160"/>
      <c r="M228" s="160"/>
      <c r="N228" s="160"/>
      <c r="O228" s="160"/>
      <c r="P228" s="160"/>
      <c r="Q228" s="160"/>
      <c r="R228" s="160"/>
      <c r="S228" s="160"/>
      <c r="T228" s="160"/>
      <c r="U228" s="160"/>
      <c r="V228" s="160"/>
      <c r="W228" s="160"/>
      <c r="X228" s="151"/>
      <c r="Y228" s="151"/>
      <c r="Z228" s="151"/>
      <c r="AA228" s="151"/>
      <c r="AB228" s="151"/>
      <c r="AC228" s="151"/>
      <c r="AD228" s="151"/>
      <c r="AE228" s="151"/>
      <c r="AF228" s="151"/>
      <c r="AG228" s="151" t="s">
        <v>250</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198" t="s">
        <v>493</v>
      </c>
      <c r="D229" s="190"/>
      <c r="E229" s="191">
        <v>-10.4595</v>
      </c>
      <c r="F229" s="160"/>
      <c r="G229" s="160"/>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250</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c r="A230" s="158"/>
      <c r="B230" s="159"/>
      <c r="C230" s="198" t="s">
        <v>494</v>
      </c>
      <c r="D230" s="190"/>
      <c r="E230" s="191">
        <v>-7.5235000000000003</v>
      </c>
      <c r="F230" s="160"/>
      <c r="G230" s="160"/>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250</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198" t="s">
        <v>495</v>
      </c>
      <c r="D231" s="190"/>
      <c r="E231" s="191">
        <v>-13.212</v>
      </c>
      <c r="F231" s="160"/>
      <c r="G231" s="160"/>
      <c r="H231" s="160"/>
      <c r="I231" s="160"/>
      <c r="J231" s="160"/>
      <c r="K231" s="160"/>
      <c r="L231" s="160"/>
      <c r="M231" s="160"/>
      <c r="N231" s="160"/>
      <c r="O231" s="160"/>
      <c r="P231" s="160"/>
      <c r="Q231" s="160"/>
      <c r="R231" s="160"/>
      <c r="S231" s="160"/>
      <c r="T231" s="160"/>
      <c r="U231" s="160"/>
      <c r="V231" s="160"/>
      <c r="W231" s="160"/>
      <c r="X231" s="151"/>
      <c r="Y231" s="151"/>
      <c r="Z231" s="151"/>
      <c r="AA231" s="151"/>
      <c r="AB231" s="151"/>
      <c r="AC231" s="151"/>
      <c r="AD231" s="151"/>
      <c r="AE231" s="151"/>
      <c r="AF231" s="151"/>
      <c r="AG231" s="151" t="s">
        <v>250</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198" t="s">
        <v>496</v>
      </c>
      <c r="D232" s="190"/>
      <c r="E232" s="191">
        <v>30.422000000000001</v>
      </c>
      <c r="F232" s="160"/>
      <c r="G232" s="160"/>
      <c r="H232" s="160"/>
      <c r="I232" s="160"/>
      <c r="J232" s="160"/>
      <c r="K232" s="160"/>
      <c r="L232" s="160"/>
      <c r="M232" s="160"/>
      <c r="N232" s="160"/>
      <c r="O232" s="160"/>
      <c r="P232" s="160"/>
      <c r="Q232" s="160"/>
      <c r="R232" s="160"/>
      <c r="S232" s="160"/>
      <c r="T232" s="160"/>
      <c r="U232" s="160"/>
      <c r="V232" s="160"/>
      <c r="W232" s="160"/>
      <c r="X232" s="151"/>
      <c r="Y232" s="151"/>
      <c r="Z232" s="151"/>
      <c r="AA232" s="151"/>
      <c r="AB232" s="151"/>
      <c r="AC232" s="151"/>
      <c r="AD232" s="151"/>
      <c r="AE232" s="151"/>
      <c r="AF232" s="151"/>
      <c r="AG232" s="151" t="s">
        <v>250</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198" t="s">
        <v>394</v>
      </c>
      <c r="D233" s="190"/>
      <c r="E233" s="191">
        <v>-1.4</v>
      </c>
      <c r="F233" s="160"/>
      <c r="G233" s="160"/>
      <c r="H233" s="160"/>
      <c r="I233" s="160"/>
      <c r="J233" s="160"/>
      <c r="K233" s="160"/>
      <c r="L233" s="160"/>
      <c r="M233" s="160"/>
      <c r="N233" s="160"/>
      <c r="O233" s="160"/>
      <c r="P233" s="160"/>
      <c r="Q233" s="160"/>
      <c r="R233" s="160"/>
      <c r="S233" s="160"/>
      <c r="T233" s="160"/>
      <c r="U233" s="160"/>
      <c r="V233" s="160"/>
      <c r="W233" s="160"/>
      <c r="X233" s="151"/>
      <c r="Y233" s="151"/>
      <c r="Z233" s="151"/>
      <c r="AA233" s="151"/>
      <c r="AB233" s="151"/>
      <c r="AC233" s="151"/>
      <c r="AD233" s="151"/>
      <c r="AE233" s="151"/>
      <c r="AF233" s="151"/>
      <c r="AG233" s="151" t="s">
        <v>250</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198" t="s">
        <v>401</v>
      </c>
      <c r="D234" s="190"/>
      <c r="E234" s="191">
        <v>-1.8</v>
      </c>
      <c r="F234" s="160"/>
      <c r="G234" s="160"/>
      <c r="H234" s="160"/>
      <c r="I234" s="160"/>
      <c r="J234" s="160"/>
      <c r="K234" s="160"/>
      <c r="L234" s="160"/>
      <c r="M234" s="160"/>
      <c r="N234" s="160"/>
      <c r="O234" s="160"/>
      <c r="P234" s="160"/>
      <c r="Q234" s="160"/>
      <c r="R234" s="160"/>
      <c r="S234" s="160"/>
      <c r="T234" s="160"/>
      <c r="U234" s="160"/>
      <c r="V234" s="160"/>
      <c r="W234" s="160"/>
      <c r="X234" s="151"/>
      <c r="Y234" s="151"/>
      <c r="Z234" s="151"/>
      <c r="AA234" s="151"/>
      <c r="AB234" s="151"/>
      <c r="AC234" s="151"/>
      <c r="AD234" s="151"/>
      <c r="AE234" s="151"/>
      <c r="AF234" s="151"/>
      <c r="AG234" s="151" t="s">
        <v>250</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198" t="s">
        <v>495</v>
      </c>
      <c r="D235" s="190"/>
      <c r="E235" s="191">
        <v>-13.212</v>
      </c>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250</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8" t="s">
        <v>497</v>
      </c>
      <c r="D236" s="190"/>
      <c r="E236" s="191">
        <v>77.835800000000006</v>
      </c>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250</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8" t="s">
        <v>498</v>
      </c>
      <c r="D237" s="190"/>
      <c r="E237" s="191">
        <v>-5.7539999999999996</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250</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c r="A238" s="158"/>
      <c r="B238" s="159"/>
      <c r="C238" s="198" t="s">
        <v>399</v>
      </c>
      <c r="D238" s="190"/>
      <c r="E238" s="191">
        <v>-2.2000000000000002</v>
      </c>
      <c r="F238" s="160"/>
      <c r="G238" s="160"/>
      <c r="H238" s="160"/>
      <c r="I238" s="160"/>
      <c r="J238" s="160"/>
      <c r="K238" s="160"/>
      <c r="L238" s="160"/>
      <c r="M238" s="160"/>
      <c r="N238" s="160"/>
      <c r="O238" s="160"/>
      <c r="P238" s="160"/>
      <c r="Q238" s="160"/>
      <c r="R238" s="160"/>
      <c r="S238" s="160"/>
      <c r="T238" s="160"/>
      <c r="U238" s="160"/>
      <c r="V238" s="160"/>
      <c r="W238" s="160"/>
      <c r="X238" s="151"/>
      <c r="Y238" s="151"/>
      <c r="Z238" s="151"/>
      <c r="AA238" s="151"/>
      <c r="AB238" s="151"/>
      <c r="AC238" s="151"/>
      <c r="AD238" s="151"/>
      <c r="AE238" s="151"/>
      <c r="AF238" s="151"/>
      <c r="AG238" s="151" t="s">
        <v>250</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198" t="s">
        <v>499</v>
      </c>
      <c r="D239" s="190"/>
      <c r="E239" s="191">
        <v>-5.94</v>
      </c>
      <c r="F239" s="160"/>
      <c r="G239" s="160"/>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250</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58"/>
      <c r="B240" s="159"/>
      <c r="C240" s="198" t="s">
        <v>500</v>
      </c>
      <c r="D240" s="190"/>
      <c r="E240" s="191">
        <v>-6.0065</v>
      </c>
      <c r="F240" s="160"/>
      <c r="G240" s="160"/>
      <c r="H240" s="160"/>
      <c r="I240" s="160"/>
      <c r="J240" s="160"/>
      <c r="K240" s="160"/>
      <c r="L240" s="160"/>
      <c r="M240" s="160"/>
      <c r="N240" s="160"/>
      <c r="O240" s="160"/>
      <c r="P240" s="160"/>
      <c r="Q240" s="160"/>
      <c r="R240" s="160"/>
      <c r="S240" s="160"/>
      <c r="T240" s="160"/>
      <c r="U240" s="160"/>
      <c r="V240" s="160"/>
      <c r="W240" s="160"/>
      <c r="X240" s="151"/>
      <c r="Y240" s="151"/>
      <c r="Z240" s="151"/>
      <c r="AA240" s="151"/>
      <c r="AB240" s="151"/>
      <c r="AC240" s="151"/>
      <c r="AD240" s="151"/>
      <c r="AE240" s="151"/>
      <c r="AF240" s="151"/>
      <c r="AG240" s="151" t="s">
        <v>250</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8" t="s">
        <v>501</v>
      </c>
      <c r="D241" s="190"/>
      <c r="E241" s="191">
        <v>-5.0999999999999996</v>
      </c>
      <c r="F241" s="160"/>
      <c r="G241" s="160"/>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250</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58"/>
      <c r="B242" s="159"/>
      <c r="C242" s="198" t="s">
        <v>502</v>
      </c>
      <c r="D242" s="190"/>
      <c r="E242" s="191">
        <v>2.7850000000000001</v>
      </c>
      <c r="F242" s="160"/>
      <c r="G242" s="160"/>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250</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198" t="s">
        <v>503</v>
      </c>
      <c r="D243" s="190"/>
      <c r="E243" s="191">
        <v>17.513000000000002</v>
      </c>
      <c r="F243" s="160"/>
      <c r="G243" s="160"/>
      <c r="H243" s="160"/>
      <c r="I243" s="160"/>
      <c r="J243" s="160"/>
      <c r="K243" s="160"/>
      <c r="L243" s="160"/>
      <c r="M243" s="160"/>
      <c r="N243" s="160"/>
      <c r="O243" s="160"/>
      <c r="P243" s="160"/>
      <c r="Q243" s="160"/>
      <c r="R243" s="160"/>
      <c r="S243" s="160"/>
      <c r="T243" s="160"/>
      <c r="U243" s="160"/>
      <c r="V243" s="160"/>
      <c r="W243" s="160"/>
      <c r="X243" s="151"/>
      <c r="Y243" s="151"/>
      <c r="Z243" s="151"/>
      <c r="AA243" s="151"/>
      <c r="AB243" s="151"/>
      <c r="AC243" s="151"/>
      <c r="AD243" s="151"/>
      <c r="AE243" s="151"/>
      <c r="AF243" s="151"/>
      <c r="AG243" s="151" t="s">
        <v>250</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58"/>
      <c r="B244" s="159"/>
      <c r="C244" s="198" t="s">
        <v>504</v>
      </c>
      <c r="D244" s="190"/>
      <c r="E244" s="191">
        <v>10.972</v>
      </c>
      <c r="F244" s="160"/>
      <c r="G244" s="160"/>
      <c r="H244" s="160"/>
      <c r="I244" s="160"/>
      <c r="J244" s="160"/>
      <c r="K244" s="160"/>
      <c r="L244" s="160"/>
      <c r="M244" s="160"/>
      <c r="N244" s="160"/>
      <c r="O244" s="160"/>
      <c r="P244" s="160"/>
      <c r="Q244" s="160"/>
      <c r="R244" s="160"/>
      <c r="S244" s="160"/>
      <c r="T244" s="160"/>
      <c r="U244" s="160"/>
      <c r="V244" s="160"/>
      <c r="W244" s="160"/>
      <c r="X244" s="151"/>
      <c r="Y244" s="151"/>
      <c r="Z244" s="151"/>
      <c r="AA244" s="151"/>
      <c r="AB244" s="151"/>
      <c r="AC244" s="151"/>
      <c r="AD244" s="151"/>
      <c r="AE244" s="151"/>
      <c r="AF244" s="151"/>
      <c r="AG244" s="151" t="s">
        <v>250</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198" t="s">
        <v>505</v>
      </c>
      <c r="D245" s="190"/>
      <c r="E245" s="191">
        <v>12.871</v>
      </c>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250</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8" t="s">
        <v>506</v>
      </c>
      <c r="D246" s="190"/>
      <c r="E246" s="191">
        <v>36.503999999999998</v>
      </c>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250</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8" t="s">
        <v>391</v>
      </c>
      <c r="D247" s="190"/>
      <c r="E247" s="191">
        <v>-1.6</v>
      </c>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250</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8" t="s">
        <v>507</v>
      </c>
      <c r="D248" s="190"/>
      <c r="E248" s="191">
        <v>11.438000000000001</v>
      </c>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250</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198" t="s">
        <v>508</v>
      </c>
      <c r="D249" s="190"/>
      <c r="E249" s="191">
        <v>36.503999999999998</v>
      </c>
      <c r="F249" s="160"/>
      <c r="G249" s="160"/>
      <c r="H249" s="160"/>
      <c r="I249" s="160"/>
      <c r="J249" s="160"/>
      <c r="K249" s="160"/>
      <c r="L249" s="160"/>
      <c r="M249" s="160"/>
      <c r="N249" s="160"/>
      <c r="O249" s="160"/>
      <c r="P249" s="160"/>
      <c r="Q249" s="160"/>
      <c r="R249" s="160"/>
      <c r="S249" s="160"/>
      <c r="T249" s="160"/>
      <c r="U249" s="160"/>
      <c r="V249" s="160"/>
      <c r="W249" s="160"/>
      <c r="X249" s="151"/>
      <c r="Y249" s="151"/>
      <c r="Z249" s="151"/>
      <c r="AA249" s="151"/>
      <c r="AB249" s="151"/>
      <c r="AC249" s="151"/>
      <c r="AD249" s="151"/>
      <c r="AE249" s="151"/>
      <c r="AF249" s="151"/>
      <c r="AG249" s="151" t="s">
        <v>250</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58"/>
      <c r="B250" s="159"/>
      <c r="C250" s="198" t="s">
        <v>391</v>
      </c>
      <c r="D250" s="190"/>
      <c r="E250" s="191">
        <v>-1.6</v>
      </c>
      <c r="F250" s="160"/>
      <c r="G250" s="160"/>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250</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198" t="s">
        <v>509</v>
      </c>
      <c r="D251" s="190"/>
      <c r="E251" s="191">
        <v>6.76</v>
      </c>
      <c r="F251" s="160"/>
      <c r="G251" s="160"/>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250</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58"/>
      <c r="B252" s="159"/>
      <c r="C252" s="198" t="s">
        <v>391</v>
      </c>
      <c r="D252" s="190"/>
      <c r="E252" s="191">
        <v>-1.6</v>
      </c>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250</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8" t="s">
        <v>510</v>
      </c>
      <c r="D253" s="190"/>
      <c r="E253" s="191">
        <v>3.38</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250</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58"/>
      <c r="B254" s="159"/>
      <c r="C254" s="198" t="s">
        <v>511</v>
      </c>
      <c r="D254" s="190"/>
      <c r="E254" s="191">
        <v>49.713999999999999</v>
      </c>
      <c r="F254" s="160"/>
      <c r="G254" s="160"/>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250</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8" t="s">
        <v>498</v>
      </c>
      <c r="D255" s="190"/>
      <c r="E255" s="191">
        <v>-5.7539999999999996</v>
      </c>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250</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c r="B256" s="159"/>
      <c r="C256" s="198" t="s">
        <v>512</v>
      </c>
      <c r="D256" s="190"/>
      <c r="E256" s="191">
        <v>-3</v>
      </c>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250</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198" t="s">
        <v>513</v>
      </c>
      <c r="D257" s="190"/>
      <c r="E257" s="191">
        <v>-3.3</v>
      </c>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250</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c r="A258" s="158"/>
      <c r="B258" s="159"/>
      <c r="C258" s="198" t="s">
        <v>502</v>
      </c>
      <c r="D258" s="190"/>
      <c r="E258" s="191">
        <v>2.7850000000000001</v>
      </c>
      <c r="F258" s="160"/>
      <c r="G258" s="160"/>
      <c r="H258" s="160"/>
      <c r="I258" s="160"/>
      <c r="J258" s="160"/>
      <c r="K258" s="160"/>
      <c r="L258" s="160"/>
      <c r="M258" s="160"/>
      <c r="N258" s="160"/>
      <c r="O258" s="160"/>
      <c r="P258" s="160"/>
      <c r="Q258" s="160"/>
      <c r="R258" s="160"/>
      <c r="S258" s="160"/>
      <c r="T258" s="160"/>
      <c r="U258" s="160"/>
      <c r="V258" s="160"/>
      <c r="W258" s="160"/>
      <c r="X258" s="151"/>
      <c r="Y258" s="151"/>
      <c r="Z258" s="151"/>
      <c r="AA258" s="151"/>
      <c r="AB258" s="151"/>
      <c r="AC258" s="151"/>
      <c r="AD258" s="151"/>
      <c r="AE258" s="151"/>
      <c r="AF258" s="151"/>
      <c r="AG258" s="151" t="s">
        <v>250</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58"/>
      <c r="B259" s="159"/>
      <c r="C259" s="198" t="s">
        <v>514</v>
      </c>
      <c r="D259" s="190"/>
      <c r="E259" s="191">
        <v>51.48</v>
      </c>
      <c r="F259" s="160"/>
      <c r="G259" s="160"/>
      <c r="H259" s="160"/>
      <c r="I259" s="160"/>
      <c r="J259" s="160"/>
      <c r="K259" s="160"/>
      <c r="L259" s="160"/>
      <c r="M259" s="160"/>
      <c r="N259" s="160"/>
      <c r="O259" s="160"/>
      <c r="P259" s="160"/>
      <c r="Q259" s="160"/>
      <c r="R259" s="160"/>
      <c r="S259" s="160"/>
      <c r="T259" s="160"/>
      <c r="U259" s="160"/>
      <c r="V259" s="160"/>
      <c r="W259" s="160"/>
      <c r="X259" s="151"/>
      <c r="Y259" s="151"/>
      <c r="Z259" s="151"/>
      <c r="AA259" s="151"/>
      <c r="AB259" s="151"/>
      <c r="AC259" s="151"/>
      <c r="AD259" s="151"/>
      <c r="AE259" s="151"/>
      <c r="AF259" s="151"/>
      <c r="AG259" s="151" t="s">
        <v>250</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58"/>
      <c r="B260" s="159"/>
      <c r="C260" s="198" t="s">
        <v>363</v>
      </c>
      <c r="D260" s="190"/>
      <c r="E260" s="191">
        <v>-4.1100000000000003</v>
      </c>
      <c r="F260" s="160"/>
      <c r="G260" s="16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250</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8" t="s">
        <v>399</v>
      </c>
      <c r="D261" s="190"/>
      <c r="E261" s="191">
        <v>-2.2000000000000002</v>
      </c>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250</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8" t="s">
        <v>512</v>
      </c>
      <c r="D262" s="190"/>
      <c r="E262" s="191">
        <v>-3</v>
      </c>
      <c r="F262" s="160"/>
      <c r="G262" s="160"/>
      <c r="H262" s="160"/>
      <c r="I262" s="160"/>
      <c r="J262" s="160"/>
      <c r="K262" s="160"/>
      <c r="L262" s="160"/>
      <c r="M262" s="160"/>
      <c r="N262" s="160"/>
      <c r="O262" s="160"/>
      <c r="P262" s="160"/>
      <c r="Q262" s="160"/>
      <c r="R262" s="160"/>
      <c r="S262" s="160"/>
      <c r="T262" s="160"/>
      <c r="U262" s="160"/>
      <c r="V262" s="160"/>
      <c r="W262" s="160"/>
      <c r="X262" s="151"/>
      <c r="Y262" s="151"/>
      <c r="Z262" s="151"/>
      <c r="AA262" s="151"/>
      <c r="AB262" s="151"/>
      <c r="AC262" s="151"/>
      <c r="AD262" s="151"/>
      <c r="AE262" s="151"/>
      <c r="AF262" s="151"/>
      <c r="AG262" s="151" t="s">
        <v>250</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8" t="s">
        <v>515</v>
      </c>
      <c r="D263" s="190"/>
      <c r="E263" s="191">
        <v>2.1850000000000001</v>
      </c>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250</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8" t="s">
        <v>516</v>
      </c>
      <c r="D264" s="190"/>
      <c r="E264" s="191">
        <v>9.1999999999999993</v>
      </c>
      <c r="F264" s="160"/>
      <c r="G264" s="160"/>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250</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198" t="s">
        <v>517</v>
      </c>
      <c r="D265" s="190"/>
      <c r="E265" s="191">
        <v>2.7</v>
      </c>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250</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68">
        <v>47</v>
      </c>
      <c r="B266" s="169" t="s">
        <v>518</v>
      </c>
      <c r="C266" s="185" t="s">
        <v>519</v>
      </c>
      <c r="D266" s="170" t="s">
        <v>292</v>
      </c>
      <c r="E266" s="171">
        <v>69.028000000000006</v>
      </c>
      <c r="F266" s="172">
        <v>0</v>
      </c>
      <c r="G266" s="173">
        <f>ROUND(E266*F266,2)</f>
        <v>0</v>
      </c>
      <c r="H266" s="172"/>
      <c r="I266" s="173">
        <f>ROUND(E266*H266,2)</f>
        <v>0</v>
      </c>
      <c r="J266" s="172"/>
      <c r="K266" s="173">
        <f>ROUND(E266*J266,2)</f>
        <v>0</v>
      </c>
      <c r="L266" s="173">
        <v>21</v>
      </c>
      <c r="M266" s="173">
        <f>G266*(1+L266/100)</f>
        <v>0</v>
      </c>
      <c r="N266" s="173">
        <v>4.0000000000000003E-5</v>
      </c>
      <c r="O266" s="173">
        <f>ROUND(E266*N266,2)</f>
        <v>0</v>
      </c>
      <c r="P266" s="173">
        <v>0</v>
      </c>
      <c r="Q266" s="173">
        <f>ROUND(E266*P266,2)</f>
        <v>0</v>
      </c>
      <c r="R266" s="173" t="s">
        <v>309</v>
      </c>
      <c r="S266" s="173" t="s">
        <v>201</v>
      </c>
      <c r="T266" s="174" t="s">
        <v>245</v>
      </c>
      <c r="U266" s="160">
        <v>7.8E-2</v>
      </c>
      <c r="V266" s="160">
        <f>ROUND(E266*U266,2)</f>
        <v>5.38</v>
      </c>
      <c r="W266" s="160"/>
      <c r="X266" s="151"/>
      <c r="Y266" s="151"/>
      <c r="Z266" s="151"/>
      <c r="AA266" s="151"/>
      <c r="AB266" s="151"/>
      <c r="AC266" s="151"/>
      <c r="AD266" s="151"/>
      <c r="AE266" s="151"/>
      <c r="AF266" s="151"/>
      <c r="AG266" s="151" t="s">
        <v>259</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ht="22.5" outlineLevel="1">
      <c r="A267" s="158"/>
      <c r="B267" s="159"/>
      <c r="C267" s="315" t="s">
        <v>520</v>
      </c>
      <c r="D267" s="316"/>
      <c r="E267" s="316"/>
      <c r="F267" s="316"/>
      <c r="G267" s="316"/>
      <c r="H267" s="160"/>
      <c r="I267" s="160"/>
      <c r="J267" s="160"/>
      <c r="K267" s="160"/>
      <c r="L267" s="160"/>
      <c r="M267" s="160"/>
      <c r="N267" s="160"/>
      <c r="O267" s="160"/>
      <c r="P267" s="160"/>
      <c r="Q267" s="160"/>
      <c r="R267" s="160"/>
      <c r="S267" s="160"/>
      <c r="T267" s="160"/>
      <c r="U267" s="160"/>
      <c r="V267" s="160"/>
      <c r="W267" s="160"/>
      <c r="X267" s="151"/>
      <c r="Y267" s="151"/>
      <c r="Z267" s="151"/>
      <c r="AA267" s="151"/>
      <c r="AB267" s="151"/>
      <c r="AC267" s="151"/>
      <c r="AD267" s="151"/>
      <c r="AE267" s="151"/>
      <c r="AF267" s="151"/>
      <c r="AG267" s="151" t="s">
        <v>248</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75" t="str">
        <f>C267</f>
        <v>které se zřizují před úpravami povrchu, a obalení osazených dveřních zárubní před znečištěním při úpravách povrchu nástřikem plastických maltovin včetně pozdějšího odkrytí,</v>
      </c>
      <c r="BB267" s="151"/>
      <c r="BC267" s="151"/>
      <c r="BD267" s="151"/>
      <c r="BE267" s="151"/>
      <c r="BF267" s="151"/>
      <c r="BG267" s="151"/>
      <c r="BH267" s="151"/>
    </row>
    <row r="268" spans="1:60" outlineLevel="1">
      <c r="A268" s="158"/>
      <c r="B268" s="159"/>
      <c r="C268" s="198" t="s">
        <v>521</v>
      </c>
      <c r="D268" s="190"/>
      <c r="E268" s="191">
        <v>11.507999999999999</v>
      </c>
      <c r="F268" s="160"/>
      <c r="G268" s="160"/>
      <c r="H268" s="160"/>
      <c r="I268" s="160"/>
      <c r="J268" s="160"/>
      <c r="K268" s="160"/>
      <c r="L268" s="160"/>
      <c r="M268" s="160"/>
      <c r="N268" s="160"/>
      <c r="O268" s="160"/>
      <c r="P268" s="160"/>
      <c r="Q268" s="160"/>
      <c r="R268" s="160"/>
      <c r="S268" s="160"/>
      <c r="T268" s="160"/>
      <c r="U268" s="160"/>
      <c r="V268" s="160"/>
      <c r="W268" s="160"/>
      <c r="X268" s="151"/>
      <c r="Y268" s="151"/>
      <c r="Z268" s="151"/>
      <c r="AA268" s="151"/>
      <c r="AB268" s="151"/>
      <c r="AC268" s="151"/>
      <c r="AD268" s="151"/>
      <c r="AE268" s="151"/>
      <c r="AF268" s="151"/>
      <c r="AG268" s="151" t="s">
        <v>250</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58"/>
      <c r="B269" s="159"/>
      <c r="C269" s="198" t="s">
        <v>522</v>
      </c>
      <c r="D269" s="190"/>
      <c r="E269" s="191">
        <v>4.1100000000000003</v>
      </c>
      <c r="F269" s="160"/>
      <c r="G269" s="160"/>
      <c r="H269" s="160"/>
      <c r="I269" s="160"/>
      <c r="J269" s="160"/>
      <c r="K269" s="160"/>
      <c r="L269" s="160"/>
      <c r="M269" s="160"/>
      <c r="N269" s="160"/>
      <c r="O269" s="160"/>
      <c r="P269" s="160"/>
      <c r="Q269" s="160"/>
      <c r="R269" s="160"/>
      <c r="S269" s="160"/>
      <c r="T269" s="160"/>
      <c r="U269" s="160"/>
      <c r="V269" s="160"/>
      <c r="W269" s="160"/>
      <c r="X269" s="151"/>
      <c r="Y269" s="151"/>
      <c r="Z269" s="151"/>
      <c r="AA269" s="151"/>
      <c r="AB269" s="151"/>
      <c r="AC269" s="151"/>
      <c r="AD269" s="151"/>
      <c r="AE269" s="151"/>
      <c r="AF269" s="151"/>
      <c r="AG269" s="151" t="s">
        <v>250</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8" t="s">
        <v>523</v>
      </c>
      <c r="D270" s="190"/>
      <c r="E270" s="191">
        <v>3.6</v>
      </c>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250</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198" t="s">
        <v>524</v>
      </c>
      <c r="D271" s="190"/>
      <c r="E271" s="191">
        <v>21.096</v>
      </c>
      <c r="F271" s="160"/>
      <c r="G271" s="160"/>
      <c r="H271" s="160"/>
      <c r="I271" s="160"/>
      <c r="J271" s="160"/>
      <c r="K271" s="160"/>
      <c r="L271" s="160"/>
      <c r="M271" s="160"/>
      <c r="N271" s="160"/>
      <c r="O271" s="160"/>
      <c r="P271" s="160"/>
      <c r="Q271" s="160"/>
      <c r="R271" s="160"/>
      <c r="S271" s="160"/>
      <c r="T271" s="160"/>
      <c r="U271" s="160"/>
      <c r="V271" s="160"/>
      <c r="W271" s="160"/>
      <c r="X271" s="151"/>
      <c r="Y271" s="151"/>
      <c r="Z271" s="151"/>
      <c r="AA271" s="151"/>
      <c r="AB271" s="151"/>
      <c r="AC271" s="151"/>
      <c r="AD271" s="151"/>
      <c r="AE271" s="151"/>
      <c r="AF271" s="151"/>
      <c r="AG271" s="151" t="s">
        <v>250</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58"/>
      <c r="B272" s="159"/>
      <c r="C272" s="198" t="s">
        <v>525</v>
      </c>
      <c r="D272" s="190"/>
      <c r="E272" s="191">
        <v>12.013</v>
      </c>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250</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58"/>
      <c r="B273" s="159"/>
      <c r="C273" s="198" t="s">
        <v>526</v>
      </c>
      <c r="D273" s="190"/>
      <c r="E273" s="191">
        <v>16.701000000000001</v>
      </c>
      <c r="F273" s="160"/>
      <c r="G273" s="160"/>
      <c r="H273" s="160"/>
      <c r="I273" s="160"/>
      <c r="J273" s="160"/>
      <c r="K273" s="160"/>
      <c r="L273" s="160"/>
      <c r="M273" s="160"/>
      <c r="N273" s="160"/>
      <c r="O273" s="160"/>
      <c r="P273" s="160"/>
      <c r="Q273" s="160"/>
      <c r="R273" s="160"/>
      <c r="S273" s="160"/>
      <c r="T273" s="160"/>
      <c r="U273" s="160"/>
      <c r="V273" s="160"/>
      <c r="W273" s="160"/>
      <c r="X273" s="151"/>
      <c r="Y273" s="151"/>
      <c r="Z273" s="151"/>
      <c r="AA273" s="151"/>
      <c r="AB273" s="151"/>
      <c r="AC273" s="151"/>
      <c r="AD273" s="151"/>
      <c r="AE273" s="151"/>
      <c r="AF273" s="151"/>
      <c r="AG273" s="151" t="s">
        <v>250</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ht="22.5" outlineLevel="1">
      <c r="A274" s="168">
        <v>48</v>
      </c>
      <c r="B274" s="169" t="s">
        <v>527</v>
      </c>
      <c r="C274" s="185" t="s">
        <v>528</v>
      </c>
      <c r="D274" s="170" t="s">
        <v>292</v>
      </c>
      <c r="E274" s="171">
        <v>42.83</v>
      </c>
      <c r="F274" s="172">
        <v>0</v>
      </c>
      <c r="G274" s="173">
        <f>ROUND(E274*F274,2)</f>
        <v>0</v>
      </c>
      <c r="H274" s="172"/>
      <c r="I274" s="173">
        <f>ROUND(E274*H274,2)</f>
        <v>0</v>
      </c>
      <c r="J274" s="172"/>
      <c r="K274" s="173">
        <f>ROUND(E274*J274,2)</f>
        <v>0</v>
      </c>
      <c r="L274" s="173">
        <v>21</v>
      </c>
      <c r="M274" s="173">
        <f>G274*(1+L274/100)</f>
        <v>0</v>
      </c>
      <c r="N274" s="173">
        <v>5.1229999999999998E-2</v>
      </c>
      <c r="O274" s="173">
        <f>ROUND(E274*N274,2)</f>
        <v>2.19</v>
      </c>
      <c r="P274" s="173">
        <v>0</v>
      </c>
      <c r="Q274" s="173">
        <f>ROUND(E274*P274,2)</f>
        <v>0</v>
      </c>
      <c r="R274" s="173" t="s">
        <v>309</v>
      </c>
      <c r="S274" s="173" t="s">
        <v>201</v>
      </c>
      <c r="T274" s="174" t="s">
        <v>245</v>
      </c>
      <c r="U274" s="160">
        <v>0.90800000000000003</v>
      </c>
      <c r="V274" s="160">
        <f>ROUND(E274*U274,2)</f>
        <v>38.89</v>
      </c>
      <c r="W274" s="160"/>
      <c r="X274" s="151"/>
      <c r="Y274" s="151"/>
      <c r="Z274" s="151"/>
      <c r="AA274" s="151"/>
      <c r="AB274" s="151"/>
      <c r="AC274" s="151"/>
      <c r="AD274" s="151"/>
      <c r="AE274" s="151"/>
      <c r="AF274" s="151"/>
      <c r="AG274" s="151" t="s">
        <v>259</v>
      </c>
      <c r="AH274" s="151"/>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58"/>
      <c r="B275" s="159"/>
      <c r="C275" s="315" t="s">
        <v>529</v>
      </c>
      <c r="D275" s="316"/>
      <c r="E275" s="316"/>
      <c r="F275" s="316"/>
      <c r="G275" s="316"/>
      <c r="H275" s="160"/>
      <c r="I275" s="160"/>
      <c r="J275" s="160"/>
      <c r="K275" s="160"/>
      <c r="L275" s="160"/>
      <c r="M275" s="160"/>
      <c r="N275" s="160"/>
      <c r="O275" s="160"/>
      <c r="P275" s="160"/>
      <c r="Q275" s="160"/>
      <c r="R275" s="160"/>
      <c r="S275" s="160"/>
      <c r="T275" s="160"/>
      <c r="U275" s="160"/>
      <c r="V275" s="160"/>
      <c r="W275" s="160"/>
      <c r="X275" s="151"/>
      <c r="Y275" s="151"/>
      <c r="Z275" s="151"/>
      <c r="AA275" s="151"/>
      <c r="AB275" s="151"/>
      <c r="AC275" s="151"/>
      <c r="AD275" s="151"/>
      <c r="AE275" s="151"/>
      <c r="AF275" s="151"/>
      <c r="AG275" s="151" t="s">
        <v>248</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58"/>
      <c r="B276" s="159"/>
      <c r="C276" s="198" t="s">
        <v>474</v>
      </c>
      <c r="D276" s="190"/>
      <c r="E276" s="191">
        <v>6.08</v>
      </c>
      <c r="F276" s="160"/>
      <c r="G276" s="160"/>
      <c r="H276" s="160"/>
      <c r="I276" s="160"/>
      <c r="J276" s="160"/>
      <c r="K276" s="160"/>
      <c r="L276" s="160"/>
      <c r="M276" s="160"/>
      <c r="N276" s="160"/>
      <c r="O276" s="160"/>
      <c r="P276" s="160"/>
      <c r="Q276" s="160"/>
      <c r="R276" s="160"/>
      <c r="S276" s="160"/>
      <c r="T276" s="160"/>
      <c r="U276" s="160"/>
      <c r="V276" s="160"/>
      <c r="W276" s="160"/>
      <c r="X276" s="151"/>
      <c r="Y276" s="151"/>
      <c r="Z276" s="151"/>
      <c r="AA276" s="151"/>
      <c r="AB276" s="151"/>
      <c r="AC276" s="151"/>
      <c r="AD276" s="151"/>
      <c r="AE276" s="151"/>
      <c r="AF276" s="151"/>
      <c r="AG276" s="151" t="s">
        <v>250</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c r="A277" s="158"/>
      <c r="B277" s="159"/>
      <c r="C277" s="198" t="s">
        <v>475</v>
      </c>
      <c r="D277" s="190"/>
      <c r="E277" s="191">
        <v>4.58</v>
      </c>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250</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c r="A278" s="158"/>
      <c r="B278" s="159"/>
      <c r="C278" s="198" t="s">
        <v>445</v>
      </c>
      <c r="D278" s="190"/>
      <c r="E278" s="191">
        <v>6.8</v>
      </c>
      <c r="F278" s="160"/>
      <c r="G278" s="160"/>
      <c r="H278" s="160"/>
      <c r="I278" s="160"/>
      <c r="J278" s="160"/>
      <c r="K278" s="160"/>
      <c r="L278" s="160"/>
      <c r="M278" s="160"/>
      <c r="N278" s="160"/>
      <c r="O278" s="160"/>
      <c r="P278" s="160"/>
      <c r="Q278" s="160"/>
      <c r="R278" s="160"/>
      <c r="S278" s="160"/>
      <c r="T278" s="160"/>
      <c r="U278" s="160"/>
      <c r="V278" s="160"/>
      <c r="W278" s="160"/>
      <c r="X278" s="151"/>
      <c r="Y278" s="151"/>
      <c r="Z278" s="151"/>
      <c r="AA278" s="151"/>
      <c r="AB278" s="151"/>
      <c r="AC278" s="151"/>
      <c r="AD278" s="151"/>
      <c r="AE278" s="151"/>
      <c r="AF278" s="151"/>
      <c r="AG278" s="151" t="s">
        <v>250</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198" t="s">
        <v>446</v>
      </c>
      <c r="D279" s="190"/>
      <c r="E279" s="191">
        <v>9.08</v>
      </c>
      <c r="F279" s="160"/>
      <c r="G279" s="160"/>
      <c r="H279" s="160"/>
      <c r="I279" s="160"/>
      <c r="J279" s="160"/>
      <c r="K279" s="160"/>
      <c r="L279" s="160"/>
      <c r="M279" s="160"/>
      <c r="N279" s="160"/>
      <c r="O279" s="160"/>
      <c r="P279" s="160"/>
      <c r="Q279" s="160"/>
      <c r="R279" s="160"/>
      <c r="S279" s="160"/>
      <c r="T279" s="160"/>
      <c r="U279" s="160"/>
      <c r="V279" s="160"/>
      <c r="W279" s="160"/>
      <c r="X279" s="151"/>
      <c r="Y279" s="151"/>
      <c r="Z279" s="151"/>
      <c r="AA279" s="151"/>
      <c r="AB279" s="151"/>
      <c r="AC279" s="151"/>
      <c r="AD279" s="151"/>
      <c r="AE279" s="151"/>
      <c r="AF279" s="151"/>
      <c r="AG279" s="151" t="s">
        <v>250</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8" t="s">
        <v>476</v>
      </c>
      <c r="D280" s="190"/>
      <c r="E280" s="191">
        <v>13.49</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250</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58"/>
      <c r="B281" s="159"/>
      <c r="C281" s="198" t="s">
        <v>477</v>
      </c>
      <c r="D281" s="190"/>
      <c r="E281" s="191">
        <v>2.8</v>
      </c>
      <c r="F281" s="160"/>
      <c r="G281" s="160"/>
      <c r="H281" s="160"/>
      <c r="I281" s="160"/>
      <c r="J281" s="160"/>
      <c r="K281" s="160"/>
      <c r="L281" s="160"/>
      <c r="M281" s="160"/>
      <c r="N281" s="160"/>
      <c r="O281" s="160"/>
      <c r="P281" s="160"/>
      <c r="Q281" s="160"/>
      <c r="R281" s="160"/>
      <c r="S281" s="160"/>
      <c r="T281" s="160"/>
      <c r="U281" s="160"/>
      <c r="V281" s="160"/>
      <c r="W281" s="160"/>
      <c r="X281" s="151"/>
      <c r="Y281" s="151"/>
      <c r="Z281" s="151"/>
      <c r="AA281" s="151"/>
      <c r="AB281" s="151"/>
      <c r="AC281" s="151"/>
      <c r="AD281" s="151"/>
      <c r="AE281" s="151"/>
      <c r="AF281" s="151"/>
      <c r="AG281" s="151" t="s">
        <v>250</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68">
        <v>49</v>
      </c>
      <c r="B282" s="169" t="s">
        <v>530</v>
      </c>
      <c r="C282" s="185" t="s">
        <v>531</v>
      </c>
      <c r="D282" s="170" t="s">
        <v>211</v>
      </c>
      <c r="E282" s="171">
        <v>12</v>
      </c>
      <c r="F282" s="172">
        <v>0</v>
      </c>
      <c r="G282" s="173">
        <f>ROUND(E282*F282,2)</f>
        <v>0</v>
      </c>
      <c r="H282" s="172"/>
      <c r="I282" s="173">
        <f>ROUND(E282*H282,2)</f>
        <v>0</v>
      </c>
      <c r="J282" s="172"/>
      <c r="K282" s="173">
        <f>ROUND(E282*J282,2)</f>
        <v>0</v>
      </c>
      <c r="L282" s="173">
        <v>21</v>
      </c>
      <c r="M282" s="173">
        <f>G282*(1+L282/100)</f>
        <v>0</v>
      </c>
      <c r="N282" s="173">
        <v>4.7800000000000004E-3</v>
      </c>
      <c r="O282" s="173">
        <f>ROUND(E282*N282,2)</f>
        <v>0.06</v>
      </c>
      <c r="P282" s="173">
        <v>0</v>
      </c>
      <c r="Q282" s="173">
        <f>ROUND(E282*P282,2)</f>
        <v>0</v>
      </c>
      <c r="R282" s="173" t="s">
        <v>338</v>
      </c>
      <c r="S282" s="173" t="s">
        <v>201</v>
      </c>
      <c r="T282" s="174" t="s">
        <v>245</v>
      </c>
      <c r="U282" s="160">
        <v>0.27567000000000003</v>
      </c>
      <c r="V282" s="160">
        <f>ROUND(E282*U282,2)</f>
        <v>3.31</v>
      </c>
      <c r="W282" s="160"/>
      <c r="X282" s="151"/>
      <c r="Y282" s="151"/>
      <c r="Z282" s="151"/>
      <c r="AA282" s="151"/>
      <c r="AB282" s="151"/>
      <c r="AC282" s="151"/>
      <c r="AD282" s="151"/>
      <c r="AE282" s="151"/>
      <c r="AF282" s="151"/>
      <c r="AG282" s="151" t="s">
        <v>259</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315" t="s">
        <v>532</v>
      </c>
      <c r="D283" s="316"/>
      <c r="E283" s="316"/>
      <c r="F283" s="316"/>
      <c r="G283" s="316"/>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248</v>
      </c>
      <c r="AH283" s="151"/>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58"/>
      <c r="B284" s="159"/>
      <c r="C284" s="198" t="s">
        <v>340</v>
      </c>
      <c r="D284" s="190"/>
      <c r="E284" s="191">
        <v>2</v>
      </c>
      <c r="F284" s="160"/>
      <c r="G284" s="160"/>
      <c r="H284" s="160"/>
      <c r="I284" s="160"/>
      <c r="J284" s="160"/>
      <c r="K284" s="160"/>
      <c r="L284" s="160"/>
      <c r="M284" s="160"/>
      <c r="N284" s="160"/>
      <c r="O284" s="160"/>
      <c r="P284" s="160"/>
      <c r="Q284" s="160"/>
      <c r="R284" s="160"/>
      <c r="S284" s="160"/>
      <c r="T284" s="160"/>
      <c r="U284" s="160"/>
      <c r="V284" s="160"/>
      <c r="W284" s="160"/>
      <c r="X284" s="151"/>
      <c r="Y284" s="151"/>
      <c r="Z284" s="151"/>
      <c r="AA284" s="151"/>
      <c r="AB284" s="151"/>
      <c r="AC284" s="151"/>
      <c r="AD284" s="151"/>
      <c r="AE284" s="151"/>
      <c r="AF284" s="151"/>
      <c r="AG284" s="151" t="s">
        <v>250</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198" t="s">
        <v>341</v>
      </c>
      <c r="D285" s="190"/>
      <c r="E285" s="191">
        <v>2</v>
      </c>
      <c r="F285" s="160"/>
      <c r="G285" s="160"/>
      <c r="H285" s="160"/>
      <c r="I285" s="160"/>
      <c r="J285" s="160"/>
      <c r="K285" s="160"/>
      <c r="L285" s="160"/>
      <c r="M285" s="160"/>
      <c r="N285" s="160"/>
      <c r="O285" s="160"/>
      <c r="P285" s="160"/>
      <c r="Q285" s="160"/>
      <c r="R285" s="160"/>
      <c r="S285" s="160"/>
      <c r="T285" s="160"/>
      <c r="U285" s="160"/>
      <c r="V285" s="160"/>
      <c r="W285" s="160"/>
      <c r="X285" s="151"/>
      <c r="Y285" s="151"/>
      <c r="Z285" s="151"/>
      <c r="AA285" s="151"/>
      <c r="AB285" s="151"/>
      <c r="AC285" s="151"/>
      <c r="AD285" s="151"/>
      <c r="AE285" s="151"/>
      <c r="AF285" s="151"/>
      <c r="AG285" s="151" t="s">
        <v>250</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c r="A286" s="158"/>
      <c r="B286" s="159"/>
      <c r="C286" s="198" t="s">
        <v>342</v>
      </c>
      <c r="D286" s="190"/>
      <c r="E286" s="191">
        <v>4</v>
      </c>
      <c r="F286" s="160"/>
      <c r="G286" s="160"/>
      <c r="H286" s="160"/>
      <c r="I286" s="160"/>
      <c r="J286" s="160"/>
      <c r="K286" s="160"/>
      <c r="L286" s="160"/>
      <c r="M286" s="160"/>
      <c r="N286" s="160"/>
      <c r="O286" s="160"/>
      <c r="P286" s="160"/>
      <c r="Q286" s="160"/>
      <c r="R286" s="160"/>
      <c r="S286" s="160"/>
      <c r="T286" s="160"/>
      <c r="U286" s="160"/>
      <c r="V286" s="160"/>
      <c r="W286" s="160"/>
      <c r="X286" s="151"/>
      <c r="Y286" s="151"/>
      <c r="Z286" s="151"/>
      <c r="AA286" s="151"/>
      <c r="AB286" s="151"/>
      <c r="AC286" s="151"/>
      <c r="AD286" s="151"/>
      <c r="AE286" s="151"/>
      <c r="AF286" s="151"/>
      <c r="AG286" s="151" t="s">
        <v>250</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58"/>
      <c r="B287" s="159"/>
      <c r="C287" s="198" t="s">
        <v>343</v>
      </c>
      <c r="D287" s="190"/>
      <c r="E287" s="191">
        <v>2</v>
      </c>
      <c r="F287" s="160"/>
      <c r="G287" s="160"/>
      <c r="H287" s="160"/>
      <c r="I287" s="160"/>
      <c r="J287" s="160"/>
      <c r="K287" s="160"/>
      <c r="L287" s="160"/>
      <c r="M287" s="160"/>
      <c r="N287" s="160"/>
      <c r="O287" s="160"/>
      <c r="P287" s="160"/>
      <c r="Q287" s="160"/>
      <c r="R287" s="160"/>
      <c r="S287" s="160"/>
      <c r="T287" s="160"/>
      <c r="U287" s="160"/>
      <c r="V287" s="160"/>
      <c r="W287" s="160"/>
      <c r="X287" s="151"/>
      <c r="Y287" s="151"/>
      <c r="Z287" s="151"/>
      <c r="AA287" s="151"/>
      <c r="AB287" s="151"/>
      <c r="AC287" s="151"/>
      <c r="AD287" s="151"/>
      <c r="AE287" s="151"/>
      <c r="AF287" s="151"/>
      <c r="AG287" s="151" t="s">
        <v>250</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58"/>
      <c r="B288" s="159"/>
      <c r="C288" s="198" t="s">
        <v>344</v>
      </c>
      <c r="D288" s="190"/>
      <c r="E288" s="191">
        <v>2</v>
      </c>
      <c r="F288" s="160"/>
      <c r="G288" s="160"/>
      <c r="H288" s="160"/>
      <c r="I288" s="160"/>
      <c r="J288" s="160"/>
      <c r="K288" s="160"/>
      <c r="L288" s="160"/>
      <c r="M288" s="160"/>
      <c r="N288" s="160"/>
      <c r="O288" s="160"/>
      <c r="P288" s="160"/>
      <c r="Q288" s="160"/>
      <c r="R288" s="160"/>
      <c r="S288" s="160"/>
      <c r="T288" s="160"/>
      <c r="U288" s="160"/>
      <c r="V288" s="160"/>
      <c r="W288" s="160"/>
      <c r="X288" s="151"/>
      <c r="Y288" s="151"/>
      <c r="Z288" s="151"/>
      <c r="AA288" s="151"/>
      <c r="AB288" s="151"/>
      <c r="AC288" s="151"/>
      <c r="AD288" s="151"/>
      <c r="AE288" s="151"/>
      <c r="AF288" s="151"/>
      <c r="AG288" s="151" t="s">
        <v>250</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ht="22.5" outlineLevel="1">
      <c r="A289" s="168">
        <v>50</v>
      </c>
      <c r="B289" s="169" t="s">
        <v>533</v>
      </c>
      <c r="C289" s="185" t="s">
        <v>534</v>
      </c>
      <c r="D289" s="170" t="s">
        <v>318</v>
      </c>
      <c r="E289" s="171">
        <v>245</v>
      </c>
      <c r="F289" s="172">
        <v>0</v>
      </c>
      <c r="G289" s="173">
        <f>ROUND(E289*F289,2)</f>
        <v>0</v>
      </c>
      <c r="H289" s="172"/>
      <c r="I289" s="173">
        <f>ROUND(E289*H289,2)</f>
        <v>0</v>
      </c>
      <c r="J289" s="172"/>
      <c r="K289" s="173">
        <f>ROUND(E289*J289,2)</f>
        <v>0</v>
      </c>
      <c r="L289" s="173">
        <v>21</v>
      </c>
      <c r="M289" s="173">
        <f>G289*(1+L289/100)</f>
        <v>0</v>
      </c>
      <c r="N289" s="173">
        <v>1.56E-3</v>
      </c>
      <c r="O289" s="173">
        <f>ROUND(E289*N289,2)</f>
        <v>0.38</v>
      </c>
      <c r="P289" s="173">
        <v>0</v>
      </c>
      <c r="Q289" s="173">
        <f>ROUND(E289*P289,2)</f>
        <v>0</v>
      </c>
      <c r="R289" s="173" t="s">
        <v>338</v>
      </c>
      <c r="S289" s="173" t="s">
        <v>201</v>
      </c>
      <c r="T289" s="174" t="s">
        <v>245</v>
      </c>
      <c r="U289" s="160">
        <v>0.12</v>
      </c>
      <c r="V289" s="160">
        <f>ROUND(E289*U289,2)</f>
        <v>29.4</v>
      </c>
      <c r="W289" s="160"/>
      <c r="X289" s="151"/>
      <c r="Y289" s="151"/>
      <c r="Z289" s="151"/>
      <c r="AA289" s="151"/>
      <c r="AB289" s="151"/>
      <c r="AC289" s="151"/>
      <c r="AD289" s="151"/>
      <c r="AE289" s="151"/>
      <c r="AF289" s="151"/>
      <c r="AG289" s="151" t="s">
        <v>259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58"/>
      <c r="B290" s="159"/>
      <c r="C290" s="315" t="s">
        <v>535</v>
      </c>
      <c r="D290" s="316"/>
      <c r="E290" s="316"/>
      <c r="F290" s="316"/>
      <c r="G290" s="316"/>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248</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58"/>
      <c r="B291" s="159"/>
      <c r="C291" s="198" t="s">
        <v>536</v>
      </c>
      <c r="D291" s="190"/>
      <c r="E291" s="191">
        <v>25</v>
      </c>
      <c r="F291" s="160"/>
      <c r="G291" s="160"/>
      <c r="H291" s="160"/>
      <c r="I291" s="160"/>
      <c r="J291" s="160"/>
      <c r="K291" s="160"/>
      <c r="L291" s="160"/>
      <c r="M291" s="160"/>
      <c r="N291" s="160"/>
      <c r="O291" s="160"/>
      <c r="P291" s="160"/>
      <c r="Q291" s="160"/>
      <c r="R291" s="160"/>
      <c r="S291" s="160"/>
      <c r="T291" s="160"/>
      <c r="U291" s="160"/>
      <c r="V291" s="160"/>
      <c r="W291" s="160"/>
      <c r="X291" s="151"/>
      <c r="Y291" s="151"/>
      <c r="Z291" s="151"/>
      <c r="AA291" s="151"/>
      <c r="AB291" s="151"/>
      <c r="AC291" s="151"/>
      <c r="AD291" s="151"/>
      <c r="AE291" s="151"/>
      <c r="AF291" s="151"/>
      <c r="AG291" s="151" t="s">
        <v>250</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58"/>
      <c r="B292" s="159"/>
      <c r="C292" s="198" t="s">
        <v>537</v>
      </c>
      <c r="D292" s="190"/>
      <c r="E292" s="191">
        <v>220</v>
      </c>
      <c r="F292" s="160"/>
      <c r="G292" s="160"/>
      <c r="H292" s="160"/>
      <c r="I292" s="160"/>
      <c r="J292" s="160"/>
      <c r="K292" s="160"/>
      <c r="L292" s="160"/>
      <c r="M292" s="160"/>
      <c r="N292" s="160"/>
      <c r="O292" s="160"/>
      <c r="P292" s="160"/>
      <c r="Q292" s="160"/>
      <c r="R292" s="160"/>
      <c r="S292" s="160"/>
      <c r="T292" s="160"/>
      <c r="U292" s="160"/>
      <c r="V292" s="160"/>
      <c r="W292" s="160"/>
      <c r="X292" s="151"/>
      <c r="Y292" s="151"/>
      <c r="Z292" s="151"/>
      <c r="AA292" s="151"/>
      <c r="AB292" s="151"/>
      <c r="AC292" s="151"/>
      <c r="AD292" s="151"/>
      <c r="AE292" s="151"/>
      <c r="AF292" s="151"/>
      <c r="AG292" s="151" t="s">
        <v>250</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ht="22.5" outlineLevel="1">
      <c r="A293" s="168">
        <v>51</v>
      </c>
      <c r="B293" s="169" t="s">
        <v>538</v>
      </c>
      <c r="C293" s="185" t="s">
        <v>539</v>
      </c>
      <c r="D293" s="170" t="s">
        <v>292</v>
      </c>
      <c r="E293" s="171">
        <v>2</v>
      </c>
      <c r="F293" s="172">
        <v>0</v>
      </c>
      <c r="G293" s="173">
        <f>ROUND(E293*F293,2)</f>
        <v>0</v>
      </c>
      <c r="H293" s="172"/>
      <c r="I293" s="173">
        <f>ROUND(E293*H293,2)</f>
        <v>0</v>
      </c>
      <c r="J293" s="172"/>
      <c r="K293" s="173">
        <f>ROUND(E293*J293,2)</f>
        <v>0</v>
      </c>
      <c r="L293" s="173">
        <v>21</v>
      </c>
      <c r="M293" s="173">
        <f>G293*(1+L293/100)</f>
        <v>0</v>
      </c>
      <c r="N293" s="173">
        <v>6.8000000000000005E-2</v>
      </c>
      <c r="O293" s="173">
        <f>ROUND(E293*N293,2)</f>
        <v>0.14000000000000001</v>
      </c>
      <c r="P293" s="173">
        <v>0</v>
      </c>
      <c r="Q293" s="173">
        <f>ROUND(E293*P293,2)</f>
        <v>0</v>
      </c>
      <c r="R293" s="173" t="s">
        <v>338</v>
      </c>
      <c r="S293" s="173" t="s">
        <v>201</v>
      </c>
      <c r="T293" s="174" t="s">
        <v>245</v>
      </c>
      <c r="U293" s="160">
        <v>0.71397999999999995</v>
      </c>
      <c r="V293" s="160">
        <f>ROUND(E293*U293,2)</f>
        <v>1.43</v>
      </c>
      <c r="W293" s="160"/>
      <c r="X293" s="151"/>
      <c r="Y293" s="151"/>
      <c r="Z293" s="151"/>
      <c r="AA293" s="151"/>
      <c r="AB293" s="151"/>
      <c r="AC293" s="151"/>
      <c r="AD293" s="151"/>
      <c r="AE293" s="151"/>
      <c r="AF293" s="151"/>
      <c r="AG293" s="151" t="s">
        <v>246</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c r="A294" s="158"/>
      <c r="B294" s="159"/>
      <c r="C294" s="315" t="s">
        <v>535</v>
      </c>
      <c r="D294" s="316"/>
      <c r="E294" s="316"/>
      <c r="F294" s="316"/>
      <c r="G294" s="316"/>
      <c r="H294" s="160"/>
      <c r="I294" s="160"/>
      <c r="J294" s="160"/>
      <c r="K294" s="160"/>
      <c r="L294" s="160"/>
      <c r="M294" s="160"/>
      <c r="N294" s="160"/>
      <c r="O294" s="160"/>
      <c r="P294" s="160"/>
      <c r="Q294" s="160"/>
      <c r="R294" s="160"/>
      <c r="S294" s="160"/>
      <c r="T294" s="160"/>
      <c r="U294" s="160"/>
      <c r="V294" s="160"/>
      <c r="W294" s="160"/>
      <c r="X294" s="151"/>
      <c r="Y294" s="151"/>
      <c r="Z294" s="151"/>
      <c r="AA294" s="151"/>
      <c r="AB294" s="151"/>
      <c r="AC294" s="151"/>
      <c r="AD294" s="151"/>
      <c r="AE294" s="151"/>
      <c r="AF294" s="151"/>
      <c r="AG294" s="151" t="s">
        <v>248</v>
      </c>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58"/>
      <c r="B295" s="159"/>
      <c r="C295" s="198" t="s">
        <v>540</v>
      </c>
      <c r="D295" s="190"/>
      <c r="E295" s="191">
        <v>2</v>
      </c>
      <c r="F295" s="160"/>
      <c r="G295" s="160"/>
      <c r="H295" s="160"/>
      <c r="I295" s="160"/>
      <c r="J295" s="160"/>
      <c r="K295" s="160"/>
      <c r="L295" s="160"/>
      <c r="M295" s="160"/>
      <c r="N295" s="160"/>
      <c r="O295" s="160"/>
      <c r="P295" s="160"/>
      <c r="Q295" s="160"/>
      <c r="R295" s="160"/>
      <c r="S295" s="160"/>
      <c r="T295" s="160"/>
      <c r="U295" s="160"/>
      <c r="V295" s="160"/>
      <c r="W295" s="160"/>
      <c r="X295" s="151"/>
      <c r="Y295" s="151"/>
      <c r="Z295" s="151"/>
      <c r="AA295" s="151"/>
      <c r="AB295" s="151"/>
      <c r="AC295" s="151"/>
      <c r="AD295" s="151"/>
      <c r="AE295" s="151"/>
      <c r="AF295" s="151"/>
      <c r="AG295" s="151" t="s">
        <v>250</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c r="A296" s="168">
        <v>52</v>
      </c>
      <c r="B296" s="169" t="s">
        <v>541</v>
      </c>
      <c r="C296" s="185" t="s">
        <v>542</v>
      </c>
      <c r="D296" s="170" t="s">
        <v>318</v>
      </c>
      <c r="E296" s="171">
        <v>69.849999999999994</v>
      </c>
      <c r="F296" s="172">
        <v>0</v>
      </c>
      <c r="G296" s="173">
        <f>ROUND(E296*F296,2)</f>
        <v>0</v>
      </c>
      <c r="H296" s="172"/>
      <c r="I296" s="173">
        <f>ROUND(E296*H296,2)</f>
        <v>0</v>
      </c>
      <c r="J296" s="172"/>
      <c r="K296" s="173">
        <f>ROUND(E296*J296,2)</f>
        <v>0</v>
      </c>
      <c r="L296" s="173">
        <v>21</v>
      </c>
      <c r="M296" s="173">
        <f>G296*(1+L296/100)</f>
        <v>0</v>
      </c>
      <c r="N296" s="173">
        <v>2.3800000000000002E-3</v>
      </c>
      <c r="O296" s="173">
        <f>ROUND(E296*N296,2)</f>
        <v>0.17</v>
      </c>
      <c r="P296" s="173">
        <v>0</v>
      </c>
      <c r="Q296" s="173">
        <f>ROUND(E296*P296,2)</f>
        <v>0</v>
      </c>
      <c r="R296" s="173" t="s">
        <v>338</v>
      </c>
      <c r="S296" s="173" t="s">
        <v>201</v>
      </c>
      <c r="T296" s="174" t="s">
        <v>245</v>
      </c>
      <c r="U296" s="160">
        <v>0.18232999999999999</v>
      </c>
      <c r="V296" s="160">
        <f>ROUND(E296*U296,2)</f>
        <v>12.74</v>
      </c>
      <c r="W296" s="160"/>
      <c r="X296" s="151"/>
      <c r="Y296" s="151"/>
      <c r="Z296" s="151"/>
      <c r="AA296" s="151"/>
      <c r="AB296" s="151"/>
      <c r="AC296" s="151"/>
      <c r="AD296" s="151"/>
      <c r="AE296" s="151"/>
      <c r="AF296" s="151"/>
      <c r="AG296" s="151" t="s">
        <v>259</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c r="A297" s="158"/>
      <c r="B297" s="159"/>
      <c r="C297" s="198" t="s">
        <v>543</v>
      </c>
      <c r="D297" s="190"/>
      <c r="E297" s="191">
        <v>49.95</v>
      </c>
      <c r="F297" s="160"/>
      <c r="G297" s="160"/>
      <c r="H297" s="160"/>
      <c r="I297" s="160"/>
      <c r="J297" s="160"/>
      <c r="K297" s="160"/>
      <c r="L297" s="160"/>
      <c r="M297" s="160"/>
      <c r="N297" s="160"/>
      <c r="O297" s="160"/>
      <c r="P297" s="160"/>
      <c r="Q297" s="160"/>
      <c r="R297" s="160"/>
      <c r="S297" s="160"/>
      <c r="T297" s="160"/>
      <c r="U297" s="160"/>
      <c r="V297" s="160"/>
      <c r="W297" s="160"/>
      <c r="X297" s="151"/>
      <c r="Y297" s="151"/>
      <c r="Z297" s="151"/>
      <c r="AA297" s="151"/>
      <c r="AB297" s="151"/>
      <c r="AC297" s="151"/>
      <c r="AD297" s="151"/>
      <c r="AE297" s="151"/>
      <c r="AF297" s="151"/>
      <c r="AG297" s="151" t="s">
        <v>250</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58"/>
      <c r="B298" s="159"/>
      <c r="C298" s="198" t="s">
        <v>544</v>
      </c>
      <c r="D298" s="190"/>
      <c r="E298" s="191">
        <v>8.3000000000000007</v>
      </c>
      <c r="F298" s="160"/>
      <c r="G298" s="160"/>
      <c r="H298" s="160"/>
      <c r="I298" s="160"/>
      <c r="J298" s="160"/>
      <c r="K298" s="160"/>
      <c r="L298" s="160"/>
      <c r="M298" s="160"/>
      <c r="N298" s="160"/>
      <c r="O298" s="160"/>
      <c r="P298" s="160"/>
      <c r="Q298" s="160"/>
      <c r="R298" s="160"/>
      <c r="S298" s="160"/>
      <c r="T298" s="160"/>
      <c r="U298" s="160"/>
      <c r="V298" s="160"/>
      <c r="W298" s="160"/>
      <c r="X298" s="151"/>
      <c r="Y298" s="151"/>
      <c r="Z298" s="151"/>
      <c r="AA298" s="151"/>
      <c r="AB298" s="151"/>
      <c r="AC298" s="151"/>
      <c r="AD298" s="151"/>
      <c r="AE298" s="151"/>
      <c r="AF298" s="151"/>
      <c r="AG298" s="151" t="s">
        <v>250</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c r="A299" s="158"/>
      <c r="B299" s="159"/>
      <c r="C299" s="198" t="s">
        <v>545</v>
      </c>
      <c r="D299" s="190"/>
      <c r="E299" s="191">
        <v>-0.9</v>
      </c>
      <c r="F299" s="160"/>
      <c r="G299" s="160"/>
      <c r="H299" s="160"/>
      <c r="I299" s="160"/>
      <c r="J299" s="160"/>
      <c r="K299" s="160"/>
      <c r="L299" s="160"/>
      <c r="M299" s="160"/>
      <c r="N299" s="160"/>
      <c r="O299" s="160"/>
      <c r="P299" s="160"/>
      <c r="Q299" s="160"/>
      <c r="R299" s="160"/>
      <c r="S299" s="160"/>
      <c r="T299" s="160"/>
      <c r="U299" s="160"/>
      <c r="V299" s="160"/>
      <c r="W299" s="160"/>
      <c r="X299" s="151"/>
      <c r="Y299" s="151"/>
      <c r="Z299" s="151"/>
      <c r="AA299" s="151"/>
      <c r="AB299" s="151"/>
      <c r="AC299" s="151"/>
      <c r="AD299" s="151"/>
      <c r="AE299" s="151"/>
      <c r="AF299" s="151"/>
      <c r="AG299" s="151" t="s">
        <v>250</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c r="A300" s="158"/>
      <c r="B300" s="159"/>
      <c r="C300" s="198" t="s">
        <v>546</v>
      </c>
      <c r="D300" s="190"/>
      <c r="E300" s="191">
        <v>5.2</v>
      </c>
      <c r="F300" s="160"/>
      <c r="G300" s="160"/>
      <c r="H300" s="160"/>
      <c r="I300" s="160"/>
      <c r="J300" s="160"/>
      <c r="K300" s="160"/>
      <c r="L300" s="160"/>
      <c r="M300" s="160"/>
      <c r="N300" s="160"/>
      <c r="O300" s="160"/>
      <c r="P300" s="160"/>
      <c r="Q300" s="160"/>
      <c r="R300" s="160"/>
      <c r="S300" s="160"/>
      <c r="T300" s="160"/>
      <c r="U300" s="160"/>
      <c r="V300" s="160"/>
      <c r="W300" s="160"/>
      <c r="X300" s="151"/>
      <c r="Y300" s="151"/>
      <c r="Z300" s="151"/>
      <c r="AA300" s="151"/>
      <c r="AB300" s="151"/>
      <c r="AC300" s="151"/>
      <c r="AD300" s="151"/>
      <c r="AE300" s="151"/>
      <c r="AF300" s="151"/>
      <c r="AG300" s="151" t="s">
        <v>250</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58"/>
      <c r="B301" s="159"/>
      <c r="C301" s="198" t="s">
        <v>547</v>
      </c>
      <c r="D301" s="190"/>
      <c r="E301" s="191">
        <v>-0.6</v>
      </c>
      <c r="F301" s="160"/>
      <c r="G301" s="160"/>
      <c r="H301" s="160"/>
      <c r="I301" s="160"/>
      <c r="J301" s="160"/>
      <c r="K301" s="160"/>
      <c r="L301" s="160"/>
      <c r="M301" s="160"/>
      <c r="N301" s="160"/>
      <c r="O301" s="160"/>
      <c r="P301" s="160"/>
      <c r="Q301" s="160"/>
      <c r="R301" s="160"/>
      <c r="S301" s="160"/>
      <c r="T301" s="160"/>
      <c r="U301" s="160"/>
      <c r="V301" s="160"/>
      <c r="W301" s="160"/>
      <c r="X301" s="151"/>
      <c r="Y301" s="151"/>
      <c r="Z301" s="151"/>
      <c r="AA301" s="151"/>
      <c r="AB301" s="151"/>
      <c r="AC301" s="151"/>
      <c r="AD301" s="151"/>
      <c r="AE301" s="151"/>
      <c r="AF301" s="151"/>
      <c r="AG301" s="151" t="s">
        <v>250</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c r="A302" s="158"/>
      <c r="B302" s="159"/>
      <c r="C302" s="198" t="s">
        <v>548</v>
      </c>
      <c r="D302" s="190"/>
      <c r="E302" s="191">
        <v>8.6</v>
      </c>
      <c r="F302" s="160"/>
      <c r="G302" s="160"/>
      <c r="H302" s="160"/>
      <c r="I302" s="160"/>
      <c r="J302" s="160"/>
      <c r="K302" s="160"/>
      <c r="L302" s="160"/>
      <c r="M302" s="160"/>
      <c r="N302" s="160"/>
      <c r="O302" s="160"/>
      <c r="P302" s="160"/>
      <c r="Q302" s="160"/>
      <c r="R302" s="160"/>
      <c r="S302" s="160"/>
      <c r="T302" s="160"/>
      <c r="U302" s="160"/>
      <c r="V302" s="160"/>
      <c r="W302" s="160"/>
      <c r="X302" s="151"/>
      <c r="Y302" s="151"/>
      <c r="Z302" s="151"/>
      <c r="AA302" s="151"/>
      <c r="AB302" s="151"/>
      <c r="AC302" s="151"/>
      <c r="AD302" s="151"/>
      <c r="AE302" s="151"/>
      <c r="AF302" s="151"/>
      <c r="AG302" s="151" t="s">
        <v>250</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c r="A303" s="158"/>
      <c r="B303" s="159"/>
      <c r="C303" s="198" t="s">
        <v>549</v>
      </c>
      <c r="D303" s="190"/>
      <c r="E303" s="191">
        <v>-0.7</v>
      </c>
      <c r="F303" s="160"/>
      <c r="G303" s="160"/>
      <c r="H303" s="160"/>
      <c r="I303" s="160"/>
      <c r="J303" s="160"/>
      <c r="K303" s="160"/>
      <c r="L303" s="160"/>
      <c r="M303" s="160"/>
      <c r="N303" s="160"/>
      <c r="O303" s="160"/>
      <c r="P303" s="160"/>
      <c r="Q303" s="160"/>
      <c r="R303" s="160"/>
      <c r="S303" s="160"/>
      <c r="T303" s="160"/>
      <c r="U303" s="160"/>
      <c r="V303" s="160"/>
      <c r="W303" s="160"/>
      <c r="X303" s="151"/>
      <c r="Y303" s="151"/>
      <c r="Z303" s="151"/>
      <c r="AA303" s="151"/>
      <c r="AB303" s="151"/>
      <c r="AC303" s="151"/>
      <c r="AD303" s="151"/>
      <c r="AE303" s="151"/>
      <c r="AF303" s="151"/>
      <c r="AG303" s="151" t="s">
        <v>250</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ht="22.5" outlineLevel="1">
      <c r="A304" s="168">
        <v>53</v>
      </c>
      <c r="B304" s="169" t="s">
        <v>550</v>
      </c>
      <c r="C304" s="185" t="s">
        <v>551</v>
      </c>
      <c r="D304" s="170" t="s">
        <v>292</v>
      </c>
      <c r="E304" s="171">
        <v>38.055</v>
      </c>
      <c r="F304" s="172">
        <v>0</v>
      </c>
      <c r="G304" s="173">
        <f>ROUND(E304*F304,2)</f>
        <v>0</v>
      </c>
      <c r="H304" s="172"/>
      <c r="I304" s="173">
        <f>ROUND(E304*H304,2)</f>
        <v>0</v>
      </c>
      <c r="J304" s="172"/>
      <c r="K304" s="173">
        <f>ROUND(E304*J304,2)</f>
        <v>0</v>
      </c>
      <c r="L304" s="173">
        <v>21</v>
      </c>
      <c r="M304" s="173">
        <f>G304*(1+L304/100)</f>
        <v>0</v>
      </c>
      <c r="N304" s="173">
        <v>3.9210000000000002E-2</v>
      </c>
      <c r="O304" s="173">
        <f>ROUND(E304*N304,2)</f>
        <v>1.49</v>
      </c>
      <c r="P304" s="173">
        <v>0</v>
      </c>
      <c r="Q304" s="173">
        <f>ROUND(E304*P304,2)</f>
        <v>0</v>
      </c>
      <c r="R304" s="173" t="s">
        <v>309</v>
      </c>
      <c r="S304" s="173" t="s">
        <v>201</v>
      </c>
      <c r="T304" s="174" t="s">
        <v>245</v>
      </c>
      <c r="U304" s="160">
        <v>0.39600000000000002</v>
      </c>
      <c r="V304" s="160">
        <f>ROUND(E304*U304,2)</f>
        <v>15.07</v>
      </c>
      <c r="W304" s="160"/>
      <c r="X304" s="151"/>
      <c r="Y304" s="151"/>
      <c r="Z304" s="151"/>
      <c r="AA304" s="151"/>
      <c r="AB304" s="151"/>
      <c r="AC304" s="151"/>
      <c r="AD304" s="151"/>
      <c r="AE304" s="151"/>
      <c r="AF304" s="151"/>
      <c r="AG304" s="151" t="s">
        <v>259</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c r="A305" s="158"/>
      <c r="B305" s="159"/>
      <c r="C305" s="198" t="s">
        <v>480</v>
      </c>
      <c r="D305" s="190"/>
      <c r="E305" s="191">
        <v>13.28</v>
      </c>
      <c r="F305" s="160"/>
      <c r="G305" s="160"/>
      <c r="H305" s="160"/>
      <c r="I305" s="160"/>
      <c r="J305" s="160"/>
      <c r="K305" s="160"/>
      <c r="L305" s="160"/>
      <c r="M305" s="160"/>
      <c r="N305" s="160"/>
      <c r="O305" s="160"/>
      <c r="P305" s="160"/>
      <c r="Q305" s="160"/>
      <c r="R305" s="160"/>
      <c r="S305" s="160"/>
      <c r="T305" s="160"/>
      <c r="U305" s="160"/>
      <c r="V305" s="160"/>
      <c r="W305" s="160"/>
      <c r="X305" s="151"/>
      <c r="Y305" s="151"/>
      <c r="Z305" s="151"/>
      <c r="AA305" s="151"/>
      <c r="AB305" s="151"/>
      <c r="AC305" s="151"/>
      <c r="AD305" s="151"/>
      <c r="AE305" s="151"/>
      <c r="AF305" s="151"/>
      <c r="AG305" s="151" t="s">
        <v>250</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c r="A306" s="158"/>
      <c r="B306" s="159"/>
      <c r="C306" s="198" t="s">
        <v>481</v>
      </c>
      <c r="D306" s="190"/>
      <c r="E306" s="191">
        <v>-1.44</v>
      </c>
      <c r="F306" s="160"/>
      <c r="G306" s="160"/>
      <c r="H306" s="160"/>
      <c r="I306" s="160"/>
      <c r="J306" s="160"/>
      <c r="K306" s="160"/>
      <c r="L306" s="160"/>
      <c r="M306" s="160"/>
      <c r="N306" s="160"/>
      <c r="O306" s="160"/>
      <c r="P306" s="160"/>
      <c r="Q306" s="160"/>
      <c r="R306" s="160"/>
      <c r="S306" s="160"/>
      <c r="T306" s="160"/>
      <c r="U306" s="160"/>
      <c r="V306" s="160"/>
      <c r="W306" s="160"/>
      <c r="X306" s="151"/>
      <c r="Y306" s="151"/>
      <c r="Z306" s="151"/>
      <c r="AA306" s="151"/>
      <c r="AB306" s="151"/>
      <c r="AC306" s="151"/>
      <c r="AD306" s="151"/>
      <c r="AE306" s="151"/>
      <c r="AF306" s="151"/>
      <c r="AG306" s="151" t="s">
        <v>250</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c r="A307" s="158"/>
      <c r="B307" s="159"/>
      <c r="C307" s="198" t="s">
        <v>482</v>
      </c>
      <c r="D307" s="190"/>
      <c r="E307" s="191">
        <v>8.32</v>
      </c>
      <c r="F307" s="160"/>
      <c r="G307" s="160"/>
      <c r="H307" s="160"/>
      <c r="I307" s="160"/>
      <c r="J307" s="160"/>
      <c r="K307" s="160"/>
      <c r="L307" s="160"/>
      <c r="M307" s="160"/>
      <c r="N307" s="160"/>
      <c r="O307" s="160"/>
      <c r="P307" s="160"/>
      <c r="Q307" s="160"/>
      <c r="R307" s="160"/>
      <c r="S307" s="160"/>
      <c r="T307" s="160"/>
      <c r="U307" s="160"/>
      <c r="V307" s="160"/>
      <c r="W307" s="160"/>
      <c r="X307" s="151"/>
      <c r="Y307" s="151"/>
      <c r="Z307" s="151"/>
      <c r="AA307" s="151"/>
      <c r="AB307" s="151"/>
      <c r="AC307" s="151"/>
      <c r="AD307" s="151"/>
      <c r="AE307" s="151"/>
      <c r="AF307" s="151"/>
      <c r="AG307" s="151" t="s">
        <v>250</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c r="A308" s="158"/>
      <c r="B308" s="159"/>
      <c r="C308" s="198" t="s">
        <v>483</v>
      </c>
      <c r="D308" s="190"/>
      <c r="E308" s="191">
        <v>-0.96</v>
      </c>
      <c r="F308" s="160"/>
      <c r="G308" s="160"/>
      <c r="H308" s="160"/>
      <c r="I308" s="160"/>
      <c r="J308" s="160"/>
      <c r="K308" s="160"/>
      <c r="L308" s="160"/>
      <c r="M308" s="160"/>
      <c r="N308" s="160"/>
      <c r="O308" s="160"/>
      <c r="P308" s="160"/>
      <c r="Q308" s="160"/>
      <c r="R308" s="160"/>
      <c r="S308" s="160"/>
      <c r="T308" s="160"/>
      <c r="U308" s="160"/>
      <c r="V308" s="160"/>
      <c r="W308" s="160"/>
      <c r="X308" s="151"/>
      <c r="Y308" s="151"/>
      <c r="Z308" s="151"/>
      <c r="AA308" s="151"/>
      <c r="AB308" s="151"/>
      <c r="AC308" s="151"/>
      <c r="AD308" s="151"/>
      <c r="AE308" s="151"/>
      <c r="AF308" s="151"/>
      <c r="AG308" s="151" t="s">
        <v>250</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c r="A309" s="158"/>
      <c r="B309" s="159"/>
      <c r="C309" s="198" t="s">
        <v>484</v>
      </c>
      <c r="D309" s="190"/>
      <c r="E309" s="191">
        <v>17.63</v>
      </c>
      <c r="F309" s="160"/>
      <c r="G309" s="160"/>
      <c r="H309" s="160"/>
      <c r="I309" s="160"/>
      <c r="J309" s="160"/>
      <c r="K309" s="160"/>
      <c r="L309" s="160"/>
      <c r="M309" s="160"/>
      <c r="N309" s="160"/>
      <c r="O309" s="160"/>
      <c r="P309" s="160"/>
      <c r="Q309" s="160"/>
      <c r="R309" s="160"/>
      <c r="S309" s="160"/>
      <c r="T309" s="160"/>
      <c r="U309" s="160"/>
      <c r="V309" s="160"/>
      <c r="W309" s="160"/>
      <c r="X309" s="151"/>
      <c r="Y309" s="151"/>
      <c r="Z309" s="151"/>
      <c r="AA309" s="151"/>
      <c r="AB309" s="151"/>
      <c r="AC309" s="151"/>
      <c r="AD309" s="151"/>
      <c r="AE309" s="151"/>
      <c r="AF309" s="151"/>
      <c r="AG309" s="151" t="s">
        <v>250</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c r="A310" s="158"/>
      <c r="B310" s="159"/>
      <c r="C310" s="198" t="s">
        <v>394</v>
      </c>
      <c r="D310" s="190"/>
      <c r="E310" s="191">
        <v>-1.4</v>
      </c>
      <c r="F310" s="160"/>
      <c r="G310" s="160"/>
      <c r="H310" s="160"/>
      <c r="I310" s="160"/>
      <c r="J310" s="160"/>
      <c r="K310" s="160"/>
      <c r="L310" s="160"/>
      <c r="M310" s="160"/>
      <c r="N310" s="160"/>
      <c r="O310" s="160"/>
      <c r="P310" s="160"/>
      <c r="Q310" s="160"/>
      <c r="R310" s="160"/>
      <c r="S310" s="160"/>
      <c r="T310" s="160"/>
      <c r="U310" s="160"/>
      <c r="V310" s="160"/>
      <c r="W310" s="160"/>
      <c r="X310" s="151"/>
      <c r="Y310" s="151"/>
      <c r="Z310" s="151"/>
      <c r="AA310" s="151"/>
      <c r="AB310" s="151"/>
      <c r="AC310" s="151"/>
      <c r="AD310" s="151"/>
      <c r="AE310" s="151"/>
      <c r="AF310" s="151"/>
      <c r="AG310" s="151" t="s">
        <v>250</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c r="A311" s="158"/>
      <c r="B311" s="159"/>
      <c r="C311" s="198" t="s">
        <v>487</v>
      </c>
      <c r="D311" s="190"/>
      <c r="E311" s="191">
        <v>2.625</v>
      </c>
      <c r="F311" s="160"/>
      <c r="G311" s="160"/>
      <c r="H311" s="160"/>
      <c r="I311" s="160"/>
      <c r="J311" s="160"/>
      <c r="K311" s="160"/>
      <c r="L311" s="160"/>
      <c r="M311" s="160"/>
      <c r="N311" s="160"/>
      <c r="O311" s="160"/>
      <c r="P311" s="160"/>
      <c r="Q311" s="160"/>
      <c r="R311" s="160"/>
      <c r="S311" s="160"/>
      <c r="T311" s="160"/>
      <c r="U311" s="160"/>
      <c r="V311" s="160"/>
      <c r="W311" s="160"/>
      <c r="X311" s="151"/>
      <c r="Y311" s="151"/>
      <c r="Z311" s="151"/>
      <c r="AA311" s="151"/>
      <c r="AB311" s="151"/>
      <c r="AC311" s="151"/>
      <c r="AD311" s="151"/>
      <c r="AE311" s="151"/>
      <c r="AF311" s="151"/>
      <c r="AG311" s="151" t="s">
        <v>250</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68">
        <v>54</v>
      </c>
      <c r="B312" s="169" t="s">
        <v>552</v>
      </c>
      <c r="C312" s="185" t="s">
        <v>553</v>
      </c>
      <c r="D312" s="170" t="s">
        <v>292</v>
      </c>
      <c r="E312" s="171">
        <v>374.67880000000002</v>
      </c>
      <c r="F312" s="172">
        <v>0</v>
      </c>
      <c r="G312" s="173">
        <f>ROUND(E312*F312,2)</f>
        <v>0</v>
      </c>
      <c r="H312" s="172"/>
      <c r="I312" s="173">
        <f>ROUND(E312*H312,2)</f>
        <v>0</v>
      </c>
      <c r="J312" s="172"/>
      <c r="K312" s="173">
        <f>ROUND(E312*J312,2)</f>
        <v>0</v>
      </c>
      <c r="L312" s="173">
        <v>21</v>
      </c>
      <c r="M312" s="173">
        <f>G312*(1+L312/100)</f>
        <v>0</v>
      </c>
      <c r="N312" s="173">
        <v>4.7660000000000001E-2</v>
      </c>
      <c r="O312" s="173">
        <f>ROUND(E312*N312,2)</f>
        <v>17.86</v>
      </c>
      <c r="P312" s="173">
        <v>0</v>
      </c>
      <c r="Q312" s="173">
        <f>ROUND(E312*P312,2)</f>
        <v>0</v>
      </c>
      <c r="R312" s="173" t="s">
        <v>309</v>
      </c>
      <c r="S312" s="173" t="s">
        <v>201</v>
      </c>
      <c r="T312" s="174" t="s">
        <v>245</v>
      </c>
      <c r="U312" s="160">
        <v>0.65600000000000003</v>
      </c>
      <c r="V312" s="160">
        <f>ROUND(E312*U312,2)</f>
        <v>245.79</v>
      </c>
      <c r="W312" s="160"/>
      <c r="X312" s="151"/>
      <c r="Y312" s="151"/>
      <c r="Z312" s="151"/>
      <c r="AA312" s="151"/>
      <c r="AB312" s="151"/>
      <c r="AC312" s="151"/>
      <c r="AD312" s="151"/>
      <c r="AE312" s="151"/>
      <c r="AF312" s="151"/>
      <c r="AG312" s="151" t="s">
        <v>259</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58"/>
      <c r="B313" s="159"/>
      <c r="C313" s="198" t="s">
        <v>488</v>
      </c>
      <c r="D313" s="190"/>
      <c r="E313" s="191">
        <v>89.781999999999996</v>
      </c>
      <c r="F313" s="160"/>
      <c r="G313" s="160"/>
      <c r="H313" s="160"/>
      <c r="I313" s="160"/>
      <c r="J313" s="160"/>
      <c r="K313" s="160"/>
      <c r="L313" s="160"/>
      <c r="M313" s="160"/>
      <c r="N313" s="160"/>
      <c r="O313" s="160"/>
      <c r="P313" s="160"/>
      <c r="Q313" s="160"/>
      <c r="R313" s="160"/>
      <c r="S313" s="160"/>
      <c r="T313" s="160"/>
      <c r="U313" s="160"/>
      <c r="V313" s="160"/>
      <c r="W313" s="160"/>
      <c r="X313" s="151"/>
      <c r="Y313" s="151"/>
      <c r="Z313" s="151"/>
      <c r="AA313" s="151"/>
      <c r="AB313" s="151"/>
      <c r="AC313" s="151"/>
      <c r="AD313" s="151"/>
      <c r="AE313" s="151"/>
      <c r="AF313" s="151"/>
      <c r="AG313" s="151" t="s">
        <v>250</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c r="A314" s="158"/>
      <c r="B314" s="159"/>
      <c r="C314" s="198" t="s">
        <v>489</v>
      </c>
      <c r="D314" s="190"/>
      <c r="E314" s="191">
        <v>6.3070000000000004</v>
      </c>
      <c r="F314" s="160"/>
      <c r="G314" s="160"/>
      <c r="H314" s="160"/>
      <c r="I314" s="160"/>
      <c r="J314" s="160"/>
      <c r="K314" s="160"/>
      <c r="L314" s="160"/>
      <c r="M314" s="160"/>
      <c r="N314" s="160"/>
      <c r="O314" s="160"/>
      <c r="P314" s="160"/>
      <c r="Q314" s="160"/>
      <c r="R314" s="160"/>
      <c r="S314" s="160"/>
      <c r="T314" s="160"/>
      <c r="U314" s="160"/>
      <c r="V314" s="160"/>
      <c r="W314" s="160"/>
      <c r="X314" s="151"/>
      <c r="Y314" s="151"/>
      <c r="Z314" s="151"/>
      <c r="AA314" s="151"/>
      <c r="AB314" s="151"/>
      <c r="AC314" s="151"/>
      <c r="AD314" s="151"/>
      <c r="AE314" s="151"/>
      <c r="AF314" s="151"/>
      <c r="AG314" s="151" t="s">
        <v>250</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c r="A315" s="158"/>
      <c r="B315" s="159"/>
      <c r="C315" s="198" t="s">
        <v>490</v>
      </c>
      <c r="D315" s="190"/>
      <c r="E315" s="191">
        <v>7.42</v>
      </c>
      <c r="F315" s="160"/>
      <c r="G315" s="160"/>
      <c r="H315" s="160"/>
      <c r="I315" s="160"/>
      <c r="J315" s="160"/>
      <c r="K315" s="160"/>
      <c r="L315" s="160"/>
      <c r="M315" s="160"/>
      <c r="N315" s="160"/>
      <c r="O315" s="160"/>
      <c r="P315" s="160"/>
      <c r="Q315" s="160"/>
      <c r="R315" s="160"/>
      <c r="S315" s="160"/>
      <c r="T315" s="160"/>
      <c r="U315" s="160"/>
      <c r="V315" s="160"/>
      <c r="W315" s="160"/>
      <c r="X315" s="151"/>
      <c r="Y315" s="151"/>
      <c r="Z315" s="151"/>
      <c r="AA315" s="151"/>
      <c r="AB315" s="151"/>
      <c r="AC315" s="151"/>
      <c r="AD315" s="151"/>
      <c r="AE315" s="151"/>
      <c r="AF315" s="151"/>
      <c r="AG315" s="151" t="s">
        <v>250</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c r="A316" s="158"/>
      <c r="B316" s="159"/>
      <c r="C316" s="198" t="s">
        <v>491</v>
      </c>
      <c r="D316" s="190"/>
      <c r="E316" s="191">
        <v>3.71</v>
      </c>
      <c r="F316" s="160"/>
      <c r="G316" s="160"/>
      <c r="H316" s="160"/>
      <c r="I316" s="160"/>
      <c r="J316" s="160"/>
      <c r="K316" s="160"/>
      <c r="L316" s="160"/>
      <c r="M316" s="160"/>
      <c r="N316" s="160"/>
      <c r="O316" s="160"/>
      <c r="P316" s="160"/>
      <c r="Q316" s="160"/>
      <c r="R316" s="160"/>
      <c r="S316" s="160"/>
      <c r="T316" s="160"/>
      <c r="U316" s="160"/>
      <c r="V316" s="160"/>
      <c r="W316" s="160"/>
      <c r="X316" s="151"/>
      <c r="Y316" s="151"/>
      <c r="Z316" s="151"/>
      <c r="AA316" s="151"/>
      <c r="AB316" s="151"/>
      <c r="AC316" s="151"/>
      <c r="AD316" s="151"/>
      <c r="AE316" s="151"/>
      <c r="AF316" s="151"/>
      <c r="AG316" s="151" t="s">
        <v>250</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c r="A317" s="158"/>
      <c r="B317" s="159"/>
      <c r="C317" s="198" t="s">
        <v>492</v>
      </c>
      <c r="D317" s="190"/>
      <c r="E317" s="191">
        <v>2.7825000000000002</v>
      </c>
      <c r="F317" s="160"/>
      <c r="G317" s="160"/>
      <c r="H317" s="160"/>
      <c r="I317" s="160"/>
      <c r="J317" s="160"/>
      <c r="K317" s="160"/>
      <c r="L317" s="160"/>
      <c r="M317" s="160"/>
      <c r="N317" s="160"/>
      <c r="O317" s="160"/>
      <c r="P317" s="160"/>
      <c r="Q317" s="160"/>
      <c r="R317" s="160"/>
      <c r="S317" s="160"/>
      <c r="T317" s="160"/>
      <c r="U317" s="160"/>
      <c r="V317" s="160"/>
      <c r="W317" s="160"/>
      <c r="X317" s="151"/>
      <c r="Y317" s="151"/>
      <c r="Z317" s="151"/>
      <c r="AA317" s="151"/>
      <c r="AB317" s="151"/>
      <c r="AC317" s="151"/>
      <c r="AD317" s="151"/>
      <c r="AE317" s="151"/>
      <c r="AF317" s="151"/>
      <c r="AG317" s="151" t="s">
        <v>250</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c r="A318" s="158"/>
      <c r="B318" s="159"/>
      <c r="C318" s="198" t="s">
        <v>391</v>
      </c>
      <c r="D318" s="190"/>
      <c r="E318" s="191">
        <v>-1.6</v>
      </c>
      <c r="F318" s="160"/>
      <c r="G318" s="160"/>
      <c r="H318" s="160"/>
      <c r="I318" s="160"/>
      <c r="J318" s="160"/>
      <c r="K318" s="160"/>
      <c r="L318" s="160"/>
      <c r="M318" s="160"/>
      <c r="N318" s="160"/>
      <c r="O318" s="160"/>
      <c r="P318" s="160"/>
      <c r="Q318" s="160"/>
      <c r="R318" s="160"/>
      <c r="S318" s="160"/>
      <c r="T318" s="160"/>
      <c r="U318" s="160"/>
      <c r="V318" s="160"/>
      <c r="W318" s="160"/>
      <c r="X318" s="151"/>
      <c r="Y318" s="151"/>
      <c r="Z318" s="151"/>
      <c r="AA318" s="151"/>
      <c r="AB318" s="151"/>
      <c r="AC318" s="151"/>
      <c r="AD318" s="151"/>
      <c r="AE318" s="151"/>
      <c r="AF318" s="151"/>
      <c r="AG318" s="151" t="s">
        <v>250</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c r="A319" s="158"/>
      <c r="B319" s="159"/>
      <c r="C319" s="198" t="s">
        <v>493</v>
      </c>
      <c r="D319" s="190"/>
      <c r="E319" s="191">
        <v>-10.4595</v>
      </c>
      <c r="F319" s="160"/>
      <c r="G319" s="160"/>
      <c r="H319" s="160"/>
      <c r="I319" s="160"/>
      <c r="J319" s="160"/>
      <c r="K319" s="160"/>
      <c r="L319" s="160"/>
      <c r="M319" s="160"/>
      <c r="N319" s="160"/>
      <c r="O319" s="160"/>
      <c r="P319" s="160"/>
      <c r="Q319" s="160"/>
      <c r="R319" s="160"/>
      <c r="S319" s="160"/>
      <c r="T319" s="160"/>
      <c r="U319" s="160"/>
      <c r="V319" s="160"/>
      <c r="W319" s="160"/>
      <c r="X319" s="151"/>
      <c r="Y319" s="151"/>
      <c r="Z319" s="151"/>
      <c r="AA319" s="151"/>
      <c r="AB319" s="151"/>
      <c r="AC319" s="151"/>
      <c r="AD319" s="151"/>
      <c r="AE319" s="151"/>
      <c r="AF319" s="151"/>
      <c r="AG319" s="151" t="s">
        <v>250</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c r="A320" s="158"/>
      <c r="B320" s="159"/>
      <c r="C320" s="198" t="s">
        <v>494</v>
      </c>
      <c r="D320" s="190"/>
      <c r="E320" s="191">
        <v>-7.5235000000000003</v>
      </c>
      <c r="F320" s="160"/>
      <c r="G320" s="160"/>
      <c r="H320" s="160"/>
      <c r="I320" s="160"/>
      <c r="J320" s="160"/>
      <c r="K320" s="160"/>
      <c r="L320" s="160"/>
      <c r="M320" s="160"/>
      <c r="N320" s="160"/>
      <c r="O320" s="160"/>
      <c r="P320" s="160"/>
      <c r="Q320" s="160"/>
      <c r="R320" s="160"/>
      <c r="S320" s="160"/>
      <c r="T320" s="160"/>
      <c r="U320" s="160"/>
      <c r="V320" s="160"/>
      <c r="W320" s="160"/>
      <c r="X320" s="151"/>
      <c r="Y320" s="151"/>
      <c r="Z320" s="151"/>
      <c r="AA320" s="151"/>
      <c r="AB320" s="151"/>
      <c r="AC320" s="151"/>
      <c r="AD320" s="151"/>
      <c r="AE320" s="151"/>
      <c r="AF320" s="151"/>
      <c r="AG320" s="151" t="s">
        <v>250</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c r="A321" s="158"/>
      <c r="B321" s="159"/>
      <c r="C321" s="198" t="s">
        <v>495</v>
      </c>
      <c r="D321" s="190"/>
      <c r="E321" s="191">
        <v>-13.212</v>
      </c>
      <c r="F321" s="160"/>
      <c r="G321" s="160"/>
      <c r="H321" s="160"/>
      <c r="I321" s="160"/>
      <c r="J321" s="160"/>
      <c r="K321" s="160"/>
      <c r="L321" s="160"/>
      <c r="M321" s="160"/>
      <c r="N321" s="160"/>
      <c r="O321" s="160"/>
      <c r="P321" s="160"/>
      <c r="Q321" s="160"/>
      <c r="R321" s="160"/>
      <c r="S321" s="160"/>
      <c r="T321" s="160"/>
      <c r="U321" s="160"/>
      <c r="V321" s="160"/>
      <c r="W321" s="160"/>
      <c r="X321" s="151"/>
      <c r="Y321" s="151"/>
      <c r="Z321" s="151"/>
      <c r="AA321" s="151"/>
      <c r="AB321" s="151"/>
      <c r="AC321" s="151"/>
      <c r="AD321" s="151"/>
      <c r="AE321" s="151"/>
      <c r="AF321" s="151"/>
      <c r="AG321" s="151" t="s">
        <v>250</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c r="A322" s="158"/>
      <c r="B322" s="159"/>
      <c r="C322" s="198" t="s">
        <v>496</v>
      </c>
      <c r="D322" s="190"/>
      <c r="E322" s="191">
        <v>30.422000000000001</v>
      </c>
      <c r="F322" s="160"/>
      <c r="G322" s="160"/>
      <c r="H322" s="160"/>
      <c r="I322" s="160"/>
      <c r="J322" s="160"/>
      <c r="K322" s="160"/>
      <c r="L322" s="160"/>
      <c r="M322" s="160"/>
      <c r="N322" s="160"/>
      <c r="O322" s="160"/>
      <c r="P322" s="160"/>
      <c r="Q322" s="160"/>
      <c r="R322" s="160"/>
      <c r="S322" s="160"/>
      <c r="T322" s="160"/>
      <c r="U322" s="160"/>
      <c r="V322" s="160"/>
      <c r="W322" s="160"/>
      <c r="X322" s="151"/>
      <c r="Y322" s="151"/>
      <c r="Z322" s="151"/>
      <c r="AA322" s="151"/>
      <c r="AB322" s="151"/>
      <c r="AC322" s="151"/>
      <c r="AD322" s="151"/>
      <c r="AE322" s="151"/>
      <c r="AF322" s="151"/>
      <c r="AG322" s="151" t="s">
        <v>250</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c r="A323" s="158"/>
      <c r="B323" s="159"/>
      <c r="C323" s="198" t="s">
        <v>394</v>
      </c>
      <c r="D323" s="190"/>
      <c r="E323" s="191">
        <v>-1.4</v>
      </c>
      <c r="F323" s="160"/>
      <c r="G323" s="160"/>
      <c r="H323" s="160"/>
      <c r="I323" s="160"/>
      <c r="J323" s="160"/>
      <c r="K323" s="160"/>
      <c r="L323" s="160"/>
      <c r="M323" s="160"/>
      <c r="N323" s="160"/>
      <c r="O323" s="160"/>
      <c r="P323" s="160"/>
      <c r="Q323" s="160"/>
      <c r="R323" s="160"/>
      <c r="S323" s="160"/>
      <c r="T323" s="160"/>
      <c r="U323" s="160"/>
      <c r="V323" s="160"/>
      <c r="W323" s="160"/>
      <c r="X323" s="151"/>
      <c r="Y323" s="151"/>
      <c r="Z323" s="151"/>
      <c r="AA323" s="151"/>
      <c r="AB323" s="151"/>
      <c r="AC323" s="151"/>
      <c r="AD323" s="151"/>
      <c r="AE323" s="151"/>
      <c r="AF323" s="151"/>
      <c r="AG323" s="151" t="s">
        <v>250</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c r="A324" s="158"/>
      <c r="B324" s="159"/>
      <c r="C324" s="198" t="s">
        <v>401</v>
      </c>
      <c r="D324" s="190"/>
      <c r="E324" s="191">
        <v>-1.8</v>
      </c>
      <c r="F324" s="160"/>
      <c r="G324" s="160"/>
      <c r="H324" s="160"/>
      <c r="I324" s="160"/>
      <c r="J324" s="160"/>
      <c r="K324" s="160"/>
      <c r="L324" s="160"/>
      <c r="M324" s="160"/>
      <c r="N324" s="160"/>
      <c r="O324" s="160"/>
      <c r="P324" s="160"/>
      <c r="Q324" s="160"/>
      <c r="R324" s="160"/>
      <c r="S324" s="160"/>
      <c r="T324" s="160"/>
      <c r="U324" s="160"/>
      <c r="V324" s="160"/>
      <c r="W324" s="160"/>
      <c r="X324" s="151"/>
      <c r="Y324" s="151"/>
      <c r="Z324" s="151"/>
      <c r="AA324" s="151"/>
      <c r="AB324" s="151"/>
      <c r="AC324" s="151"/>
      <c r="AD324" s="151"/>
      <c r="AE324" s="151"/>
      <c r="AF324" s="151"/>
      <c r="AG324" s="151" t="s">
        <v>250</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c r="A325" s="158"/>
      <c r="B325" s="159"/>
      <c r="C325" s="198" t="s">
        <v>495</v>
      </c>
      <c r="D325" s="190"/>
      <c r="E325" s="191">
        <v>-13.212</v>
      </c>
      <c r="F325" s="160"/>
      <c r="G325" s="160"/>
      <c r="H325" s="160"/>
      <c r="I325" s="160"/>
      <c r="J325" s="160"/>
      <c r="K325" s="160"/>
      <c r="L325" s="160"/>
      <c r="M325" s="160"/>
      <c r="N325" s="160"/>
      <c r="O325" s="160"/>
      <c r="P325" s="160"/>
      <c r="Q325" s="160"/>
      <c r="R325" s="160"/>
      <c r="S325" s="160"/>
      <c r="T325" s="160"/>
      <c r="U325" s="160"/>
      <c r="V325" s="160"/>
      <c r="W325" s="160"/>
      <c r="X325" s="151"/>
      <c r="Y325" s="151"/>
      <c r="Z325" s="151"/>
      <c r="AA325" s="151"/>
      <c r="AB325" s="151"/>
      <c r="AC325" s="151"/>
      <c r="AD325" s="151"/>
      <c r="AE325" s="151"/>
      <c r="AF325" s="151"/>
      <c r="AG325" s="151" t="s">
        <v>250</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c r="A326" s="158"/>
      <c r="B326" s="159"/>
      <c r="C326" s="198" t="s">
        <v>497</v>
      </c>
      <c r="D326" s="190"/>
      <c r="E326" s="191">
        <v>77.835800000000006</v>
      </c>
      <c r="F326" s="160"/>
      <c r="G326" s="160"/>
      <c r="H326" s="160"/>
      <c r="I326" s="160"/>
      <c r="J326" s="160"/>
      <c r="K326" s="160"/>
      <c r="L326" s="160"/>
      <c r="M326" s="160"/>
      <c r="N326" s="160"/>
      <c r="O326" s="160"/>
      <c r="P326" s="160"/>
      <c r="Q326" s="160"/>
      <c r="R326" s="160"/>
      <c r="S326" s="160"/>
      <c r="T326" s="160"/>
      <c r="U326" s="160"/>
      <c r="V326" s="160"/>
      <c r="W326" s="160"/>
      <c r="X326" s="151"/>
      <c r="Y326" s="151"/>
      <c r="Z326" s="151"/>
      <c r="AA326" s="151"/>
      <c r="AB326" s="151"/>
      <c r="AC326" s="151"/>
      <c r="AD326" s="151"/>
      <c r="AE326" s="151"/>
      <c r="AF326" s="151"/>
      <c r="AG326" s="151" t="s">
        <v>250</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c r="A327" s="158"/>
      <c r="B327" s="159"/>
      <c r="C327" s="198" t="s">
        <v>498</v>
      </c>
      <c r="D327" s="190"/>
      <c r="E327" s="191">
        <v>-5.7539999999999996</v>
      </c>
      <c r="F327" s="160"/>
      <c r="G327" s="160"/>
      <c r="H327" s="160"/>
      <c r="I327" s="160"/>
      <c r="J327" s="160"/>
      <c r="K327" s="160"/>
      <c r="L327" s="160"/>
      <c r="M327" s="160"/>
      <c r="N327" s="160"/>
      <c r="O327" s="160"/>
      <c r="P327" s="160"/>
      <c r="Q327" s="160"/>
      <c r="R327" s="160"/>
      <c r="S327" s="160"/>
      <c r="T327" s="160"/>
      <c r="U327" s="160"/>
      <c r="V327" s="160"/>
      <c r="W327" s="160"/>
      <c r="X327" s="151"/>
      <c r="Y327" s="151"/>
      <c r="Z327" s="151"/>
      <c r="AA327" s="151"/>
      <c r="AB327" s="151"/>
      <c r="AC327" s="151"/>
      <c r="AD327" s="151"/>
      <c r="AE327" s="151"/>
      <c r="AF327" s="151"/>
      <c r="AG327" s="151" t="s">
        <v>250</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c r="A328" s="158"/>
      <c r="B328" s="159"/>
      <c r="C328" s="198" t="s">
        <v>399</v>
      </c>
      <c r="D328" s="190"/>
      <c r="E328" s="191">
        <v>-2.2000000000000002</v>
      </c>
      <c r="F328" s="160"/>
      <c r="G328" s="160"/>
      <c r="H328" s="160"/>
      <c r="I328" s="160"/>
      <c r="J328" s="160"/>
      <c r="K328" s="160"/>
      <c r="L328" s="160"/>
      <c r="M328" s="160"/>
      <c r="N328" s="160"/>
      <c r="O328" s="160"/>
      <c r="P328" s="160"/>
      <c r="Q328" s="160"/>
      <c r="R328" s="160"/>
      <c r="S328" s="160"/>
      <c r="T328" s="160"/>
      <c r="U328" s="160"/>
      <c r="V328" s="160"/>
      <c r="W328" s="160"/>
      <c r="X328" s="151"/>
      <c r="Y328" s="151"/>
      <c r="Z328" s="151"/>
      <c r="AA328" s="151"/>
      <c r="AB328" s="151"/>
      <c r="AC328" s="151"/>
      <c r="AD328" s="151"/>
      <c r="AE328" s="151"/>
      <c r="AF328" s="151"/>
      <c r="AG328" s="151" t="s">
        <v>250</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c r="A329" s="158"/>
      <c r="B329" s="159"/>
      <c r="C329" s="198" t="s">
        <v>499</v>
      </c>
      <c r="D329" s="190"/>
      <c r="E329" s="191">
        <v>-5.94</v>
      </c>
      <c r="F329" s="160"/>
      <c r="G329" s="160"/>
      <c r="H329" s="160"/>
      <c r="I329" s="160"/>
      <c r="J329" s="160"/>
      <c r="K329" s="160"/>
      <c r="L329" s="160"/>
      <c r="M329" s="160"/>
      <c r="N329" s="160"/>
      <c r="O329" s="160"/>
      <c r="P329" s="160"/>
      <c r="Q329" s="160"/>
      <c r="R329" s="160"/>
      <c r="S329" s="160"/>
      <c r="T329" s="160"/>
      <c r="U329" s="160"/>
      <c r="V329" s="160"/>
      <c r="W329" s="160"/>
      <c r="X329" s="151"/>
      <c r="Y329" s="151"/>
      <c r="Z329" s="151"/>
      <c r="AA329" s="151"/>
      <c r="AB329" s="151"/>
      <c r="AC329" s="151"/>
      <c r="AD329" s="151"/>
      <c r="AE329" s="151"/>
      <c r="AF329" s="151"/>
      <c r="AG329" s="151" t="s">
        <v>250</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c r="A330" s="158"/>
      <c r="B330" s="159"/>
      <c r="C330" s="198" t="s">
        <v>500</v>
      </c>
      <c r="D330" s="190"/>
      <c r="E330" s="191">
        <v>-6.0065</v>
      </c>
      <c r="F330" s="160"/>
      <c r="G330" s="160"/>
      <c r="H330" s="160"/>
      <c r="I330" s="160"/>
      <c r="J330" s="160"/>
      <c r="K330" s="160"/>
      <c r="L330" s="160"/>
      <c r="M330" s="160"/>
      <c r="N330" s="160"/>
      <c r="O330" s="160"/>
      <c r="P330" s="160"/>
      <c r="Q330" s="160"/>
      <c r="R330" s="160"/>
      <c r="S330" s="160"/>
      <c r="T330" s="160"/>
      <c r="U330" s="160"/>
      <c r="V330" s="160"/>
      <c r="W330" s="160"/>
      <c r="X330" s="151"/>
      <c r="Y330" s="151"/>
      <c r="Z330" s="151"/>
      <c r="AA330" s="151"/>
      <c r="AB330" s="151"/>
      <c r="AC330" s="151"/>
      <c r="AD330" s="151"/>
      <c r="AE330" s="151"/>
      <c r="AF330" s="151"/>
      <c r="AG330" s="151" t="s">
        <v>250</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c r="A331" s="158"/>
      <c r="B331" s="159"/>
      <c r="C331" s="198" t="s">
        <v>501</v>
      </c>
      <c r="D331" s="190"/>
      <c r="E331" s="191">
        <v>-5.0999999999999996</v>
      </c>
      <c r="F331" s="160"/>
      <c r="G331" s="160"/>
      <c r="H331" s="160"/>
      <c r="I331" s="160"/>
      <c r="J331" s="160"/>
      <c r="K331" s="160"/>
      <c r="L331" s="160"/>
      <c r="M331" s="160"/>
      <c r="N331" s="160"/>
      <c r="O331" s="160"/>
      <c r="P331" s="160"/>
      <c r="Q331" s="160"/>
      <c r="R331" s="160"/>
      <c r="S331" s="160"/>
      <c r="T331" s="160"/>
      <c r="U331" s="160"/>
      <c r="V331" s="160"/>
      <c r="W331" s="160"/>
      <c r="X331" s="151"/>
      <c r="Y331" s="151"/>
      <c r="Z331" s="151"/>
      <c r="AA331" s="151"/>
      <c r="AB331" s="151"/>
      <c r="AC331" s="151"/>
      <c r="AD331" s="151"/>
      <c r="AE331" s="151"/>
      <c r="AF331" s="151"/>
      <c r="AG331" s="151" t="s">
        <v>250</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c r="A332" s="158"/>
      <c r="B332" s="159"/>
      <c r="C332" s="198" t="s">
        <v>502</v>
      </c>
      <c r="D332" s="190"/>
      <c r="E332" s="191">
        <v>2.7850000000000001</v>
      </c>
      <c r="F332" s="160"/>
      <c r="G332" s="160"/>
      <c r="H332" s="160"/>
      <c r="I332" s="160"/>
      <c r="J332" s="160"/>
      <c r="K332" s="160"/>
      <c r="L332" s="160"/>
      <c r="M332" s="160"/>
      <c r="N332" s="160"/>
      <c r="O332" s="160"/>
      <c r="P332" s="160"/>
      <c r="Q332" s="160"/>
      <c r="R332" s="160"/>
      <c r="S332" s="160"/>
      <c r="T332" s="160"/>
      <c r="U332" s="160"/>
      <c r="V332" s="160"/>
      <c r="W332" s="160"/>
      <c r="X332" s="151"/>
      <c r="Y332" s="151"/>
      <c r="Z332" s="151"/>
      <c r="AA332" s="151"/>
      <c r="AB332" s="151"/>
      <c r="AC332" s="151"/>
      <c r="AD332" s="151"/>
      <c r="AE332" s="151"/>
      <c r="AF332" s="151"/>
      <c r="AG332" s="151" t="s">
        <v>250</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c r="A333" s="158"/>
      <c r="B333" s="159"/>
      <c r="C333" s="198" t="s">
        <v>503</v>
      </c>
      <c r="D333" s="190"/>
      <c r="E333" s="191">
        <v>17.513000000000002</v>
      </c>
      <c r="F333" s="160"/>
      <c r="G333" s="160"/>
      <c r="H333" s="160"/>
      <c r="I333" s="160"/>
      <c r="J333" s="160"/>
      <c r="K333" s="160"/>
      <c r="L333" s="160"/>
      <c r="M333" s="160"/>
      <c r="N333" s="160"/>
      <c r="O333" s="160"/>
      <c r="P333" s="160"/>
      <c r="Q333" s="160"/>
      <c r="R333" s="160"/>
      <c r="S333" s="160"/>
      <c r="T333" s="160"/>
      <c r="U333" s="160"/>
      <c r="V333" s="160"/>
      <c r="W333" s="160"/>
      <c r="X333" s="151"/>
      <c r="Y333" s="151"/>
      <c r="Z333" s="151"/>
      <c r="AA333" s="151"/>
      <c r="AB333" s="151"/>
      <c r="AC333" s="151"/>
      <c r="AD333" s="151"/>
      <c r="AE333" s="151"/>
      <c r="AF333" s="151"/>
      <c r="AG333" s="151" t="s">
        <v>250</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c r="A334" s="158"/>
      <c r="B334" s="159"/>
      <c r="C334" s="198" t="s">
        <v>504</v>
      </c>
      <c r="D334" s="190"/>
      <c r="E334" s="191">
        <v>10.972</v>
      </c>
      <c r="F334" s="160"/>
      <c r="G334" s="160"/>
      <c r="H334" s="160"/>
      <c r="I334" s="160"/>
      <c r="J334" s="160"/>
      <c r="K334" s="160"/>
      <c r="L334" s="160"/>
      <c r="M334" s="160"/>
      <c r="N334" s="160"/>
      <c r="O334" s="160"/>
      <c r="P334" s="160"/>
      <c r="Q334" s="160"/>
      <c r="R334" s="160"/>
      <c r="S334" s="160"/>
      <c r="T334" s="160"/>
      <c r="U334" s="160"/>
      <c r="V334" s="160"/>
      <c r="W334" s="160"/>
      <c r="X334" s="151"/>
      <c r="Y334" s="151"/>
      <c r="Z334" s="151"/>
      <c r="AA334" s="151"/>
      <c r="AB334" s="151"/>
      <c r="AC334" s="151"/>
      <c r="AD334" s="151"/>
      <c r="AE334" s="151"/>
      <c r="AF334" s="151"/>
      <c r="AG334" s="151" t="s">
        <v>250</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58"/>
      <c r="B335" s="159"/>
      <c r="C335" s="198" t="s">
        <v>505</v>
      </c>
      <c r="D335" s="190"/>
      <c r="E335" s="191">
        <v>12.871</v>
      </c>
      <c r="F335" s="160"/>
      <c r="G335" s="160"/>
      <c r="H335" s="160"/>
      <c r="I335" s="160"/>
      <c r="J335" s="160"/>
      <c r="K335" s="160"/>
      <c r="L335" s="160"/>
      <c r="M335" s="160"/>
      <c r="N335" s="160"/>
      <c r="O335" s="160"/>
      <c r="P335" s="160"/>
      <c r="Q335" s="160"/>
      <c r="R335" s="160"/>
      <c r="S335" s="160"/>
      <c r="T335" s="160"/>
      <c r="U335" s="160"/>
      <c r="V335" s="160"/>
      <c r="W335" s="160"/>
      <c r="X335" s="151"/>
      <c r="Y335" s="151"/>
      <c r="Z335" s="151"/>
      <c r="AA335" s="151"/>
      <c r="AB335" s="151"/>
      <c r="AC335" s="151"/>
      <c r="AD335" s="151"/>
      <c r="AE335" s="151"/>
      <c r="AF335" s="151"/>
      <c r="AG335" s="151" t="s">
        <v>250</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c r="A336" s="158"/>
      <c r="B336" s="159"/>
      <c r="C336" s="198" t="s">
        <v>506</v>
      </c>
      <c r="D336" s="190"/>
      <c r="E336" s="191">
        <v>36.503999999999998</v>
      </c>
      <c r="F336" s="160"/>
      <c r="G336" s="160"/>
      <c r="H336" s="160"/>
      <c r="I336" s="160"/>
      <c r="J336" s="160"/>
      <c r="K336" s="160"/>
      <c r="L336" s="160"/>
      <c r="M336" s="160"/>
      <c r="N336" s="160"/>
      <c r="O336" s="160"/>
      <c r="P336" s="160"/>
      <c r="Q336" s="160"/>
      <c r="R336" s="160"/>
      <c r="S336" s="160"/>
      <c r="T336" s="160"/>
      <c r="U336" s="160"/>
      <c r="V336" s="160"/>
      <c r="W336" s="160"/>
      <c r="X336" s="151"/>
      <c r="Y336" s="151"/>
      <c r="Z336" s="151"/>
      <c r="AA336" s="151"/>
      <c r="AB336" s="151"/>
      <c r="AC336" s="151"/>
      <c r="AD336" s="151"/>
      <c r="AE336" s="151"/>
      <c r="AF336" s="151"/>
      <c r="AG336" s="151" t="s">
        <v>250</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58"/>
      <c r="B337" s="159"/>
      <c r="C337" s="198" t="s">
        <v>391</v>
      </c>
      <c r="D337" s="190"/>
      <c r="E337" s="191">
        <v>-1.6</v>
      </c>
      <c r="F337" s="160"/>
      <c r="G337" s="160"/>
      <c r="H337" s="160"/>
      <c r="I337" s="160"/>
      <c r="J337" s="160"/>
      <c r="K337" s="160"/>
      <c r="L337" s="160"/>
      <c r="M337" s="160"/>
      <c r="N337" s="160"/>
      <c r="O337" s="160"/>
      <c r="P337" s="160"/>
      <c r="Q337" s="160"/>
      <c r="R337" s="160"/>
      <c r="S337" s="160"/>
      <c r="T337" s="160"/>
      <c r="U337" s="160"/>
      <c r="V337" s="160"/>
      <c r="W337" s="160"/>
      <c r="X337" s="151"/>
      <c r="Y337" s="151"/>
      <c r="Z337" s="151"/>
      <c r="AA337" s="151"/>
      <c r="AB337" s="151"/>
      <c r="AC337" s="151"/>
      <c r="AD337" s="151"/>
      <c r="AE337" s="151"/>
      <c r="AF337" s="151"/>
      <c r="AG337" s="151" t="s">
        <v>250</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c r="A338" s="158"/>
      <c r="B338" s="159"/>
      <c r="C338" s="198" t="s">
        <v>507</v>
      </c>
      <c r="D338" s="190"/>
      <c r="E338" s="191">
        <v>11.438000000000001</v>
      </c>
      <c r="F338" s="160"/>
      <c r="G338" s="160"/>
      <c r="H338" s="160"/>
      <c r="I338" s="160"/>
      <c r="J338" s="160"/>
      <c r="K338" s="160"/>
      <c r="L338" s="160"/>
      <c r="M338" s="160"/>
      <c r="N338" s="160"/>
      <c r="O338" s="160"/>
      <c r="P338" s="160"/>
      <c r="Q338" s="160"/>
      <c r="R338" s="160"/>
      <c r="S338" s="160"/>
      <c r="T338" s="160"/>
      <c r="U338" s="160"/>
      <c r="V338" s="160"/>
      <c r="W338" s="160"/>
      <c r="X338" s="151"/>
      <c r="Y338" s="151"/>
      <c r="Z338" s="151"/>
      <c r="AA338" s="151"/>
      <c r="AB338" s="151"/>
      <c r="AC338" s="151"/>
      <c r="AD338" s="151"/>
      <c r="AE338" s="151"/>
      <c r="AF338" s="151"/>
      <c r="AG338" s="151" t="s">
        <v>250</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c r="A339" s="158"/>
      <c r="B339" s="159"/>
      <c r="C339" s="198" t="s">
        <v>508</v>
      </c>
      <c r="D339" s="190"/>
      <c r="E339" s="191">
        <v>36.503999999999998</v>
      </c>
      <c r="F339" s="160"/>
      <c r="G339" s="160"/>
      <c r="H339" s="160"/>
      <c r="I339" s="160"/>
      <c r="J339" s="160"/>
      <c r="K339" s="160"/>
      <c r="L339" s="160"/>
      <c r="M339" s="160"/>
      <c r="N339" s="160"/>
      <c r="O339" s="160"/>
      <c r="P339" s="160"/>
      <c r="Q339" s="160"/>
      <c r="R339" s="160"/>
      <c r="S339" s="160"/>
      <c r="T339" s="160"/>
      <c r="U339" s="160"/>
      <c r="V339" s="160"/>
      <c r="W339" s="160"/>
      <c r="X339" s="151"/>
      <c r="Y339" s="151"/>
      <c r="Z339" s="151"/>
      <c r="AA339" s="151"/>
      <c r="AB339" s="151"/>
      <c r="AC339" s="151"/>
      <c r="AD339" s="151"/>
      <c r="AE339" s="151"/>
      <c r="AF339" s="151"/>
      <c r="AG339" s="151" t="s">
        <v>250</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c r="A340" s="158"/>
      <c r="B340" s="159"/>
      <c r="C340" s="198" t="s">
        <v>391</v>
      </c>
      <c r="D340" s="190"/>
      <c r="E340" s="191">
        <v>-1.6</v>
      </c>
      <c r="F340" s="160"/>
      <c r="G340" s="160"/>
      <c r="H340" s="160"/>
      <c r="I340" s="160"/>
      <c r="J340" s="160"/>
      <c r="K340" s="160"/>
      <c r="L340" s="160"/>
      <c r="M340" s="160"/>
      <c r="N340" s="160"/>
      <c r="O340" s="160"/>
      <c r="P340" s="160"/>
      <c r="Q340" s="160"/>
      <c r="R340" s="160"/>
      <c r="S340" s="160"/>
      <c r="T340" s="160"/>
      <c r="U340" s="160"/>
      <c r="V340" s="160"/>
      <c r="W340" s="160"/>
      <c r="X340" s="151"/>
      <c r="Y340" s="151"/>
      <c r="Z340" s="151"/>
      <c r="AA340" s="151"/>
      <c r="AB340" s="151"/>
      <c r="AC340" s="151"/>
      <c r="AD340" s="151"/>
      <c r="AE340" s="151"/>
      <c r="AF340" s="151"/>
      <c r="AG340" s="151" t="s">
        <v>250</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58"/>
      <c r="B341" s="159"/>
      <c r="C341" s="198" t="s">
        <v>509</v>
      </c>
      <c r="D341" s="190"/>
      <c r="E341" s="191">
        <v>6.76</v>
      </c>
      <c r="F341" s="160"/>
      <c r="G341" s="160"/>
      <c r="H341" s="160"/>
      <c r="I341" s="160"/>
      <c r="J341" s="160"/>
      <c r="K341" s="160"/>
      <c r="L341" s="160"/>
      <c r="M341" s="160"/>
      <c r="N341" s="160"/>
      <c r="O341" s="160"/>
      <c r="P341" s="160"/>
      <c r="Q341" s="160"/>
      <c r="R341" s="160"/>
      <c r="S341" s="160"/>
      <c r="T341" s="160"/>
      <c r="U341" s="160"/>
      <c r="V341" s="160"/>
      <c r="W341" s="160"/>
      <c r="X341" s="151"/>
      <c r="Y341" s="151"/>
      <c r="Z341" s="151"/>
      <c r="AA341" s="151"/>
      <c r="AB341" s="151"/>
      <c r="AC341" s="151"/>
      <c r="AD341" s="151"/>
      <c r="AE341" s="151"/>
      <c r="AF341" s="151"/>
      <c r="AG341" s="151" t="s">
        <v>250</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c r="A342" s="158"/>
      <c r="B342" s="159"/>
      <c r="C342" s="198" t="s">
        <v>391</v>
      </c>
      <c r="D342" s="190"/>
      <c r="E342" s="191">
        <v>-1.6</v>
      </c>
      <c r="F342" s="160"/>
      <c r="G342" s="160"/>
      <c r="H342" s="160"/>
      <c r="I342" s="160"/>
      <c r="J342" s="160"/>
      <c r="K342" s="160"/>
      <c r="L342" s="160"/>
      <c r="M342" s="160"/>
      <c r="N342" s="160"/>
      <c r="O342" s="160"/>
      <c r="P342" s="160"/>
      <c r="Q342" s="160"/>
      <c r="R342" s="160"/>
      <c r="S342" s="160"/>
      <c r="T342" s="160"/>
      <c r="U342" s="160"/>
      <c r="V342" s="160"/>
      <c r="W342" s="160"/>
      <c r="X342" s="151"/>
      <c r="Y342" s="151"/>
      <c r="Z342" s="151"/>
      <c r="AA342" s="151"/>
      <c r="AB342" s="151"/>
      <c r="AC342" s="151"/>
      <c r="AD342" s="151"/>
      <c r="AE342" s="151"/>
      <c r="AF342" s="151"/>
      <c r="AG342" s="151" t="s">
        <v>250</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c r="A343" s="158"/>
      <c r="B343" s="159"/>
      <c r="C343" s="198" t="s">
        <v>510</v>
      </c>
      <c r="D343" s="190"/>
      <c r="E343" s="191">
        <v>3.38</v>
      </c>
      <c r="F343" s="160"/>
      <c r="G343" s="160"/>
      <c r="H343" s="160"/>
      <c r="I343" s="160"/>
      <c r="J343" s="160"/>
      <c r="K343" s="160"/>
      <c r="L343" s="160"/>
      <c r="M343" s="160"/>
      <c r="N343" s="160"/>
      <c r="O343" s="160"/>
      <c r="P343" s="160"/>
      <c r="Q343" s="160"/>
      <c r="R343" s="160"/>
      <c r="S343" s="160"/>
      <c r="T343" s="160"/>
      <c r="U343" s="160"/>
      <c r="V343" s="160"/>
      <c r="W343" s="160"/>
      <c r="X343" s="151"/>
      <c r="Y343" s="151"/>
      <c r="Z343" s="151"/>
      <c r="AA343" s="151"/>
      <c r="AB343" s="151"/>
      <c r="AC343" s="151"/>
      <c r="AD343" s="151"/>
      <c r="AE343" s="151"/>
      <c r="AF343" s="151"/>
      <c r="AG343" s="151" t="s">
        <v>250</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c r="A344" s="158"/>
      <c r="B344" s="159"/>
      <c r="C344" s="198" t="s">
        <v>511</v>
      </c>
      <c r="D344" s="190"/>
      <c r="E344" s="191">
        <v>49.713999999999999</v>
      </c>
      <c r="F344" s="160"/>
      <c r="G344" s="160"/>
      <c r="H344" s="160"/>
      <c r="I344" s="160"/>
      <c r="J344" s="160"/>
      <c r="K344" s="160"/>
      <c r="L344" s="160"/>
      <c r="M344" s="160"/>
      <c r="N344" s="160"/>
      <c r="O344" s="160"/>
      <c r="P344" s="160"/>
      <c r="Q344" s="160"/>
      <c r="R344" s="160"/>
      <c r="S344" s="160"/>
      <c r="T344" s="160"/>
      <c r="U344" s="160"/>
      <c r="V344" s="160"/>
      <c r="W344" s="160"/>
      <c r="X344" s="151"/>
      <c r="Y344" s="151"/>
      <c r="Z344" s="151"/>
      <c r="AA344" s="151"/>
      <c r="AB344" s="151"/>
      <c r="AC344" s="151"/>
      <c r="AD344" s="151"/>
      <c r="AE344" s="151"/>
      <c r="AF344" s="151"/>
      <c r="AG344" s="151" t="s">
        <v>250</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c r="A345" s="158"/>
      <c r="B345" s="159"/>
      <c r="C345" s="198" t="s">
        <v>498</v>
      </c>
      <c r="D345" s="190"/>
      <c r="E345" s="191">
        <v>-5.7539999999999996</v>
      </c>
      <c r="F345" s="160"/>
      <c r="G345" s="160"/>
      <c r="H345" s="160"/>
      <c r="I345" s="160"/>
      <c r="J345" s="160"/>
      <c r="K345" s="160"/>
      <c r="L345" s="160"/>
      <c r="M345" s="160"/>
      <c r="N345" s="160"/>
      <c r="O345" s="160"/>
      <c r="P345" s="160"/>
      <c r="Q345" s="160"/>
      <c r="R345" s="160"/>
      <c r="S345" s="160"/>
      <c r="T345" s="160"/>
      <c r="U345" s="160"/>
      <c r="V345" s="160"/>
      <c r="W345" s="160"/>
      <c r="X345" s="151"/>
      <c r="Y345" s="151"/>
      <c r="Z345" s="151"/>
      <c r="AA345" s="151"/>
      <c r="AB345" s="151"/>
      <c r="AC345" s="151"/>
      <c r="AD345" s="151"/>
      <c r="AE345" s="151"/>
      <c r="AF345" s="151"/>
      <c r="AG345" s="151" t="s">
        <v>250</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c r="A346" s="158"/>
      <c r="B346" s="159"/>
      <c r="C346" s="198" t="s">
        <v>512</v>
      </c>
      <c r="D346" s="190"/>
      <c r="E346" s="191">
        <v>-3</v>
      </c>
      <c r="F346" s="160"/>
      <c r="G346" s="160"/>
      <c r="H346" s="160"/>
      <c r="I346" s="160"/>
      <c r="J346" s="160"/>
      <c r="K346" s="160"/>
      <c r="L346" s="160"/>
      <c r="M346" s="160"/>
      <c r="N346" s="160"/>
      <c r="O346" s="160"/>
      <c r="P346" s="160"/>
      <c r="Q346" s="160"/>
      <c r="R346" s="160"/>
      <c r="S346" s="160"/>
      <c r="T346" s="160"/>
      <c r="U346" s="160"/>
      <c r="V346" s="160"/>
      <c r="W346" s="160"/>
      <c r="X346" s="151"/>
      <c r="Y346" s="151"/>
      <c r="Z346" s="151"/>
      <c r="AA346" s="151"/>
      <c r="AB346" s="151"/>
      <c r="AC346" s="151"/>
      <c r="AD346" s="151"/>
      <c r="AE346" s="151"/>
      <c r="AF346" s="151"/>
      <c r="AG346" s="151" t="s">
        <v>250</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58"/>
      <c r="B347" s="159"/>
      <c r="C347" s="198" t="s">
        <v>513</v>
      </c>
      <c r="D347" s="190"/>
      <c r="E347" s="191">
        <v>-3.3</v>
      </c>
      <c r="F347" s="160"/>
      <c r="G347" s="160"/>
      <c r="H347" s="160"/>
      <c r="I347" s="160"/>
      <c r="J347" s="160"/>
      <c r="K347" s="160"/>
      <c r="L347" s="160"/>
      <c r="M347" s="160"/>
      <c r="N347" s="160"/>
      <c r="O347" s="160"/>
      <c r="P347" s="160"/>
      <c r="Q347" s="160"/>
      <c r="R347" s="160"/>
      <c r="S347" s="160"/>
      <c r="T347" s="160"/>
      <c r="U347" s="160"/>
      <c r="V347" s="160"/>
      <c r="W347" s="160"/>
      <c r="X347" s="151"/>
      <c r="Y347" s="151"/>
      <c r="Z347" s="151"/>
      <c r="AA347" s="151"/>
      <c r="AB347" s="151"/>
      <c r="AC347" s="151"/>
      <c r="AD347" s="151"/>
      <c r="AE347" s="151"/>
      <c r="AF347" s="151"/>
      <c r="AG347" s="151" t="s">
        <v>250</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c r="A348" s="158"/>
      <c r="B348" s="159"/>
      <c r="C348" s="198" t="s">
        <v>502</v>
      </c>
      <c r="D348" s="190"/>
      <c r="E348" s="191">
        <v>2.7850000000000001</v>
      </c>
      <c r="F348" s="160"/>
      <c r="G348" s="160"/>
      <c r="H348" s="160"/>
      <c r="I348" s="160"/>
      <c r="J348" s="160"/>
      <c r="K348" s="160"/>
      <c r="L348" s="160"/>
      <c r="M348" s="160"/>
      <c r="N348" s="160"/>
      <c r="O348" s="160"/>
      <c r="P348" s="160"/>
      <c r="Q348" s="160"/>
      <c r="R348" s="160"/>
      <c r="S348" s="160"/>
      <c r="T348" s="160"/>
      <c r="U348" s="160"/>
      <c r="V348" s="160"/>
      <c r="W348" s="160"/>
      <c r="X348" s="151"/>
      <c r="Y348" s="151"/>
      <c r="Z348" s="151"/>
      <c r="AA348" s="151"/>
      <c r="AB348" s="151"/>
      <c r="AC348" s="151"/>
      <c r="AD348" s="151"/>
      <c r="AE348" s="151"/>
      <c r="AF348" s="151"/>
      <c r="AG348" s="151" t="s">
        <v>250</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c r="A349" s="158"/>
      <c r="B349" s="159"/>
      <c r="C349" s="198" t="s">
        <v>514</v>
      </c>
      <c r="D349" s="190"/>
      <c r="E349" s="191">
        <v>51.48</v>
      </c>
      <c r="F349" s="160"/>
      <c r="G349" s="160"/>
      <c r="H349" s="160"/>
      <c r="I349" s="160"/>
      <c r="J349" s="160"/>
      <c r="K349" s="160"/>
      <c r="L349" s="160"/>
      <c r="M349" s="160"/>
      <c r="N349" s="160"/>
      <c r="O349" s="160"/>
      <c r="P349" s="160"/>
      <c r="Q349" s="160"/>
      <c r="R349" s="160"/>
      <c r="S349" s="160"/>
      <c r="T349" s="160"/>
      <c r="U349" s="160"/>
      <c r="V349" s="160"/>
      <c r="W349" s="160"/>
      <c r="X349" s="151"/>
      <c r="Y349" s="151"/>
      <c r="Z349" s="151"/>
      <c r="AA349" s="151"/>
      <c r="AB349" s="151"/>
      <c r="AC349" s="151"/>
      <c r="AD349" s="151"/>
      <c r="AE349" s="151"/>
      <c r="AF349" s="151"/>
      <c r="AG349" s="151" t="s">
        <v>250</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c r="A350" s="158"/>
      <c r="B350" s="159"/>
      <c r="C350" s="198" t="s">
        <v>363</v>
      </c>
      <c r="D350" s="190"/>
      <c r="E350" s="191">
        <v>-4.1100000000000003</v>
      </c>
      <c r="F350" s="160"/>
      <c r="G350" s="160"/>
      <c r="H350" s="160"/>
      <c r="I350" s="160"/>
      <c r="J350" s="160"/>
      <c r="K350" s="160"/>
      <c r="L350" s="160"/>
      <c r="M350" s="160"/>
      <c r="N350" s="160"/>
      <c r="O350" s="160"/>
      <c r="P350" s="160"/>
      <c r="Q350" s="160"/>
      <c r="R350" s="160"/>
      <c r="S350" s="160"/>
      <c r="T350" s="160"/>
      <c r="U350" s="160"/>
      <c r="V350" s="160"/>
      <c r="W350" s="160"/>
      <c r="X350" s="151"/>
      <c r="Y350" s="151"/>
      <c r="Z350" s="151"/>
      <c r="AA350" s="151"/>
      <c r="AB350" s="151"/>
      <c r="AC350" s="151"/>
      <c r="AD350" s="151"/>
      <c r="AE350" s="151"/>
      <c r="AF350" s="151"/>
      <c r="AG350" s="151" t="s">
        <v>250</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c r="A351" s="158"/>
      <c r="B351" s="159"/>
      <c r="C351" s="198" t="s">
        <v>399</v>
      </c>
      <c r="D351" s="190"/>
      <c r="E351" s="191">
        <v>-2.2000000000000002</v>
      </c>
      <c r="F351" s="160"/>
      <c r="G351" s="160"/>
      <c r="H351" s="160"/>
      <c r="I351" s="160"/>
      <c r="J351" s="160"/>
      <c r="K351" s="160"/>
      <c r="L351" s="160"/>
      <c r="M351" s="160"/>
      <c r="N351" s="160"/>
      <c r="O351" s="160"/>
      <c r="P351" s="160"/>
      <c r="Q351" s="160"/>
      <c r="R351" s="160"/>
      <c r="S351" s="160"/>
      <c r="T351" s="160"/>
      <c r="U351" s="160"/>
      <c r="V351" s="160"/>
      <c r="W351" s="160"/>
      <c r="X351" s="151"/>
      <c r="Y351" s="151"/>
      <c r="Z351" s="151"/>
      <c r="AA351" s="151"/>
      <c r="AB351" s="151"/>
      <c r="AC351" s="151"/>
      <c r="AD351" s="151"/>
      <c r="AE351" s="151"/>
      <c r="AF351" s="151"/>
      <c r="AG351" s="151" t="s">
        <v>250</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c r="A352" s="158"/>
      <c r="B352" s="159"/>
      <c r="C352" s="198" t="s">
        <v>512</v>
      </c>
      <c r="D352" s="190"/>
      <c r="E352" s="191">
        <v>-3</v>
      </c>
      <c r="F352" s="160"/>
      <c r="G352" s="160"/>
      <c r="H352" s="160"/>
      <c r="I352" s="160"/>
      <c r="J352" s="160"/>
      <c r="K352" s="160"/>
      <c r="L352" s="160"/>
      <c r="M352" s="160"/>
      <c r="N352" s="160"/>
      <c r="O352" s="160"/>
      <c r="P352" s="160"/>
      <c r="Q352" s="160"/>
      <c r="R352" s="160"/>
      <c r="S352" s="160"/>
      <c r="T352" s="160"/>
      <c r="U352" s="160"/>
      <c r="V352" s="160"/>
      <c r="W352" s="160"/>
      <c r="X352" s="151"/>
      <c r="Y352" s="151"/>
      <c r="Z352" s="151"/>
      <c r="AA352" s="151"/>
      <c r="AB352" s="151"/>
      <c r="AC352" s="151"/>
      <c r="AD352" s="151"/>
      <c r="AE352" s="151"/>
      <c r="AF352" s="151"/>
      <c r="AG352" s="151" t="s">
        <v>250</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c r="A353" s="158"/>
      <c r="B353" s="159"/>
      <c r="C353" s="198" t="s">
        <v>515</v>
      </c>
      <c r="D353" s="190"/>
      <c r="E353" s="191">
        <v>2.1850000000000001</v>
      </c>
      <c r="F353" s="160"/>
      <c r="G353" s="160"/>
      <c r="H353" s="160"/>
      <c r="I353" s="160"/>
      <c r="J353" s="160"/>
      <c r="K353" s="160"/>
      <c r="L353" s="160"/>
      <c r="M353" s="160"/>
      <c r="N353" s="160"/>
      <c r="O353" s="160"/>
      <c r="P353" s="160"/>
      <c r="Q353" s="160"/>
      <c r="R353" s="160"/>
      <c r="S353" s="160"/>
      <c r="T353" s="160"/>
      <c r="U353" s="160"/>
      <c r="V353" s="160"/>
      <c r="W353" s="160"/>
      <c r="X353" s="151"/>
      <c r="Y353" s="151"/>
      <c r="Z353" s="151"/>
      <c r="AA353" s="151"/>
      <c r="AB353" s="151"/>
      <c r="AC353" s="151"/>
      <c r="AD353" s="151"/>
      <c r="AE353" s="151"/>
      <c r="AF353" s="151"/>
      <c r="AG353" s="151" t="s">
        <v>250</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c r="A354" s="158"/>
      <c r="B354" s="159"/>
      <c r="C354" s="198" t="s">
        <v>516</v>
      </c>
      <c r="D354" s="190"/>
      <c r="E354" s="191">
        <v>9.1999999999999993</v>
      </c>
      <c r="F354" s="160"/>
      <c r="G354" s="160"/>
      <c r="H354" s="160"/>
      <c r="I354" s="160"/>
      <c r="J354" s="160"/>
      <c r="K354" s="160"/>
      <c r="L354" s="160"/>
      <c r="M354" s="160"/>
      <c r="N354" s="160"/>
      <c r="O354" s="160"/>
      <c r="P354" s="160"/>
      <c r="Q354" s="160"/>
      <c r="R354" s="160"/>
      <c r="S354" s="160"/>
      <c r="T354" s="160"/>
      <c r="U354" s="160"/>
      <c r="V354" s="160"/>
      <c r="W354" s="160"/>
      <c r="X354" s="151"/>
      <c r="Y354" s="151"/>
      <c r="Z354" s="151"/>
      <c r="AA354" s="151"/>
      <c r="AB354" s="151"/>
      <c r="AC354" s="151"/>
      <c r="AD354" s="151"/>
      <c r="AE354" s="151"/>
      <c r="AF354" s="151"/>
      <c r="AG354" s="151" t="s">
        <v>250</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c r="A355" s="158"/>
      <c r="B355" s="159"/>
      <c r="C355" s="198" t="s">
        <v>517</v>
      </c>
      <c r="D355" s="190"/>
      <c r="E355" s="191">
        <v>2.7</v>
      </c>
      <c r="F355" s="160"/>
      <c r="G355" s="160"/>
      <c r="H355" s="160"/>
      <c r="I355" s="160"/>
      <c r="J355" s="160"/>
      <c r="K355" s="160"/>
      <c r="L355" s="160"/>
      <c r="M355" s="160"/>
      <c r="N355" s="160"/>
      <c r="O355" s="160"/>
      <c r="P355" s="160"/>
      <c r="Q355" s="160"/>
      <c r="R355" s="160"/>
      <c r="S355" s="160"/>
      <c r="T355" s="160"/>
      <c r="U355" s="160"/>
      <c r="V355" s="160"/>
      <c r="W355" s="160"/>
      <c r="X355" s="151"/>
      <c r="Y355" s="151"/>
      <c r="Z355" s="151"/>
      <c r="AA355" s="151"/>
      <c r="AB355" s="151"/>
      <c r="AC355" s="151"/>
      <c r="AD355" s="151"/>
      <c r="AE355" s="151"/>
      <c r="AF355" s="151"/>
      <c r="AG355" s="151" t="s">
        <v>250</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c r="A356" s="168">
        <v>55</v>
      </c>
      <c r="B356" s="169" t="s">
        <v>554</v>
      </c>
      <c r="C356" s="185" t="s">
        <v>555</v>
      </c>
      <c r="D356" s="170" t="s">
        <v>292</v>
      </c>
      <c r="E356" s="171">
        <v>22.75</v>
      </c>
      <c r="F356" s="172">
        <v>0</v>
      </c>
      <c r="G356" s="173">
        <f>ROUND(E356*F356,2)</f>
        <v>0</v>
      </c>
      <c r="H356" s="172"/>
      <c r="I356" s="173">
        <f>ROUND(E356*H356,2)</f>
        <v>0</v>
      </c>
      <c r="J356" s="172"/>
      <c r="K356" s="173">
        <f>ROUND(E356*J356,2)</f>
        <v>0</v>
      </c>
      <c r="L356" s="173">
        <v>21</v>
      </c>
      <c r="M356" s="173">
        <f>G356*(1+L356/100)</f>
        <v>0</v>
      </c>
      <c r="N356" s="173">
        <v>3.6490000000000002E-2</v>
      </c>
      <c r="O356" s="173">
        <f>ROUND(E356*N356,2)</f>
        <v>0.83</v>
      </c>
      <c r="P356" s="173">
        <v>0</v>
      </c>
      <c r="Q356" s="173">
        <f>ROUND(E356*P356,2)</f>
        <v>0</v>
      </c>
      <c r="R356" s="173" t="s">
        <v>338</v>
      </c>
      <c r="S356" s="173" t="s">
        <v>201</v>
      </c>
      <c r="T356" s="174" t="s">
        <v>245</v>
      </c>
      <c r="U356" s="160">
        <v>1.8764099999999999</v>
      </c>
      <c r="V356" s="160">
        <f>ROUND(E356*U356,2)</f>
        <v>42.69</v>
      </c>
      <c r="W356" s="160"/>
      <c r="X356" s="151"/>
      <c r="Y356" s="151"/>
      <c r="Z356" s="151"/>
      <c r="AA356" s="151"/>
      <c r="AB356" s="151"/>
      <c r="AC356" s="151"/>
      <c r="AD356" s="151"/>
      <c r="AE356" s="151"/>
      <c r="AF356" s="151"/>
      <c r="AG356" s="151" t="s">
        <v>259</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c r="A357" s="158"/>
      <c r="B357" s="159"/>
      <c r="C357" s="315" t="s">
        <v>339</v>
      </c>
      <c r="D357" s="316"/>
      <c r="E357" s="316"/>
      <c r="F357" s="316"/>
      <c r="G357" s="316"/>
      <c r="H357" s="160"/>
      <c r="I357" s="160"/>
      <c r="J357" s="160"/>
      <c r="K357" s="160"/>
      <c r="L357" s="160"/>
      <c r="M357" s="160"/>
      <c r="N357" s="160"/>
      <c r="O357" s="160"/>
      <c r="P357" s="160"/>
      <c r="Q357" s="160"/>
      <c r="R357" s="160"/>
      <c r="S357" s="160"/>
      <c r="T357" s="160"/>
      <c r="U357" s="160"/>
      <c r="V357" s="160"/>
      <c r="W357" s="160"/>
      <c r="X357" s="151"/>
      <c r="Y357" s="151"/>
      <c r="Z357" s="151"/>
      <c r="AA357" s="151"/>
      <c r="AB357" s="151"/>
      <c r="AC357" s="151"/>
      <c r="AD357" s="151"/>
      <c r="AE357" s="151"/>
      <c r="AF357" s="151"/>
      <c r="AG357" s="151" t="s">
        <v>248</v>
      </c>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c r="A358" s="158"/>
      <c r="B358" s="159"/>
      <c r="C358" s="198" t="s">
        <v>556</v>
      </c>
      <c r="D358" s="190"/>
      <c r="E358" s="191">
        <v>2.5</v>
      </c>
      <c r="F358" s="160"/>
      <c r="G358" s="160"/>
      <c r="H358" s="160"/>
      <c r="I358" s="160"/>
      <c r="J358" s="160"/>
      <c r="K358" s="160"/>
      <c r="L358" s="160"/>
      <c r="M358" s="160"/>
      <c r="N358" s="160"/>
      <c r="O358" s="160"/>
      <c r="P358" s="160"/>
      <c r="Q358" s="160"/>
      <c r="R358" s="160"/>
      <c r="S358" s="160"/>
      <c r="T358" s="160"/>
      <c r="U358" s="160"/>
      <c r="V358" s="160"/>
      <c r="W358" s="160"/>
      <c r="X358" s="151"/>
      <c r="Y358" s="151"/>
      <c r="Z358" s="151"/>
      <c r="AA358" s="151"/>
      <c r="AB358" s="151"/>
      <c r="AC358" s="151"/>
      <c r="AD358" s="151"/>
      <c r="AE358" s="151"/>
      <c r="AF358" s="151"/>
      <c r="AG358" s="151" t="s">
        <v>250</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c r="A359" s="158"/>
      <c r="B359" s="159"/>
      <c r="C359" s="198" t="s">
        <v>557</v>
      </c>
      <c r="D359" s="190"/>
      <c r="E359" s="191">
        <v>20.25</v>
      </c>
      <c r="F359" s="160"/>
      <c r="G359" s="160"/>
      <c r="H359" s="160"/>
      <c r="I359" s="160"/>
      <c r="J359" s="160"/>
      <c r="K359" s="160"/>
      <c r="L359" s="160"/>
      <c r="M359" s="160"/>
      <c r="N359" s="160"/>
      <c r="O359" s="160"/>
      <c r="P359" s="160"/>
      <c r="Q359" s="160"/>
      <c r="R359" s="160"/>
      <c r="S359" s="160"/>
      <c r="T359" s="160"/>
      <c r="U359" s="160"/>
      <c r="V359" s="160"/>
      <c r="W359" s="160"/>
      <c r="X359" s="151"/>
      <c r="Y359" s="151"/>
      <c r="Z359" s="151"/>
      <c r="AA359" s="151"/>
      <c r="AB359" s="151"/>
      <c r="AC359" s="151"/>
      <c r="AD359" s="151"/>
      <c r="AE359" s="151"/>
      <c r="AF359" s="151"/>
      <c r="AG359" s="151" t="s">
        <v>250</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c r="A360" s="168">
        <v>56</v>
      </c>
      <c r="B360" s="169" t="s">
        <v>558</v>
      </c>
      <c r="C360" s="185" t="s">
        <v>559</v>
      </c>
      <c r="D360" s="170" t="s">
        <v>292</v>
      </c>
      <c r="E360" s="171">
        <v>3.6375000000000002</v>
      </c>
      <c r="F360" s="172">
        <v>0</v>
      </c>
      <c r="G360" s="173">
        <f>ROUND(E360*F360,2)</f>
        <v>0</v>
      </c>
      <c r="H360" s="172"/>
      <c r="I360" s="173">
        <f>ROUND(E360*H360,2)</f>
        <v>0</v>
      </c>
      <c r="J360" s="172"/>
      <c r="K360" s="173">
        <f>ROUND(E360*J360,2)</f>
        <v>0</v>
      </c>
      <c r="L360" s="173">
        <v>21</v>
      </c>
      <c r="M360" s="173">
        <f>G360*(1+L360/100)</f>
        <v>0</v>
      </c>
      <c r="N360" s="173">
        <v>3.4270000000000002E-2</v>
      </c>
      <c r="O360" s="173">
        <f>ROUND(E360*N360,2)</f>
        <v>0.12</v>
      </c>
      <c r="P360" s="173">
        <v>0</v>
      </c>
      <c r="Q360" s="173">
        <f>ROUND(E360*P360,2)</f>
        <v>0</v>
      </c>
      <c r="R360" s="173" t="s">
        <v>338</v>
      </c>
      <c r="S360" s="173" t="s">
        <v>201</v>
      </c>
      <c r="T360" s="174" t="s">
        <v>245</v>
      </c>
      <c r="U360" s="160">
        <v>1.58036</v>
      </c>
      <c r="V360" s="160">
        <f>ROUND(E360*U360,2)</f>
        <v>5.75</v>
      </c>
      <c r="W360" s="160"/>
      <c r="X360" s="151"/>
      <c r="Y360" s="151"/>
      <c r="Z360" s="151"/>
      <c r="AA360" s="151"/>
      <c r="AB360" s="151"/>
      <c r="AC360" s="151"/>
      <c r="AD360" s="151"/>
      <c r="AE360" s="151"/>
      <c r="AF360" s="151"/>
      <c r="AG360" s="151" t="s">
        <v>259</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c r="A361" s="158"/>
      <c r="B361" s="159"/>
      <c r="C361" s="315" t="s">
        <v>339</v>
      </c>
      <c r="D361" s="316"/>
      <c r="E361" s="316"/>
      <c r="F361" s="316"/>
      <c r="G361" s="316"/>
      <c r="H361" s="160"/>
      <c r="I361" s="160"/>
      <c r="J361" s="160"/>
      <c r="K361" s="160"/>
      <c r="L361" s="160"/>
      <c r="M361" s="160"/>
      <c r="N361" s="160"/>
      <c r="O361" s="160"/>
      <c r="P361" s="160"/>
      <c r="Q361" s="160"/>
      <c r="R361" s="160"/>
      <c r="S361" s="160"/>
      <c r="T361" s="160"/>
      <c r="U361" s="160"/>
      <c r="V361" s="160"/>
      <c r="W361" s="160"/>
      <c r="X361" s="151"/>
      <c r="Y361" s="151"/>
      <c r="Z361" s="151"/>
      <c r="AA361" s="151"/>
      <c r="AB361" s="151"/>
      <c r="AC361" s="151"/>
      <c r="AD361" s="151"/>
      <c r="AE361" s="151"/>
      <c r="AF361" s="151"/>
      <c r="AG361" s="151" t="s">
        <v>248</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c r="A362" s="158"/>
      <c r="B362" s="159"/>
      <c r="C362" s="198" t="s">
        <v>417</v>
      </c>
      <c r="D362" s="190"/>
      <c r="E362" s="191">
        <v>0.2</v>
      </c>
      <c r="F362" s="160"/>
      <c r="G362" s="160"/>
      <c r="H362" s="160"/>
      <c r="I362" s="160"/>
      <c r="J362" s="160"/>
      <c r="K362" s="160"/>
      <c r="L362" s="160"/>
      <c r="M362" s="160"/>
      <c r="N362" s="160"/>
      <c r="O362" s="160"/>
      <c r="P362" s="160"/>
      <c r="Q362" s="160"/>
      <c r="R362" s="160"/>
      <c r="S362" s="160"/>
      <c r="T362" s="160"/>
      <c r="U362" s="160"/>
      <c r="V362" s="160"/>
      <c r="W362" s="160"/>
      <c r="X362" s="151"/>
      <c r="Y362" s="151"/>
      <c r="Z362" s="151"/>
      <c r="AA362" s="151"/>
      <c r="AB362" s="151"/>
      <c r="AC362" s="151"/>
      <c r="AD362" s="151"/>
      <c r="AE362" s="151"/>
      <c r="AF362" s="151"/>
      <c r="AG362" s="151" t="s">
        <v>250</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c r="A363" s="158"/>
      <c r="B363" s="159"/>
      <c r="C363" s="198" t="s">
        <v>418</v>
      </c>
      <c r="D363" s="190"/>
      <c r="E363" s="191">
        <v>0.125</v>
      </c>
      <c r="F363" s="160"/>
      <c r="G363" s="160"/>
      <c r="H363" s="160"/>
      <c r="I363" s="160"/>
      <c r="J363" s="160"/>
      <c r="K363" s="160"/>
      <c r="L363" s="160"/>
      <c r="M363" s="160"/>
      <c r="N363" s="160"/>
      <c r="O363" s="160"/>
      <c r="P363" s="160"/>
      <c r="Q363" s="160"/>
      <c r="R363" s="160"/>
      <c r="S363" s="160"/>
      <c r="T363" s="160"/>
      <c r="U363" s="160"/>
      <c r="V363" s="160"/>
      <c r="W363" s="160"/>
      <c r="X363" s="151"/>
      <c r="Y363" s="151"/>
      <c r="Z363" s="151"/>
      <c r="AA363" s="151"/>
      <c r="AB363" s="151"/>
      <c r="AC363" s="151"/>
      <c r="AD363" s="151"/>
      <c r="AE363" s="151"/>
      <c r="AF363" s="151"/>
      <c r="AG363" s="151" t="s">
        <v>250</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c r="A364" s="158"/>
      <c r="B364" s="159"/>
      <c r="C364" s="198" t="s">
        <v>419</v>
      </c>
      <c r="D364" s="190"/>
      <c r="E364" s="191">
        <v>0.125</v>
      </c>
      <c r="F364" s="160"/>
      <c r="G364" s="160"/>
      <c r="H364" s="160"/>
      <c r="I364" s="160"/>
      <c r="J364" s="160"/>
      <c r="K364" s="160"/>
      <c r="L364" s="160"/>
      <c r="M364" s="160"/>
      <c r="N364" s="160"/>
      <c r="O364" s="160"/>
      <c r="P364" s="160"/>
      <c r="Q364" s="160"/>
      <c r="R364" s="160"/>
      <c r="S364" s="160"/>
      <c r="T364" s="160"/>
      <c r="U364" s="160"/>
      <c r="V364" s="160"/>
      <c r="W364" s="160"/>
      <c r="X364" s="151"/>
      <c r="Y364" s="151"/>
      <c r="Z364" s="151"/>
      <c r="AA364" s="151"/>
      <c r="AB364" s="151"/>
      <c r="AC364" s="151"/>
      <c r="AD364" s="151"/>
      <c r="AE364" s="151"/>
      <c r="AF364" s="151"/>
      <c r="AG364" s="151" t="s">
        <v>250</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c r="A365" s="158"/>
      <c r="B365" s="159"/>
      <c r="C365" s="198" t="s">
        <v>420</v>
      </c>
      <c r="D365" s="190"/>
      <c r="E365" s="191">
        <v>0.26250000000000001</v>
      </c>
      <c r="F365" s="160"/>
      <c r="G365" s="160"/>
      <c r="H365" s="160"/>
      <c r="I365" s="160"/>
      <c r="J365" s="160"/>
      <c r="K365" s="160"/>
      <c r="L365" s="160"/>
      <c r="M365" s="160"/>
      <c r="N365" s="160"/>
      <c r="O365" s="160"/>
      <c r="P365" s="160"/>
      <c r="Q365" s="160"/>
      <c r="R365" s="160"/>
      <c r="S365" s="160"/>
      <c r="T365" s="160"/>
      <c r="U365" s="160"/>
      <c r="V365" s="160"/>
      <c r="W365" s="160"/>
      <c r="X365" s="151"/>
      <c r="Y365" s="151"/>
      <c r="Z365" s="151"/>
      <c r="AA365" s="151"/>
      <c r="AB365" s="151"/>
      <c r="AC365" s="151"/>
      <c r="AD365" s="151"/>
      <c r="AE365" s="151"/>
      <c r="AF365" s="151"/>
      <c r="AG365" s="151" t="s">
        <v>250</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c r="A366" s="158"/>
      <c r="B366" s="159"/>
      <c r="C366" s="198" t="s">
        <v>421</v>
      </c>
      <c r="D366" s="190"/>
      <c r="E366" s="191">
        <v>0.92500000000000004</v>
      </c>
      <c r="F366" s="160"/>
      <c r="G366" s="160"/>
      <c r="H366" s="160"/>
      <c r="I366" s="160"/>
      <c r="J366" s="160"/>
      <c r="K366" s="160"/>
      <c r="L366" s="160"/>
      <c r="M366" s="160"/>
      <c r="N366" s="160"/>
      <c r="O366" s="160"/>
      <c r="P366" s="160"/>
      <c r="Q366" s="160"/>
      <c r="R366" s="160"/>
      <c r="S366" s="160"/>
      <c r="T366" s="160"/>
      <c r="U366" s="160"/>
      <c r="V366" s="160"/>
      <c r="W366" s="160"/>
      <c r="X366" s="151"/>
      <c r="Y366" s="151"/>
      <c r="Z366" s="151"/>
      <c r="AA366" s="151"/>
      <c r="AB366" s="151"/>
      <c r="AC366" s="151"/>
      <c r="AD366" s="151"/>
      <c r="AE366" s="151"/>
      <c r="AF366" s="151"/>
      <c r="AG366" s="151" t="s">
        <v>250</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c r="A367" s="158"/>
      <c r="B367" s="159"/>
      <c r="C367" s="198" t="s">
        <v>540</v>
      </c>
      <c r="D367" s="190"/>
      <c r="E367" s="191">
        <v>2</v>
      </c>
      <c r="F367" s="160"/>
      <c r="G367" s="160"/>
      <c r="H367" s="160"/>
      <c r="I367" s="160"/>
      <c r="J367" s="160"/>
      <c r="K367" s="160"/>
      <c r="L367" s="160"/>
      <c r="M367" s="160"/>
      <c r="N367" s="160"/>
      <c r="O367" s="160"/>
      <c r="P367" s="160"/>
      <c r="Q367" s="160"/>
      <c r="R367" s="160"/>
      <c r="S367" s="160"/>
      <c r="T367" s="160"/>
      <c r="U367" s="160"/>
      <c r="V367" s="160"/>
      <c r="W367" s="160"/>
      <c r="X367" s="151"/>
      <c r="Y367" s="151"/>
      <c r="Z367" s="151"/>
      <c r="AA367" s="151"/>
      <c r="AB367" s="151"/>
      <c r="AC367" s="151"/>
      <c r="AD367" s="151"/>
      <c r="AE367" s="151"/>
      <c r="AF367" s="151"/>
      <c r="AG367" s="151" t="s">
        <v>250</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c r="A368" s="168">
        <v>57</v>
      </c>
      <c r="B368" s="169" t="s">
        <v>560</v>
      </c>
      <c r="C368" s="185" t="s">
        <v>561</v>
      </c>
      <c r="D368" s="170" t="s">
        <v>292</v>
      </c>
      <c r="E368" s="171">
        <v>3.9</v>
      </c>
      <c r="F368" s="172">
        <v>0</v>
      </c>
      <c r="G368" s="173">
        <f>ROUND(E368*F368,2)</f>
        <v>0</v>
      </c>
      <c r="H368" s="172"/>
      <c r="I368" s="173">
        <f>ROUND(E368*H368,2)</f>
        <v>0</v>
      </c>
      <c r="J368" s="172"/>
      <c r="K368" s="173">
        <f>ROUND(E368*J368,2)</f>
        <v>0</v>
      </c>
      <c r="L368" s="173">
        <v>21</v>
      </c>
      <c r="M368" s="173">
        <f>G368*(1+L368/100)</f>
        <v>0</v>
      </c>
      <c r="N368" s="173">
        <v>3.3709999999999997E-2</v>
      </c>
      <c r="O368" s="173">
        <f>ROUND(E368*N368,2)</f>
        <v>0.13</v>
      </c>
      <c r="P368" s="173">
        <v>0</v>
      </c>
      <c r="Q368" s="173">
        <f>ROUND(E368*P368,2)</f>
        <v>0</v>
      </c>
      <c r="R368" s="173" t="s">
        <v>338</v>
      </c>
      <c r="S368" s="173" t="s">
        <v>201</v>
      </c>
      <c r="T368" s="174" t="s">
        <v>245</v>
      </c>
      <c r="U368" s="160">
        <v>1.1841699999999999</v>
      </c>
      <c r="V368" s="160">
        <f>ROUND(E368*U368,2)</f>
        <v>4.62</v>
      </c>
      <c r="W368" s="160"/>
      <c r="X368" s="151"/>
      <c r="Y368" s="151"/>
      <c r="Z368" s="151"/>
      <c r="AA368" s="151"/>
      <c r="AB368" s="151"/>
      <c r="AC368" s="151"/>
      <c r="AD368" s="151"/>
      <c r="AE368" s="151"/>
      <c r="AF368" s="151"/>
      <c r="AG368" s="151" t="s">
        <v>259</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c r="A369" s="158"/>
      <c r="B369" s="159"/>
      <c r="C369" s="315" t="s">
        <v>562</v>
      </c>
      <c r="D369" s="316"/>
      <c r="E369" s="316"/>
      <c r="F369" s="316"/>
      <c r="G369" s="316"/>
      <c r="H369" s="160"/>
      <c r="I369" s="160"/>
      <c r="J369" s="160"/>
      <c r="K369" s="160"/>
      <c r="L369" s="160"/>
      <c r="M369" s="160"/>
      <c r="N369" s="160"/>
      <c r="O369" s="160"/>
      <c r="P369" s="160"/>
      <c r="Q369" s="160"/>
      <c r="R369" s="160"/>
      <c r="S369" s="160"/>
      <c r="T369" s="160"/>
      <c r="U369" s="160"/>
      <c r="V369" s="160"/>
      <c r="W369" s="160"/>
      <c r="X369" s="151"/>
      <c r="Y369" s="151"/>
      <c r="Z369" s="151"/>
      <c r="AA369" s="151"/>
      <c r="AB369" s="151"/>
      <c r="AC369" s="151"/>
      <c r="AD369" s="151"/>
      <c r="AE369" s="151"/>
      <c r="AF369" s="151"/>
      <c r="AG369" s="151" t="s">
        <v>248</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c r="A370" s="158"/>
      <c r="B370" s="159"/>
      <c r="C370" s="198" t="s">
        <v>563</v>
      </c>
      <c r="D370" s="190"/>
      <c r="E370" s="191">
        <v>3.9</v>
      </c>
      <c r="F370" s="160"/>
      <c r="G370" s="160"/>
      <c r="H370" s="160"/>
      <c r="I370" s="160"/>
      <c r="J370" s="160"/>
      <c r="K370" s="160"/>
      <c r="L370" s="160"/>
      <c r="M370" s="160"/>
      <c r="N370" s="160"/>
      <c r="O370" s="160"/>
      <c r="P370" s="160"/>
      <c r="Q370" s="160"/>
      <c r="R370" s="160"/>
      <c r="S370" s="160"/>
      <c r="T370" s="160"/>
      <c r="U370" s="160"/>
      <c r="V370" s="160"/>
      <c r="W370" s="160"/>
      <c r="X370" s="151"/>
      <c r="Y370" s="151"/>
      <c r="Z370" s="151"/>
      <c r="AA370" s="151"/>
      <c r="AB370" s="151"/>
      <c r="AC370" s="151"/>
      <c r="AD370" s="151"/>
      <c r="AE370" s="151"/>
      <c r="AF370" s="151"/>
      <c r="AG370" s="151" t="s">
        <v>250</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c r="A371" s="168">
        <v>58</v>
      </c>
      <c r="B371" s="169" t="s">
        <v>564</v>
      </c>
      <c r="C371" s="185" t="s">
        <v>565</v>
      </c>
      <c r="D371" s="170" t="s">
        <v>292</v>
      </c>
      <c r="E371" s="171">
        <v>83.481999999999999</v>
      </c>
      <c r="F371" s="172">
        <v>0</v>
      </c>
      <c r="G371" s="173">
        <f>ROUND(E371*F371,2)</f>
        <v>0</v>
      </c>
      <c r="H371" s="172"/>
      <c r="I371" s="173">
        <f>ROUND(E371*H371,2)</f>
        <v>0</v>
      </c>
      <c r="J371" s="172"/>
      <c r="K371" s="173">
        <f>ROUND(E371*J371,2)</f>
        <v>0</v>
      </c>
      <c r="L371" s="173">
        <v>21</v>
      </c>
      <c r="M371" s="173">
        <f>G371*(1+L371/100)</f>
        <v>0</v>
      </c>
      <c r="N371" s="173">
        <v>5.126E-2</v>
      </c>
      <c r="O371" s="173">
        <f>ROUND(E371*N371,2)</f>
        <v>4.28</v>
      </c>
      <c r="P371" s="173">
        <v>0</v>
      </c>
      <c r="Q371" s="173">
        <f>ROUND(E371*P371,2)</f>
        <v>0</v>
      </c>
      <c r="R371" s="173" t="s">
        <v>309</v>
      </c>
      <c r="S371" s="173" t="s">
        <v>201</v>
      </c>
      <c r="T371" s="174" t="s">
        <v>245</v>
      </c>
      <c r="U371" s="160">
        <v>0.79800000000000004</v>
      </c>
      <c r="V371" s="160">
        <f>ROUND(E371*U371,2)</f>
        <v>66.62</v>
      </c>
      <c r="W371" s="160"/>
      <c r="X371" s="151"/>
      <c r="Y371" s="151"/>
      <c r="Z371" s="151"/>
      <c r="AA371" s="151"/>
      <c r="AB371" s="151"/>
      <c r="AC371" s="151"/>
      <c r="AD371" s="151"/>
      <c r="AE371" s="151"/>
      <c r="AF371" s="151"/>
      <c r="AG371" s="151" t="s">
        <v>259</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c r="A372" s="158"/>
      <c r="B372" s="159"/>
      <c r="C372" s="198" t="s">
        <v>566</v>
      </c>
      <c r="D372" s="190"/>
      <c r="E372" s="191">
        <v>87.652000000000001</v>
      </c>
      <c r="F372" s="160"/>
      <c r="G372" s="160"/>
      <c r="H372" s="160"/>
      <c r="I372" s="160"/>
      <c r="J372" s="160"/>
      <c r="K372" s="160"/>
      <c r="L372" s="160"/>
      <c r="M372" s="160"/>
      <c r="N372" s="160"/>
      <c r="O372" s="160"/>
      <c r="P372" s="160"/>
      <c r="Q372" s="160"/>
      <c r="R372" s="160"/>
      <c r="S372" s="160"/>
      <c r="T372" s="160"/>
      <c r="U372" s="160"/>
      <c r="V372" s="160"/>
      <c r="W372" s="160"/>
      <c r="X372" s="151"/>
      <c r="Y372" s="151"/>
      <c r="Z372" s="151"/>
      <c r="AA372" s="151"/>
      <c r="AB372" s="151"/>
      <c r="AC372" s="151"/>
      <c r="AD372" s="151"/>
      <c r="AE372" s="151"/>
      <c r="AF372" s="151"/>
      <c r="AG372" s="151" t="s">
        <v>250</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c r="A373" s="158"/>
      <c r="B373" s="159"/>
      <c r="C373" s="198" t="s">
        <v>567</v>
      </c>
      <c r="D373" s="190"/>
      <c r="E373" s="191">
        <v>-6.6</v>
      </c>
      <c r="F373" s="160"/>
      <c r="G373" s="160"/>
      <c r="H373" s="160"/>
      <c r="I373" s="160"/>
      <c r="J373" s="160"/>
      <c r="K373" s="160"/>
      <c r="L373" s="160"/>
      <c r="M373" s="160"/>
      <c r="N373" s="160"/>
      <c r="O373" s="160"/>
      <c r="P373" s="160"/>
      <c r="Q373" s="160"/>
      <c r="R373" s="160"/>
      <c r="S373" s="160"/>
      <c r="T373" s="160"/>
      <c r="U373" s="160"/>
      <c r="V373" s="160"/>
      <c r="W373" s="160"/>
      <c r="X373" s="151"/>
      <c r="Y373" s="151"/>
      <c r="Z373" s="151"/>
      <c r="AA373" s="151"/>
      <c r="AB373" s="151"/>
      <c r="AC373" s="151"/>
      <c r="AD373" s="151"/>
      <c r="AE373" s="151"/>
      <c r="AF373" s="151"/>
      <c r="AG373" s="151" t="s">
        <v>250</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c r="A374" s="158"/>
      <c r="B374" s="159"/>
      <c r="C374" s="198" t="s">
        <v>568</v>
      </c>
      <c r="D374" s="190"/>
      <c r="E374" s="191">
        <v>2.4300000000000002</v>
      </c>
      <c r="F374" s="160"/>
      <c r="G374" s="160"/>
      <c r="H374" s="160"/>
      <c r="I374" s="160"/>
      <c r="J374" s="160"/>
      <c r="K374" s="160"/>
      <c r="L374" s="160"/>
      <c r="M374" s="160"/>
      <c r="N374" s="160"/>
      <c r="O374" s="160"/>
      <c r="P374" s="160"/>
      <c r="Q374" s="160"/>
      <c r="R374" s="160"/>
      <c r="S374" s="160"/>
      <c r="T374" s="160"/>
      <c r="U374" s="160"/>
      <c r="V374" s="160"/>
      <c r="W374" s="160"/>
      <c r="X374" s="151"/>
      <c r="Y374" s="151"/>
      <c r="Z374" s="151"/>
      <c r="AA374" s="151"/>
      <c r="AB374" s="151"/>
      <c r="AC374" s="151"/>
      <c r="AD374" s="151"/>
      <c r="AE374" s="151"/>
      <c r="AF374" s="151"/>
      <c r="AG374" s="151" t="s">
        <v>250</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c r="A375" s="168">
        <v>59</v>
      </c>
      <c r="B375" s="169" t="s">
        <v>569</v>
      </c>
      <c r="C375" s="185" t="s">
        <v>570</v>
      </c>
      <c r="D375" s="170" t="s">
        <v>318</v>
      </c>
      <c r="E375" s="171">
        <v>79.86</v>
      </c>
      <c r="F375" s="172">
        <v>0</v>
      </c>
      <c r="G375" s="173">
        <f>ROUND(E375*F375,2)</f>
        <v>0</v>
      </c>
      <c r="H375" s="172"/>
      <c r="I375" s="173">
        <f>ROUND(E375*H375,2)</f>
        <v>0</v>
      </c>
      <c r="J375" s="172"/>
      <c r="K375" s="173">
        <f>ROUND(E375*J375,2)</f>
        <v>0</v>
      </c>
      <c r="L375" s="173">
        <v>21</v>
      </c>
      <c r="M375" s="173">
        <f>G375*(1+L375/100)</f>
        <v>0</v>
      </c>
      <c r="N375" s="173">
        <v>1.4999999999999999E-4</v>
      </c>
      <c r="O375" s="173">
        <f>ROUND(E375*N375,2)</f>
        <v>0.01</v>
      </c>
      <c r="P375" s="173">
        <v>0</v>
      </c>
      <c r="Q375" s="173">
        <f>ROUND(E375*P375,2)</f>
        <v>0</v>
      </c>
      <c r="R375" s="173" t="s">
        <v>309</v>
      </c>
      <c r="S375" s="173" t="s">
        <v>201</v>
      </c>
      <c r="T375" s="174" t="s">
        <v>245</v>
      </c>
      <c r="U375" s="160">
        <v>0.06</v>
      </c>
      <c r="V375" s="160">
        <f>ROUND(E375*U375,2)</f>
        <v>4.79</v>
      </c>
      <c r="W375" s="160"/>
      <c r="X375" s="151"/>
      <c r="Y375" s="151"/>
      <c r="Z375" s="151"/>
      <c r="AA375" s="151"/>
      <c r="AB375" s="151"/>
      <c r="AC375" s="151"/>
      <c r="AD375" s="151"/>
      <c r="AE375" s="151"/>
      <c r="AF375" s="151"/>
      <c r="AG375" s="151" t="s">
        <v>246</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c r="A376" s="158"/>
      <c r="B376" s="159"/>
      <c r="C376" s="198" t="s">
        <v>571</v>
      </c>
      <c r="D376" s="190"/>
      <c r="E376" s="191">
        <v>27.76</v>
      </c>
      <c r="F376" s="160"/>
      <c r="G376" s="160"/>
      <c r="H376" s="160"/>
      <c r="I376" s="160"/>
      <c r="J376" s="160"/>
      <c r="K376" s="160"/>
      <c r="L376" s="160"/>
      <c r="M376" s="160"/>
      <c r="N376" s="160"/>
      <c r="O376" s="160"/>
      <c r="P376" s="160"/>
      <c r="Q376" s="160"/>
      <c r="R376" s="160"/>
      <c r="S376" s="160"/>
      <c r="T376" s="160"/>
      <c r="U376" s="160"/>
      <c r="V376" s="160"/>
      <c r="W376" s="160"/>
      <c r="X376" s="151"/>
      <c r="Y376" s="151"/>
      <c r="Z376" s="151"/>
      <c r="AA376" s="151"/>
      <c r="AB376" s="151"/>
      <c r="AC376" s="151"/>
      <c r="AD376" s="151"/>
      <c r="AE376" s="151"/>
      <c r="AF376" s="151"/>
      <c r="AG376" s="151" t="s">
        <v>250</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c r="A377" s="158"/>
      <c r="B377" s="159"/>
      <c r="C377" s="198" t="s">
        <v>572</v>
      </c>
      <c r="D377" s="190"/>
      <c r="E377" s="191">
        <v>11.48</v>
      </c>
      <c r="F377" s="160"/>
      <c r="G377" s="160"/>
      <c r="H377" s="160"/>
      <c r="I377" s="160"/>
      <c r="J377" s="160"/>
      <c r="K377" s="160"/>
      <c r="L377" s="160"/>
      <c r="M377" s="160"/>
      <c r="N377" s="160"/>
      <c r="O377" s="160"/>
      <c r="P377" s="160"/>
      <c r="Q377" s="160"/>
      <c r="R377" s="160"/>
      <c r="S377" s="160"/>
      <c r="T377" s="160"/>
      <c r="U377" s="160"/>
      <c r="V377" s="160"/>
      <c r="W377" s="160"/>
      <c r="X377" s="151"/>
      <c r="Y377" s="151"/>
      <c r="Z377" s="151"/>
      <c r="AA377" s="151"/>
      <c r="AB377" s="151"/>
      <c r="AC377" s="151"/>
      <c r="AD377" s="151"/>
      <c r="AE377" s="151"/>
      <c r="AF377" s="151"/>
      <c r="AG377" s="151" t="s">
        <v>250</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c r="A378" s="158"/>
      <c r="B378" s="159"/>
      <c r="C378" s="198" t="s">
        <v>573</v>
      </c>
      <c r="D378" s="190"/>
      <c r="E378" s="191">
        <v>9.6</v>
      </c>
      <c r="F378" s="160"/>
      <c r="G378" s="160"/>
      <c r="H378" s="160"/>
      <c r="I378" s="160"/>
      <c r="J378" s="160"/>
      <c r="K378" s="160"/>
      <c r="L378" s="160"/>
      <c r="M378" s="160"/>
      <c r="N378" s="160"/>
      <c r="O378" s="160"/>
      <c r="P378" s="160"/>
      <c r="Q378" s="160"/>
      <c r="R378" s="160"/>
      <c r="S378" s="160"/>
      <c r="T378" s="160"/>
      <c r="U378" s="160"/>
      <c r="V378" s="160"/>
      <c r="W378" s="160"/>
      <c r="X378" s="151"/>
      <c r="Y378" s="151"/>
      <c r="Z378" s="151"/>
      <c r="AA378" s="151"/>
      <c r="AB378" s="151"/>
      <c r="AC378" s="151"/>
      <c r="AD378" s="151"/>
      <c r="AE378" s="151"/>
      <c r="AF378" s="151"/>
      <c r="AG378" s="151" t="s">
        <v>250</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c r="A379" s="158"/>
      <c r="B379" s="159"/>
      <c r="C379" s="198" t="s">
        <v>574</v>
      </c>
      <c r="D379" s="190"/>
      <c r="E379" s="191">
        <v>22.28</v>
      </c>
      <c r="F379" s="160"/>
      <c r="G379" s="160"/>
      <c r="H379" s="160"/>
      <c r="I379" s="160"/>
      <c r="J379" s="160"/>
      <c r="K379" s="160"/>
      <c r="L379" s="160"/>
      <c r="M379" s="160"/>
      <c r="N379" s="160"/>
      <c r="O379" s="160"/>
      <c r="P379" s="160"/>
      <c r="Q379" s="160"/>
      <c r="R379" s="160"/>
      <c r="S379" s="160"/>
      <c r="T379" s="160"/>
      <c r="U379" s="160"/>
      <c r="V379" s="160"/>
      <c r="W379" s="160"/>
      <c r="X379" s="151"/>
      <c r="Y379" s="151"/>
      <c r="Z379" s="151"/>
      <c r="AA379" s="151"/>
      <c r="AB379" s="151"/>
      <c r="AC379" s="151"/>
      <c r="AD379" s="151"/>
      <c r="AE379" s="151"/>
      <c r="AF379" s="151"/>
      <c r="AG379" s="151" t="s">
        <v>250</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c r="A380" s="158"/>
      <c r="B380" s="159"/>
      <c r="C380" s="198" t="s">
        <v>575</v>
      </c>
      <c r="D380" s="190"/>
      <c r="E380" s="191">
        <v>8.74</v>
      </c>
      <c r="F380" s="160"/>
      <c r="G380" s="160"/>
      <c r="H380" s="160"/>
      <c r="I380" s="160"/>
      <c r="J380" s="160"/>
      <c r="K380" s="160"/>
      <c r="L380" s="160"/>
      <c r="M380" s="160"/>
      <c r="N380" s="160"/>
      <c r="O380" s="160"/>
      <c r="P380" s="160"/>
      <c r="Q380" s="160"/>
      <c r="R380" s="160"/>
      <c r="S380" s="160"/>
      <c r="T380" s="160"/>
      <c r="U380" s="160"/>
      <c r="V380" s="160"/>
      <c r="W380" s="160"/>
      <c r="X380" s="151"/>
      <c r="Y380" s="151"/>
      <c r="Z380" s="151"/>
      <c r="AA380" s="151"/>
      <c r="AB380" s="151"/>
      <c r="AC380" s="151"/>
      <c r="AD380" s="151"/>
      <c r="AE380" s="151"/>
      <c r="AF380" s="151"/>
      <c r="AG380" s="151" t="s">
        <v>250</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c r="A381" s="168">
        <v>60</v>
      </c>
      <c r="B381" s="169" t="s">
        <v>576</v>
      </c>
      <c r="C381" s="185" t="s">
        <v>577</v>
      </c>
      <c r="D381" s="170" t="s">
        <v>292</v>
      </c>
      <c r="E381" s="171">
        <v>2.4660000000000002</v>
      </c>
      <c r="F381" s="172">
        <v>0</v>
      </c>
      <c r="G381" s="173">
        <f>ROUND(E381*F381,2)</f>
        <v>0</v>
      </c>
      <c r="H381" s="172"/>
      <c r="I381" s="173">
        <f>ROUND(E381*H381,2)</f>
        <v>0</v>
      </c>
      <c r="J381" s="172"/>
      <c r="K381" s="173">
        <f>ROUND(E381*J381,2)</f>
        <v>0</v>
      </c>
      <c r="L381" s="173">
        <v>21</v>
      </c>
      <c r="M381" s="173">
        <f>G381*(1+L381/100)</f>
        <v>0</v>
      </c>
      <c r="N381" s="173">
        <v>9.2499999999999995E-3</v>
      </c>
      <c r="O381" s="173">
        <f>ROUND(E381*N381,2)</f>
        <v>0.02</v>
      </c>
      <c r="P381" s="173">
        <v>0</v>
      </c>
      <c r="Q381" s="173">
        <f>ROUND(E381*P381,2)</f>
        <v>0</v>
      </c>
      <c r="R381" s="173"/>
      <c r="S381" s="173" t="s">
        <v>212</v>
      </c>
      <c r="T381" s="174" t="s">
        <v>578</v>
      </c>
      <c r="U381" s="160">
        <v>1.202</v>
      </c>
      <c r="V381" s="160">
        <f>ROUND(E381*U381,2)</f>
        <v>2.96</v>
      </c>
      <c r="W381" s="160"/>
      <c r="X381" s="151"/>
      <c r="Y381" s="151"/>
      <c r="Z381" s="151"/>
      <c r="AA381" s="151"/>
      <c r="AB381" s="151"/>
      <c r="AC381" s="151"/>
      <c r="AD381" s="151"/>
      <c r="AE381" s="151"/>
      <c r="AF381" s="151"/>
      <c r="AG381" s="151" t="s">
        <v>424</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c r="A382" s="158"/>
      <c r="B382" s="159"/>
      <c r="C382" s="198" t="s">
        <v>579</v>
      </c>
      <c r="D382" s="190"/>
      <c r="E382" s="191">
        <v>1.6439999999999999</v>
      </c>
      <c r="F382" s="160"/>
      <c r="G382" s="160"/>
      <c r="H382" s="160"/>
      <c r="I382" s="160"/>
      <c r="J382" s="160"/>
      <c r="K382" s="160"/>
      <c r="L382" s="160"/>
      <c r="M382" s="160"/>
      <c r="N382" s="160"/>
      <c r="O382" s="160"/>
      <c r="P382" s="160"/>
      <c r="Q382" s="160"/>
      <c r="R382" s="160"/>
      <c r="S382" s="160"/>
      <c r="T382" s="160"/>
      <c r="U382" s="160"/>
      <c r="V382" s="160"/>
      <c r="W382" s="160"/>
      <c r="X382" s="151"/>
      <c r="Y382" s="151"/>
      <c r="Z382" s="151"/>
      <c r="AA382" s="151"/>
      <c r="AB382" s="151"/>
      <c r="AC382" s="151"/>
      <c r="AD382" s="151"/>
      <c r="AE382" s="151"/>
      <c r="AF382" s="151"/>
      <c r="AG382" s="151" t="s">
        <v>250</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c r="A383" s="158"/>
      <c r="B383" s="159"/>
      <c r="C383" s="198" t="s">
        <v>580</v>
      </c>
      <c r="D383" s="190"/>
      <c r="E383" s="191">
        <v>0.82199999999999995</v>
      </c>
      <c r="F383" s="160"/>
      <c r="G383" s="160"/>
      <c r="H383" s="160"/>
      <c r="I383" s="160"/>
      <c r="J383" s="160"/>
      <c r="K383" s="160"/>
      <c r="L383" s="160"/>
      <c r="M383" s="160"/>
      <c r="N383" s="160"/>
      <c r="O383" s="160"/>
      <c r="P383" s="160"/>
      <c r="Q383" s="160"/>
      <c r="R383" s="160"/>
      <c r="S383" s="160"/>
      <c r="T383" s="160"/>
      <c r="U383" s="160"/>
      <c r="V383" s="160"/>
      <c r="W383" s="160"/>
      <c r="X383" s="151"/>
      <c r="Y383" s="151"/>
      <c r="Z383" s="151"/>
      <c r="AA383" s="151"/>
      <c r="AB383" s="151"/>
      <c r="AC383" s="151"/>
      <c r="AD383" s="151"/>
      <c r="AE383" s="151"/>
      <c r="AF383" s="151"/>
      <c r="AG383" s="151" t="s">
        <v>250</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c r="A384" s="162" t="s">
        <v>197</v>
      </c>
      <c r="B384" s="163" t="s">
        <v>98</v>
      </c>
      <c r="C384" s="184" t="s">
        <v>99</v>
      </c>
      <c r="D384" s="164"/>
      <c r="E384" s="165"/>
      <c r="F384" s="166"/>
      <c r="G384" s="166">
        <f>SUMIF(AG385:AG502,"&lt;&gt;NOR",G385:G502)</f>
        <v>0</v>
      </c>
      <c r="H384" s="166"/>
      <c r="I384" s="166">
        <f>SUM(I385:I502)</f>
        <v>0</v>
      </c>
      <c r="J384" s="166"/>
      <c r="K384" s="166">
        <f>SUM(K385:K502)</f>
        <v>0</v>
      </c>
      <c r="L384" s="166"/>
      <c r="M384" s="166">
        <f>SUM(M385:M502)</f>
        <v>0</v>
      </c>
      <c r="N384" s="166"/>
      <c r="O384" s="166">
        <f>SUM(O385:O502)</f>
        <v>4.0699999999999994</v>
      </c>
      <c r="P384" s="166"/>
      <c r="Q384" s="166">
        <f>SUM(Q385:Q502)</f>
        <v>0</v>
      </c>
      <c r="R384" s="166"/>
      <c r="S384" s="166"/>
      <c r="T384" s="167"/>
      <c r="U384" s="161"/>
      <c r="V384" s="161">
        <f>SUM(V385:V502)</f>
        <v>235.54000000000005</v>
      </c>
      <c r="W384" s="161"/>
      <c r="AG384" t="s">
        <v>198</v>
      </c>
    </row>
    <row r="385" spans="1:60" ht="22.5" outlineLevel="1">
      <c r="A385" s="168">
        <v>61</v>
      </c>
      <c r="B385" s="169" t="s">
        <v>581</v>
      </c>
      <c r="C385" s="185" t="s">
        <v>582</v>
      </c>
      <c r="D385" s="170" t="s">
        <v>292</v>
      </c>
      <c r="E385" s="171">
        <v>1.161</v>
      </c>
      <c r="F385" s="172">
        <v>0</v>
      </c>
      <c r="G385" s="173">
        <f>ROUND(E385*F385,2)</f>
        <v>0</v>
      </c>
      <c r="H385" s="172"/>
      <c r="I385" s="173">
        <f>ROUND(E385*H385,2)</f>
        <v>0</v>
      </c>
      <c r="J385" s="172"/>
      <c r="K385" s="173">
        <f>ROUND(E385*J385,2)</f>
        <v>0</v>
      </c>
      <c r="L385" s="173">
        <v>21</v>
      </c>
      <c r="M385" s="173">
        <f>G385*(1+L385/100)</f>
        <v>0</v>
      </c>
      <c r="N385" s="173">
        <v>3.5999999999999999E-3</v>
      </c>
      <c r="O385" s="173">
        <f>ROUND(E385*N385,2)</f>
        <v>0</v>
      </c>
      <c r="P385" s="173">
        <v>0</v>
      </c>
      <c r="Q385" s="173">
        <f>ROUND(E385*P385,2)</f>
        <v>0</v>
      </c>
      <c r="R385" s="173" t="s">
        <v>309</v>
      </c>
      <c r="S385" s="173" t="s">
        <v>201</v>
      </c>
      <c r="T385" s="174" t="s">
        <v>245</v>
      </c>
      <c r="U385" s="160">
        <v>0.53900000000000003</v>
      </c>
      <c r="V385" s="160">
        <f>ROUND(E385*U385,2)</f>
        <v>0.63</v>
      </c>
      <c r="W385" s="160"/>
      <c r="X385" s="151"/>
      <c r="Y385" s="151"/>
      <c r="Z385" s="151"/>
      <c r="AA385" s="151"/>
      <c r="AB385" s="151"/>
      <c r="AC385" s="151"/>
      <c r="AD385" s="151"/>
      <c r="AE385" s="151"/>
      <c r="AF385" s="151"/>
      <c r="AG385" s="151" t="s">
        <v>424</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c r="A386" s="158"/>
      <c r="B386" s="159"/>
      <c r="C386" s="315" t="s">
        <v>473</v>
      </c>
      <c r="D386" s="316"/>
      <c r="E386" s="316"/>
      <c r="F386" s="316"/>
      <c r="G386" s="316"/>
      <c r="H386" s="160"/>
      <c r="I386" s="160"/>
      <c r="J386" s="160"/>
      <c r="K386" s="160"/>
      <c r="L386" s="160"/>
      <c r="M386" s="160"/>
      <c r="N386" s="160"/>
      <c r="O386" s="160"/>
      <c r="P386" s="160"/>
      <c r="Q386" s="160"/>
      <c r="R386" s="160"/>
      <c r="S386" s="160"/>
      <c r="T386" s="160"/>
      <c r="U386" s="160"/>
      <c r="V386" s="160"/>
      <c r="W386" s="160"/>
      <c r="X386" s="151"/>
      <c r="Y386" s="151"/>
      <c r="Z386" s="151"/>
      <c r="AA386" s="151"/>
      <c r="AB386" s="151"/>
      <c r="AC386" s="151"/>
      <c r="AD386" s="151"/>
      <c r="AE386" s="151"/>
      <c r="AF386" s="151"/>
      <c r="AG386" s="151" t="s">
        <v>248</v>
      </c>
      <c r="AH386" s="151"/>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c r="A387" s="158"/>
      <c r="B387" s="159"/>
      <c r="C387" s="198" t="s">
        <v>583</v>
      </c>
      <c r="D387" s="190"/>
      <c r="E387" s="191">
        <v>1.161</v>
      </c>
      <c r="F387" s="160"/>
      <c r="G387" s="160"/>
      <c r="H387" s="160"/>
      <c r="I387" s="160"/>
      <c r="J387" s="160"/>
      <c r="K387" s="160"/>
      <c r="L387" s="160"/>
      <c r="M387" s="160"/>
      <c r="N387" s="160"/>
      <c r="O387" s="160"/>
      <c r="P387" s="160"/>
      <c r="Q387" s="160"/>
      <c r="R387" s="160"/>
      <c r="S387" s="160"/>
      <c r="T387" s="160"/>
      <c r="U387" s="160"/>
      <c r="V387" s="160"/>
      <c r="W387" s="160"/>
      <c r="X387" s="151"/>
      <c r="Y387" s="151"/>
      <c r="Z387" s="151"/>
      <c r="AA387" s="151"/>
      <c r="AB387" s="151"/>
      <c r="AC387" s="151"/>
      <c r="AD387" s="151"/>
      <c r="AE387" s="151"/>
      <c r="AF387" s="151"/>
      <c r="AG387" s="151" t="s">
        <v>250</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ht="22.5" outlineLevel="1">
      <c r="A388" s="168">
        <v>62</v>
      </c>
      <c r="B388" s="169" t="s">
        <v>584</v>
      </c>
      <c r="C388" s="185" t="s">
        <v>585</v>
      </c>
      <c r="D388" s="170" t="s">
        <v>292</v>
      </c>
      <c r="E388" s="171">
        <v>1.161</v>
      </c>
      <c r="F388" s="172">
        <v>0</v>
      </c>
      <c r="G388" s="173">
        <f>ROUND(E388*F388,2)</f>
        <v>0</v>
      </c>
      <c r="H388" s="172"/>
      <c r="I388" s="173">
        <f>ROUND(E388*H388,2)</f>
        <v>0</v>
      </c>
      <c r="J388" s="172"/>
      <c r="K388" s="173">
        <f>ROUND(E388*J388,2)</f>
        <v>0</v>
      </c>
      <c r="L388" s="173">
        <v>21</v>
      </c>
      <c r="M388" s="173">
        <f>G388*(1+L388/100)</f>
        <v>0</v>
      </c>
      <c r="N388" s="173">
        <v>2.2000000000000001E-4</v>
      </c>
      <c r="O388" s="173">
        <f>ROUND(E388*N388,2)</f>
        <v>0</v>
      </c>
      <c r="P388" s="173">
        <v>0</v>
      </c>
      <c r="Q388" s="173">
        <f>ROUND(E388*P388,2)</f>
        <v>0</v>
      </c>
      <c r="R388" s="173" t="s">
        <v>309</v>
      </c>
      <c r="S388" s="173" t="s">
        <v>201</v>
      </c>
      <c r="T388" s="174" t="s">
        <v>245</v>
      </c>
      <c r="U388" s="160">
        <v>8.8999999999999996E-2</v>
      </c>
      <c r="V388" s="160">
        <f>ROUND(E388*U388,2)</f>
        <v>0.1</v>
      </c>
      <c r="W388" s="160"/>
      <c r="X388" s="151"/>
      <c r="Y388" s="151"/>
      <c r="Z388" s="151"/>
      <c r="AA388" s="151"/>
      <c r="AB388" s="151"/>
      <c r="AC388" s="151"/>
      <c r="AD388" s="151"/>
      <c r="AE388" s="151"/>
      <c r="AF388" s="151"/>
      <c r="AG388" s="151" t="s">
        <v>259</v>
      </c>
      <c r="AH388" s="151"/>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c r="A389" s="158"/>
      <c r="B389" s="159"/>
      <c r="C389" s="315" t="s">
        <v>473</v>
      </c>
      <c r="D389" s="316"/>
      <c r="E389" s="316"/>
      <c r="F389" s="316"/>
      <c r="G389" s="316"/>
      <c r="H389" s="160"/>
      <c r="I389" s="160"/>
      <c r="J389" s="160"/>
      <c r="K389" s="160"/>
      <c r="L389" s="160"/>
      <c r="M389" s="160"/>
      <c r="N389" s="160"/>
      <c r="O389" s="160"/>
      <c r="P389" s="160"/>
      <c r="Q389" s="160"/>
      <c r="R389" s="160"/>
      <c r="S389" s="160"/>
      <c r="T389" s="160"/>
      <c r="U389" s="160"/>
      <c r="V389" s="160"/>
      <c r="W389" s="160"/>
      <c r="X389" s="151"/>
      <c r="Y389" s="151"/>
      <c r="Z389" s="151"/>
      <c r="AA389" s="151"/>
      <c r="AB389" s="151"/>
      <c r="AC389" s="151"/>
      <c r="AD389" s="151"/>
      <c r="AE389" s="151"/>
      <c r="AF389" s="151"/>
      <c r="AG389" s="151" t="s">
        <v>248</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ht="22.5" outlineLevel="1">
      <c r="A390" s="168">
        <v>63</v>
      </c>
      <c r="B390" s="169" t="s">
        <v>586</v>
      </c>
      <c r="C390" s="185" t="s">
        <v>587</v>
      </c>
      <c r="D390" s="170" t="s">
        <v>292</v>
      </c>
      <c r="E390" s="171">
        <v>3.3479999999999999</v>
      </c>
      <c r="F390" s="172">
        <v>0</v>
      </c>
      <c r="G390" s="173">
        <f>ROUND(E390*F390,2)</f>
        <v>0</v>
      </c>
      <c r="H390" s="172"/>
      <c r="I390" s="173">
        <f>ROUND(E390*H390,2)</f>
        <v>0</v>
      </c>
      <c r="J390" s="172"/>
      <c r="K390" s="173">
        <f>ROUND(E390*J390,2)</f>
        <v>0</v>
      </c>
      <c r="L390" s="173">
        <v>21</v>
      </c>
      <c r="M390" s="173">
        <f>G390*(1+L390/100)</f>
        <v>0</v>
      </c>
      <c r="N390" s="173">
        <v>3.15E-3</v>
      </c>
      <c r="O390" s="173">
        <f>ROUND(E390*N390,2)</f>
        <v>0.01</v>
      </c>
      <c r="P390" s="173">
        <v>0</v>
      </c>
      <c r="Q390" s="173">
        <f>ROUND(E390*P390,2)</f>
        <v>0</v>
      </c>
      <c r="R390" s="173" t="s">
        <v>309</v>
      </c>
      <c r="S390" s="173" t="s">
        <v>201</v>
      </c>
      <c r="T390" s="174" t="s">
        <v>245</v>
      </c>
      <c r="U390" s="160">
        <v>0.4</v>
      </c>
      <c r="V390" s="160">
        <f>ROUND(E390*U390,2)</f>
        <v>1.34</v>
      </c>
      <c r="W390" s="160"/>
      <c r="X390" s="151"/>
      <c r="Y390" s="151"/>
      <c r="Z390" s="151"/>
      <c r="AA390" s="151"/>
      <c r="AB390" s="151"/>
      <c r="AC390" s="151"/>
      <c r="AD390" s="151"/>
      <c r="AE390" s="151"/>
      <c r="AF390" s="151"/>
      <c r="AG390" s="151" t="s">
        <v>259</v>
      </c>
      <c r="AH390" s="151"/>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c r="A391" s="158"/>
      <c r="B391" s="159"/>
      <c r="C391" s="315" t="s">
        <v>473</v>
      </c>
      <c r="D391" s="316"/>
      <c r="E391" s="316"/>
      <c r="F391" s="316"/>
      <c r="G391" s="316"/>
      <c r="H391" s="160"/>
      <c r="I391" s="160"/>
      <c r="J391" s="160"/>
      <c r="K391" s="160"/>
      <c r="L391" s="160"/>
      <c r="M391" s="160"/>
      <c r="N391" s="160"/>
      <c r="O391" s="160"/>
      <c r="P391" s="160"/>
      <c r="Q391" s="160"/>
      <c r="R391" s="160"/>
      <c r="S391" s="160"/>
      <c r="T391" s="160"/>
      <c r="U391" s="160"/>
      <c r="V391" s="160"/>
      <c r="W391" s="160"/>
      <c r="X391" s="151"/>
      <c r="Y391" s="151"/>
      <c r="Z391" s="151"/>
      <c r="AA391" s="151"/>
      <c r="AB391" s="151"/>
      <c r="AC391" s="151"/>
      <c r="AD391" s="151"/>
      <c r="AE391" s="151"/>
      <c r="AF391" s="151"/>
      <c r="AG391" s="151" t="s">
        <v>248</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c r="A392" s="158"/>
      <c r="B392" s="159"/>
      <c r="C392" s="198" t="s">
        <v>588</v>
      </c>
      <c r="D392" s="190"/>
      <c r="E392" s="191">
        <v>2.472</v>
      </c>
      <c r="F392" s="160"/>
      <c r="G392" s="160"/>
      <c r="H392" s="160"/>
      <c r="I392" s="160"/>
      <c r="J392" s="160"/>
      <c r="K392" s="160"/>
      <c r="L392" s="160"/>
      <c r="M392" s="160"/>
      <c r="N392" s="160"/>
      <c r="O392" s="160"/>
      <c r="P392" s="160"/>
      <c r="Q392" s="160"/>
      <c r="R392" s="160"/>
      <c r="S392" s="160"/>
      <c r="T392" s="160"/>
      <c r="U392" s="160"/>
      <c r="V392" s="160"/>
      <c r="W392" s="160"/>
      <c r="X392" s="151"/>
      <c r="Y392" s="151"/>
      <c r="Z392" s="151"/>
      <c r="AA392" s="151"/>
      <c r="AB392" s="151"/>
      <c r="AC392" s="151"/>
      <c r="AD392" s="151"/>
      <c r="AE392" s="151"/>
      <c r="AF392" s="151"/>
      <c r="AG392" s="151" t="s">
        <v>250</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c r="A393" s="158"/>
      <c r="B393" s="159"/>
      <c r="C393" s="198" t="s">
        <v>589</v>
      </c>
      <c r="D393" s="190"/>
      <c r="E393" s="191">
        <v>0.876</v>
      </c>
      <c r="F393" s="160"/>
      <c r="G393" s="160"/>
      <c r="H393" s="160"/>
      <c r="I393" s="160"/>
      <c r="J393" s="160"/>
      <c r="K393" s="160"/>
      <c r="L393" s="160"/>
      <c r="M393" s="160"/>
      <c r="N393" s="160"/>
      <c r="O393" s="160"/>
      <c r="P393" s="160"/>
      <c r="Q393" s="160"/>
      <c r="R393" s="160"/>
      <c r="S393" s="160"/>
      <c r="T393" s="160"/>
      <c r="U393" s="160"/>
      <c r="V393" s="160"/>
      <c r="W393" s="160"/>
      <c r="X393" s="151"/>
      <c r="Y393" s="151"/>
      <c r="Z393" s="151"/>
      <c r="AA393" s="151"/>
      <c r="AB393" s="151"/>
      <c r="AC393" s="151"/>
      <c r="AD393" s="151"/>
      <c r="AE393" s="151"/>
      <c r="AF393" s="151"/>
      <c r="AG393" s="151" t="s">
        <v>250</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ht="22.5" outlineLevel="1">
      <c r="A394" s="168">
        <v>64</v>
      </c>
      <c r="B394" s="169" t="s">
        <v>590</v>
      </c>
      <c r="C394" s="185" t="s">
        <v>591</v>
      </c>
      <c r="D394" s="170" t="s">
        <v>292</v>
      </c>
      <c r="E394" s="171">
        <v>3.3479999999999999</v>
      </c>
      <c r="F394" s="172">
        <v>0</v>
      </c>
      <c r="G394" s="173">
        <f>ROUND(E394*F394,2)</f>
        <v>0</v>
      </c>
      <c r="H394" s="172"/>
      <c r="I394" s="173">
        <f>ROUND(E394*H394,2)</f>
        <v>0</v>
      </c>
      <c r="J394" s="172"/>
      <c r="K394" s="173">
        <f>ROUND(E394*J394,2)</f>
        <v>0</v>
      </c>
      <c r="L394" s="173">
        <v>21</v>
      </c>
      <c r="M394" s="173">
        <f>G394*(1+L394/100)</f>
        <v>0</v>
      </c>
      <c r="N394" s="173">
        <v>2.2000000000000001E-4</v>
      </c>
      <c r="O394" s="173">
        <f>ROUND(E394*N394,2)</f>
        <v>0</v>
      </c>
      <c r="P394" s="173">
        <v>0</v>
      </c>
      <c r="Q394" s="173">
        <f>ROUND(E394*P394,2)</f>
        <v>0</v>
      </c>
      <c r="R394" s="173" t="s">
        <v>309</v>
      </c>
      <c r="S394" s="173" t="s">
        <v>201</v>
      </c>
      <c r="T394" s="174" t="s">
        <v>245</v>
      </c>
      <c r="U394" s="160">
        <v>7.0000000000000007E-2</v>
      </c>
      <c r="V394" s="160">
        <f>ROUND(E394*U394,2)</f>
        <v>0.23</v>
      </c>
      <c r="W394" s="160"/>
      <c r="X394" s="151"/>
      <c r="Y394" s="151"/>
      <c r="Z394" s="151"/>
      <c r="AA394" s="151"/>
      <c r="AB394" s="151"/>
      <c r="AC394" s="151"/>
      <c r="AD394" s="151"/>
      <c r="AE394" s="151"/>
      <c r="AF394" s="151"/>
      <c r="AG394" s="151" t="s">
        <v>259</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c r="A395" s="158"/>
      <c r="B395" s="159"/>
      <c r="C395" s="315" t="s">
        <v>473</v>
      </c>
      <c r="D395" s="316"/>
      <c r="E395" s="316"/>
      <c r="F395" s="316"/>
      <c r="G395" s="316"/>
      <c r="H395" s="160"/>
      <c r="I395" s="160"/>
      <c r="J395" s="160"/>
      <c r="K395" s="160"/>
      <c r="L395" s="160"/>
      <c r="M395" s="160"/>
      <c r="N395" s="160"/>
      <c r="O395" s="160"/>
      <c r="P395" s="160"/>
      <c r="Q395" s="160"/>
      <c r="R395" s="160"/>
      <c r="S395" s="160"/>
      <c r="T395" s="160"/>
      <c r="U395" s="160"/>
      <c r="V395" s="160"/>
      <c r="W395" s="160"/>
      <c r="X395" s="151"/>
      <c r="Y395" s="151"/>
      <c r="Z395" s="151"/>
      <c r="AA395" s="151"/>
      <c r="AB395" s="151"/>
      <c r="AC395" s="151"/>
      <c r="AD395" s="151"/>
      <c r="AE395" s="151"/>
      <c r="AF395" s="151"/>
      <c r="AG395" s="151" t="s">
        <v>248</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c r="A396" s="158"/>
      <c r="B396" s="159"/>
      <c r="C396" s="198" t="s">
        <v>588</v>
      </c>
      <c r="D396" s="190"/>
      <c r="E396" s="191">
        <v>2.472</v>
      </c>
      <c r="F396" s="160"/>
      <c r="G396" s="160"/>
      <c r="H396" s="160"/>
      <c r="I396" s="160"/>
      <c r="J396" s="160"/>
      <c r="K396" s="160"/>
      <c r="L396" s="160"/>
      <c r="M396" s="160"/>
      <c r="N396" s="160"/>
      <c r="O396" s="160"/>
      <c r="P396" s="160"/>
      <c r="Q396" s="160"/>
      <c r="R396" s="160"/>
      <c r="S396" s="160"/>
      <c r="T396" s="160"/>
      <c r="U396" s="160"/>
      <c r="V396" s="160"/>
      <c r="W396" s="160"/>
      <c r="X396" s="151"/>
      <c r="Y396" s="151"/>
      <c r="Z396" s="151"/>
      <c r="AA396" s="151"/>
      <c r="AB396" s="151"/>
      <c r="AC396" s="151"/>
      <c r="AD396" s="151"/>
      <c r="AE396" s="151"/>
      <c r="AF396" s="151"/>
      <c r="AG396" s="151" t="s">
        <v>250</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c r="A397" s="158"/>
      <c r="B397" s="159"/>
      <c r="C397" s="198" t="s">
        <v>589</v>
      </c>
      <c r="D397" s="190"/>
      <c r="E397" s="191">
        <v>0.876</v>
      </c>
      <c r="F397" s="160"/>
      <c r="G397" s="160"/>
      <c r="H397" s="160"/>
      <c r="I397" s="160"/>
      <c r="J397" s="160"/>
      <c r="K397" s="160"/>
      <c r="L397" s="160"/>
      <c r="M397" s="160"/>
      <c r="N397" s="160"/>
      <c r="O397" s="160"/>
      <c r="P397" s="160"/>
      <c r="Q397" s="160"/>
      <c r="R397" s="160"/>
      <c r="S397" s="160"/>
      <c r="T397" s="160"/>
      <c r="U397" s="160"/>
      <c r="V397" s="160"/>
      <c r="W397" s="160"/>
      <c r="X397" s="151"/>
      <c r="Y397" s="151"/>
      <c r="Z397" s="151"/>
      <c r="AA397" s="151"/>
      <c r="AB397" s="151"/>
      <c r="AC397" s="151"/>
      <c r="AD397" s="151"/>
      <c r="AE397" s="151"/>
      <c r="AF397" s="151"/>
      <c r="AG397" s="151" t="s">
        <v>250</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ht="22.5" outlineLevel="1">
      <c r="A398" s="168">
        <v>65</v>
      </c>
      <c r="B398" s="169" t="s">
        <v>592</v>
      </c>
      <c r="C398" s="185" t="s">
        <v>593</v>
      </c>
      <c r="D398" s="170" t="s">
        <v>292</v>
      </c>
      <c r="E398" s="171">
        <v>128.52959999999999</v>
      </c>
      <c r="F398" s="172">
        <v>0</v>
      </c>
      <c r="G398" s="173">
        <f>ROUND(E398*F398,2)</f>
        <v>0</v>
      </c>
      <c r="H398" s="172"/>
      <c r="I398" s="173">
        <f>ROUND(E398*H398,2)</f>
        <v>0</v>
      </c>
      <c r="J398" s="172"/>
      <c r="K398" s="173">
        <f>ROUND(E398*J398,2)</f>
        <v>0</v>
      </c>
      <c r="L398" s="173">
        <v>21</v>
      </c>
      <c r="M398" s="173">
        <f>G398*(1+L398/100)</f>
        <v>0</v>
      </c>
      <c r="N398" s="173">
        <v>3.2000000000000003E-4</v>
      </c>
      <c r="O398" s="173">
        <f>ROUND(E398*N398,2)</f>
        <v>0.04</v>
      </c>
      <c r="P398" s="173">
        <v>0</v>
      </c>
      <c r="Q398" s="173">
        <f>ROUND(E398*P398,2)</f>
        <v>0</v>
      </c>
      <c r="R398" s="173" t="s">
        <v>309</v>
      </c>
      <c r="S398" s="173" t="s">
        <v>201</v>
      </c>
      <c r="T398" s="174" t="s">
        <v>245</v>
      </c>
      <c r="U398" s="160">
        <v>7.0000000000000007E-2</v>
      </c>
      <c r="V398" s="160">
        <f>ROUND(E398*U398,2)</f>
        <v>9</v>
      </c>
      <c r="W398" s="160"/>
      <c r="X398" s="151"/>
      <c r="Y398" s="151"/>
      <c r="Z398" s="151"/>
      <c r="AA398" s="151"/>
      <c r="AB398" s="151"/>
      <c r="AC398" s="151"/>
      <c r="AD398" s="151"/>
      <c r="AE398" s="151"/>
      <c r="AF398" s="151"/>
      <c r="AG398" s="151" t="s">
        <v>259</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c r="A399" s="158"/>
      <c r="B399" s="159"/>
      <c r="C399" s="315" t="s">
        <v>473</v>
      </c>
      <c r="D399" s="316"/>
      <c r="E399" s="316"/>
      <c r="F399" s="316"/>
      <c r="G399" s="316"/>
      <c r="H399" s="160"/>
      <c r="I399" s="160"/>
      <c r="J399" s="160"/>
      <c r="K399" s="160"/>
      <c r="L399" s="160"/>
      <c r="M399" s="160"/>
      <c r="N399" s="160"/>
      <c r="O399" s="160"/>
      <c r="P399" s="160"/>
      <c r="Q399" s="160"/>
      <c r="R399" s="160"/>
      <c r="S399" s="160"/>
      <c r="T399" s="160"/>
      <c r="U399" s="160"/>
      <c r="V399" s="160"/>
      <c r="W399" s="160"/>
      <c r="X399" s="151"/>
      <c r="Y399" s="151"/>
      <c r="Z399" s="151"/>
      <c r="AA399" s="151"/>
      <c r="AB399" s="151"/>
      <c r="AC399" s="151"/>
      <c r="AD399" s="151"/>
      <c r="AE399" s="151"/>
      <c r="AF399" s="151"/>
      <c r="AG399" s="151" t="s">
        <v>248</v>
      </c>
      <c r="AH399" s="151"/>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c r="A400" s="158"/>
      <c r="B400" s="159"/>
      <c r="C400" s="198" t="s">
        <v>594</v>
      </c>
      <c r="D400" s="190"/>
      <c r="E400" s="191">
        <v>63.893000000000001</v>
      </c>
      <c r="F400" s="160"/>
      <c r="G400" s="160"/>
      <c r="H400" s="160"/>
      <c r="I400" s="160"/>
      <c r="J400" s="160"/>
      <c r="K400" s="160"/>
      <c r="L400" s="160"/>
      <c r="M400" s="160"/>
      <c r="N400" s="160"/>
      <c r="O400" s="160"/>
      <c r="P400" s="160"/>
      <c r="Q400" s="160"/>
      <c r="R400" s="160"/>
      <c r="S400" s="160"/>
      <c r="T400" s="160"/>
      <c r="U400" s="160"/>
      <c r="V400" s="160"/>
      <c r="W400" s="160"/>
      <c r="X400" s="151"/>
      <c r="Y400" s="151"/>
      <c r="Z400" s="151"/>
      <c r="AA400" s="151"/>
      <c r="AB400" s="151"/>
      <c r="AC400" s="151"/>
      <c r="AD400" s="151"/>
      <c r="AE400" s="151"/>
      <c r="AF400" s="151"/>
      <c r="AG400" s="151" t="s">
        <v>250</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c r="A401" s="158"/>
      <c r="B401" s="159"/>
      <c r="C401" s="198" t="s">
        <v>595</v>
      </c>
      <c r="D401" s="190"/>
      <c r="E401" s="191">
        <v>26.358750000000001</v>
      </c>
      <c r="F401" s="160"/>
      <c r="G401" s="160"/>
      <c r="H401" s="160"/>
      <c r="I401" s="160"/>
      <c r="J401" s="160"/>
      <c r="K401" s="160"/>
      <c r="L401" s="160"/>
      <c r="M401" s="160"/>
      <c r="N401" s="160"/>
      <c r="O401" s="160"/>
      <c r="P401" s="160"/>
      <c r="Q401" s="160"/>
      <c r="R401" s="160"/>
      <c r="S401" s="160"/>
      <c r="T401" s="160"/>
      <c r="U401" s="160"/>
      <c r="V401" s="160"/>
      <c r="W401" s="160"/>
      <c r="X401" s="151"/>
      <c r="Y401" s="151"/>
      <c r="Z401" s="151"/>
      <c r="AA401" s="151"/>
      <c r="AB401" s="151"/>
      <c r="AC401" s="151"/>
      <c r="AD401" s="151"/>
      <c r="AE401" s="151"/>
      <c r="AF401" s="151"/>
      <c r="AG401" s="151" t="s">
        <v>250</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c r="A402" s="158"/>
      <c r="B402" s="159"/>
      <c r="C402" s="198" t="s">
        <v>596</v>
      </c>
      <c r="D402" s="190"/>
      <c r="E402" s="191">
        <v>4.0199999999999996</v>
      </c>
      <c r="F402" s="160"/>
      <c r="G402" s="160"/>
      <c r="H402" s="160"/>
      <c r="I402" s="160"/>
      <c r="J402" s="160"/>
      <c r="K402" s="160"/>
      <c r="L402" s="160"/>
      <c r="M402" s="160"/>
      <c r="N402" s="160"/>
      <c r="O402" s="160"/>
      <c r="P402" s="160"/>
      <c r="Q402" s="160"/>
      <c r="R402" s="160"/>
      <c r="S402" s="160"/>
      <c r="T402" s="160"/>
      <c r="U402" s="160"/>
      <c r="V402" s="160"/>
      <c r="W402" s="160"/>
      <c r="X402" s="151"/>
      <c r="Y402" s="151"/>
      <c r="Z402" s="151"/>
      <c r="AA402" s="151"/>
      <c r="AB402" s="151"/>
      <c r="AC402" s="151"/>
      <c r="AD402" s="151"/>
      <c r="AE402" s="151"/>
      <c r="AF402" s="151"/>
      <c r="AG402" s="151" t="s">
        <v>250</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c r="A403" s="158"/>
      <c r="B403" s="159"/>
      <c r="C403" s="198" t="s">
        <v>597</v>
      </c>
      <c r="D403" s="190"/>
      <c r="E403" s="191">
        <v>-10.6296</v>
      </c>
      <c r="F403" s="160"/>
      <c r="G403" s="160"/>
      <c r="H403" s="160"/>
      <c r="I403" s="160"/>
      <c r="J403" s="160"/>
      <c r="K403" s="160"/>
      <c r="L403" s="160"/>
      <c r="M403" s="160"/>
      <c r="N403" s="160"/>
      <c r="O403" s="160"/>
      <c r="P403" s="160"/>
      <c r="Q403" s="160"/>
      <c r="R403" s="160"/>
      <c r="S403" s="160"/>
      <c r="T403" s="160"/>
      <c r="U403" s="160"/>
      <c r="V403" s="160"/>
      <c r="W403" s="160"/>
      <c r="X403" s="151"/>
      <c r="Y403" s="151"/>
      <c r="Z403" s="151"/>
      <c r="AA403" s="151"/>
      <c r="AB403" s="151"/>
      <c r="AC403" s="151"/>
      <c r="AD403" s="151"/>
      <c r="AE403" s="151"/>
      <c r="AF403" s="151"/>
      <c r="AG403" s="151" t="s">
        <v>250</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c r="A404" s="158"/>
      <c r="B404" s="159"/>
      <c r="C404" s="198" t="s">
        <v>598</v>
      </c>
      <c r="D404" s="190"/>
      <c r="E404" s="191">
        <v>-3.7667999999999999</v>
      </c>
      <c r="F404" s="160"/>
      <c r="G404" s="160"/>
      <c r="H404" s="160"/>
      <c r="I404" s="160"/>
      <c r="J404" s="160"/>
      <c r="K404" s="160"/>
      <c r="L404" s="160"/>
      <c r="M404" s="160"/>
      <c r="N404" s="160"/>
      <c r="O404" s="160"/>
      <c r="P404" s="160"/>
      <c r="Q404" s="160"/>
      <c r="R404" s="160"/>
      <c r="S404" s="160"/>
      <c r="T404" s="160"/>
      <c r="U404" s="160"/>
      <c r="V404" s="160"/>
      <c r="W404" s="160"/>
      <c r="X404" s="151"/>
      <c r="Y404" s="151"/>
      <c r="Z404" s="151"/>
      <c r="AA404" s="151"/>
      <c r="AB404" s="151"/>
      <c r="AC404" s="151"/>
      <c r="AD404" s="151"/>
      <c r="AE404" s="151"/>
      <c r="AF404" s="151"/>
      <c r="AG404" s="151" t="s">
        <v>250</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c r="A405" s="158"/>
      <c r="B405" s="159"/>
      <c r="C405" s="198" t="s">
        <v>599</v>
      </c>
      <c r="D405" s="190"/>
      <c r="E405" s="191">
        <v>17.975999999999999</v>
      </c>
      <c r="F405" s="160"/>
      <c r="G405" s="160"/>
      <c r="H405" s="160"/>
      <c r="I405" s="160"/>
      <c r="J405" s="160"/>
      <c r="K405" s="160"/>
      <c r="L405" s="160"/>
      <c r="M405" s="160"/>
      <c r="N405" s="160"/>
      <c r="O405" s="160"/>
      <c r="P405" s="160"/>
      <c r="Q405" s="160"/>
      <c r="R405" s="160"/>
      <c r="S405" s="160"/>
      <c r="T405" s="160"/>
      <c r="U405" s="160"/>
      <c r="V405" s="160"/>
      <c r="W405" s="160"/>
      <c r="X405" s="151"/>
      <c r="Y405" s="151"/>
      <c r="Z405" s="151"/>
      <c r="AA405" s="151"/>
      <c r="AB405" s="151"/>
      <c r="AC405" s="151"/>
      <c r="AD405" s="151"/>
      <c r="AE405" s="151"/>
      <c r="AF405" s="151"/>
      <c r="AG405" s="151" t="s">
        <v>250</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c r="A406" s="158"/>
      <c r="B406" s="159"/>
      <c r="C406" s="198" t="s">
        <v>600</v>
      </c>
      <c r="D406" s="190"/>
      <c r="E406" s="191">
        <v>6.90625</v>
      </c>
      <c r="F406" s="160"/>
      <c r="G406" s="160"/>
      <c r="H406" s="160"/>
      <c r="I406" s="160"/>
      <c r="J406" s="160"/>
      <c r="K406" s="160"/>
      <c r="L406" s="160"/>
      <c r="M406" s="160"/>
      <c r="N406" s="160"/>
      <c r="O406" s="160"/>
      <c r="P406" s="160"/>
      <c r="Q406" s="160"/>
      <c r="R406" s="160"/>
      <c r="S406" s="160"/>
      <c r="T406" s="160"/>
      <c r="U406" s="160"/>
      <c r="V406" s="160"/>
      <c r="W406" s="160"/>
      <c r="X406" s="151"/>
      <c r="Y406" s="151"/>
      <c r="Z406" s="151"/>
      <c r="AA406" s="151"/>
      <c r="AB406" s="151"/>
      <c r="AC406" s="151"/>
      <c r="AD406" s="151"/>
      <c r="AE406" s="151"/>
      <c r="AF406" s="151"/>
      <c r="AG406" s="151" t="s">
        <v>250</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c r="A407" s="158"/>
      <c r="B407" s="159"/>
      <c r="C407" s="198" t="s">
        <v>601</v>
      </c>
      <c r="D407" s="190"/>
      <c r="E407" s="191">
        <v>6.11</v>
      </c>
      <c r="F407" s="160"/>
      <c r="G407" s="160"/>
      <c r="H407" s="160"/>
      <c r="I407" s="160"/>
      <c r="J407" s="160"/>
      <c r="K407" s="160"/>
      <c r="L407" s="160"/>
      <c r="M407" s="160"/>
      <c r="N407" s="160"/>
      <c r="O407" s="160"/>
      <c r="P407" s="160"/>
      <c r="Q407" s="160"/>
      <c r="R407" s="160"/>
      <c r="S407" s="160"/>
      <c r="T407" s="160"/>
      <c r="U407" s="160"/>
      <c r="V407" s="160"/>
      <c r="W407" s="160"/>
      <c r="X407" s="151"/>
      <c r="Y407" s="151"/>
      <c r="Z407" s="151"/>
      <c r="AA407" s="151"/>
      <c r="AB407" s="151"/>
      <c r="AC407" s="151"/>
      <c r="AD407" s="151"/>
      <c r="AE407" s="151"/>
      <c r="AF407" s="151"/>
      <c r="AG407" s="151" t="s">
        <v>250</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c r="A408" s="158"/>
      <c r="B408" s="159"/>
      <c r="C408" s="198" t="s">
        <v>602</v>
      </c>
      <c r="D408" s="190"/>
      <c r="E408" s="191">
        <v>2.5</v>
      </c>
      <c r="F408" s="160"/>
      <c r="G408" s="160"/>
      <c r="H408" s="160"/>
      <c r="I408" s="160"/>
      <c r="J408" s="160"/>
      <c r="K408" s="160"/>
      <c r="L408" s="160"/>
      <c r="M408" s="160"/>
      <c r="N408" s="160"/>
      <c r="O408" s="160"/>
      <c r="P408" s="160"/>
      <c r="Q408" s="160"/>
      <c r="R408" s="160"/>
      <c r="S408" s="160"/>
      <c r="T408" s="160"/>
      <c r="U408" s="160"/>
      <c r="V408" s="160"/>
      <c r="W408" s="160"/>
      <c r="X408" s="151"/>
      <c r="Y408" s="151"/>
      <c r="Z408" s="151"/>
      <c r="AA408" s="151"/>
      <c r="AB408" s="151"/>
      <c r="AC408" s="151"/>
      <c r="AD408" s="151"/>
      <c r="AE408" s="151"/>
      <c r="AF408" s="151"/>
      <c r="AG408" s="151" t="s">
        <v>250</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c r="A409" s="158"/>
      <c r="B409" s="159"/>
      <c r="C409" s="198" t="s">
        <v>603</v>
      </c>
      <c r="D409" s="190"/>
      <c r="E409" s="191">
        <v>10.407500000000001</v>
      </c>
      <c r="F409" s="160"/>
      <c r="G409" s="160"/>
      <c r="H409" s="160"/>
      <c r="I409" s="160"/>
      <c r="J409" s="160"/>
      <c r="K409" s="160"/>
      <c r="L409" s="160"/>
      <c r="M409" s="160"/>
      <c r="N409" s="160"/>
      <c r="O409" s="160"/>
      <c r="P409" s="160"/>
      <c r="Q409" s="160"/>
      <c r="R409" s="160"/>
      <c r="S409" s="160"/>
      <c r="T409" s="160"/>
      <c r="U409" s="160"/>
      <c r="V409" s="160"/>
      <c r="W409" s="160"/>
      <c r="X409" s="151"/>
      <c r="Y409" s="151"/>
      <c r="Z409" s="151"/>
      <c r="AA409" s="151"/>
      <c r="AB409" s="151"/>
      <c r="AC409" s="151"/>
      <c r="AD409" s="151"/>
      <c r="AE409" s="151"/>
      <c r="AF409" s="151"/>
      <c r="AG409" s="151" t="s">
        <v>250</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c r="A410" s="158"/>
      <c r="B410" s="159"/>
      <c r="C410" s="198" t="s">
        <v>324</v>
      </c>
      <c r="D410" s="190"/>
      <c r="E410" s="191">
        <v>2.1545000000000001</v>
      </c>
      <c r="F410" s="160"/>
      <c r="G410" s="160"/>
      <c r="H410" s="160"/>
      <c r="I410" s="160"/>
      <c r="J410" s="160"/>
      <c r="K410" s="160"/>
      <c r="L410" s="160"/>
      <c r="M410" s="160"/>
      <c r="N410" s="160"/>
      <c r="O410" s="160"/>
      <c r="P410" s="160"/>
      <c r="Q410" s="160"/>
      <c r="R410" s="160"/>
      <c r="S410" s="160"/>
      <c r="T410" s="160"/>
      <c r="U410" s="160"/>
      <c r="V410" s="160"/>
      <c r="W410" s="160"/>
      <c r="X410" s="151"/>
      <c r="Y410" s="151"/>
      <c r="Z410" s="151"/>
      <c r="AA410" s="151"/>
      <c r="AB410" s="151"/>
      <c r="AC410" s="151"/>
      <c r="AD410" s="151"/>
      <c r="AE410" s="151"/>
      <c r="AF410" s="151"/>
      <c r="AG410" s="151" t="s">
        <v>250</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c r="A411" s="158"/>
      <c r="B411" s="159"/>
      <c r="C411" s="198" t="s">
        <v>325</v>
      </c>
      <c r="D411" s="190"/>
      <c r="E411" s="191">
        <v>0.5</v>
      </c>
      <c r="F411" s="160"/>
      <c r="G411" s="160"/>
      <c r="H411" s="160"/>
      <c r="I411" s="160"/>
      <c r="J411" s="160"/>
      <c r="K411" s="160"/>
      <c r="L411" s="160"/>
      <c r="M411" s="160"/>
      <c r="N411" s="160"/>
      <c r="O411" s="160"/>
      <c r="P411" s="160"/>
      <c r="Q411" s="160"/>
      <c r="R411" s="160"/>
      <c r="S411" s="160"/>
      <c r="T411" s="160"/>
      <c r="U411" s="160"/>
      <c r="V411" s="160"/>
      <c r="W411" s="160"/>
      <c r="X411" s="151"/>
      <c r="Y411" s="151"/>
      <c r="Z411" s="151"/>
      <c r="AA411" s="151"/>
      <c r="AB411" s="151"/>
      <c r="AC411" s="151"/>
      <c r="AD411" s="151"/>
      <c r="AE411" s="151"/>
      <c r="AF411" s="151"/>
      <c r="AG411" s="151" t="s">
        <v>250</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c r="A412" s="158"/>
      <c r="B412" s="159"/>
      <c r="C412" s="198" t="s">
        <v>326</v>
      </c>
      <c r="D412" s="190"/>
      <c r="E412" s="191">
        <v>2.1</v>
      </c>
      <c r="F412" s="160"/>
      <c r="G412" s="160"/>
      <c r="H412" s="160"/>
      <c r="I412" s="160"/>
      <c r="J412" s="160"/>
      <c r="K412" s="160"/>
      <c r="L412" s="160"/>
      <c r="M412" s="160"/>
      <c r="N412" s="160"/>
      <c r="O412" s="160"/>
      <c r="P412" s="160"/>
      <c r="Q412" s="160"/>
      <c r="R412" s="160"/>
      <c r="S412" s="160"/>
      <c r="T412" s="160"/>
      <c r="U412" s="160"/>
      <c r="V412" s="160"/>
      <c r="W412" s="160"/>
      <c r="X412" s="151"/>
      <c r="Y412" s="151"/>
      <c r="Z412" s="151"/>
      <c r="AA412" s="151"/>
      <c r="AB412" s="151"/>
      <c r="AC412" s="151"/>
      <c r="AD412" s="151"/>
      <c r="AE412" s="151"/>
      <c r="AF412" s="151"/>
      <c r="AG412" s="151" t="s">
        <v>250</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ht="22.5" outlineLevel="1">
      <c r="A413" s="168">
        <v>66</v>
      </c>
      <c r="B413" s="169" t="s">
        <v>604</v>
      </c>
      <c r="C413" s="185" t="s">
        <v>605</v>
      </c>
      <c r="D413" s="170" t="s">
        <v>292</v>
      </c>
      <c r="E413" s="171">
        <v>1.161</v>
      </c>
      <c r="F413" s="172">
        <v>0</v>
      </c>
      <c r="G413" s="173">
        <f>ROUND(E413*F413,2)</f>
        <v>0</v>
      </c>
      <c r="H413" s="172"/>
      <c r="I413" s="173">
        <f>ROUND(E413*H413,2)</f>
        <v>0</v>
      </c>
      <c r="J413" s="172"/>
      <c r="K413" s="173">
        <f>ROUND(E413*J413,2)</f>
        <v>0</v>
      </c>
      <c r="L413" s="173">
        <v>21</v>
      </c>
      <c r="M413" s="173">
        <f>G413*(1+L413/100)</f>
        <v>0</v>
      </c>
      <c r="N413" s="173">
        <v>5.3600000000000002E-3</v>
      </c>
      <c r="O413" s="173">
        <f>ROUND(E413*N413,2)</f>
        <v>0.01</v>
      </c>
      <c r="P413" s="173">
        <v>0</v>
      </c>
      <c r="Q413" s="173">
        <f>ROUND(E413*P413,2)</f>
        <v>0</v>
      </c>
      <c r="R413" s="173" t="s">
        <v>309</v>
      </c>
      <c r="S413" s="173" t="s">
        <v>201</v>
      </c>
      <c r="T413" s="174" t="s">
        <v>245</v>
      </c>
      <c r="U413" s="160">
        <v>0.59399999999999997</v>
      </c>
      <c r="V413" s="160">
        <f>ROUND(E413*U413,2)</f>
        <v>0.69</v>
      </c>
      <c r="W413" s="160"/>
      <c r="X413" s="151"/>
      <c r="Y413" s="151"/>
      <c r="Z413" s="151"/>
      <c r="AA413" s="151"/>
      <c r="AB413" s="151"/>
      <c r="AC413" s="151"/>
      <c r="AD413" s="151"/>
      <c r="AE413" s="151"/>
      <c r="AF413" s="151"/>
      <c r="AG413" s="151" t="s">
        <v>259</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c r="A414" s="158"/>
      <c r="B414" s="159"/>
      <c r="C414" s="315" t="s">
        <v>529</v>
      </c>
      <c r="D414" s="316"/>
      <c r="E414" s="316"/>
      <c r="F414" s="316"/>
      <c r="G414" s="316"/>
      <c r="H414" s="160"/>
      <c r="I414" s="160"/>
      <c r="J414" s="160"/>
      <c r="K414" s="160"/>
      <c r="L414" s="160"/>
      <c r="M414" s="160"/>
      <c r="N414" s="160"/>
      <c r="O414" s="160"/>
      <c r="P414" s="160"/>
      <c r="Q414" s="160"/>
      <c r="R414" s="160"/>
      <c r="S414" s="160"/>
      <c r="T414" s="160"/>
      <c r="U414" s="160"/>
      <c r="V414" s="160"/>
      <c r="W414" s="160"/>
      <c r="X414" s="151"/>
      <c r="Y414" s="151"/>
      <c r="Z414" s="151"/>
      <c r="AA414" s="151"/>
      <c r="AB414" s="151"/>
      <c r="AC414" s="151"/>
      <c r="AD414" s="151"/>
      <c r="AE414" s="151"/>
      <c r="AF414" s="151"/>
      <c r="AG414" s="151" t="s">
        <v>248</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c r="A415" s="158"/>
      <c r="B415" s="159"/>
      <c r="C415" s="198" t="s">
        <v>583</v>
      </c>
      <c r="D415" s="190"/>
      <c r="E415" s="191">
        <v>1.161</v>
      </c>
      <c r="F415" s="160"/>
      <c r="G415" s="160"/>
      <c r="H415" s="160"/>
      <c r="I415" s="160"/>
      <c r="J415" s="160"/>
      <c r="K415" s="160"/>
      <c r="L415" s="160"/>
      <c r="M415" s="160"/>
      <c r="N415" s="160"/>
      <c r="O415" s="160"/>
      <c r="P415" s="160"/>
      <c r="Q415" s="160"/>
      <c r="R415" s="160"/>
      <c r="S415" s="160"/>
      <c r="T415" s="160"/>
      <c r="U415" s="160"/>
      <c r="V415" s="160"/>
      <c r="W415" s="160"/>
      <c r="X415" s="151"/>
      <c r="Y415" s="151"/>
      <c r="Z415" s="151"/>
      <c r="AA415" s="151"/>
      <c r="AB415" s="151"/>
      <c r="AC415" s="151"/>
      <c r="AD415" s="151"/>
      <c r="AE415" s="151"/>
      <c r="AF415" s="151"/>
      <c r="AG415" s="151" t="s">
        <v>250</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c r="A416" s="168">
        <v>67</v>
      </c>
      <c r="B416" s="169" t="s">
        <v>606</v>
      </c>
      <c r="C416" s="185" t="s">
        <v>607</v>
      </c>
      <c r="D416" s="170" t="s">
        <v>292</v>
      </c>
      <c r="E416" s="171">
        <v>3.3479999999999999</v>
      </c>
      <c r="F416" s="172">
        <v>0</v>
      </c>
      <c r="G416" s="173">
        <f>ROUND(E416*F416,2)</f>
        <v>0</v>
      </c>
      <c r="H416" s="172"/>
      <c r="I416" s="173">
        <f>ROUND(E416*H416,2)</f>
        <v>0</v>
      </c>
      <c r="J416" s="172"/>
      <c r="K416" s="173">
        <f>ROUND(E416*J416,2)</f>
        <v>0</v>
      </c>
      <c r="L416" s="173">
        <v>21</v>
      </c>
      <c r="M416" s="173">
        <f>G416*(1+L416/100)</f>
        <v>0</v>
      </c>
      <c r="N416" s="173">
        <v>3.6099999999999999E-3</v>
      </c>
      <c r="O416" s="173">
        <f>ROUND(E416*N416,2)</f>
        <v>0.01</v>
      </c>
      <c r="P416" s="173">
        <v>0</v>
      </c>
      <c r="Q416" s="173">
        <f>ROUND(E416*P416,2)</f>
        <v>0</v>
      </c>
      <c r="R416" s="173" t="s">
        <v>309</v>
      </c>
      <c r="S416" s="173" t="s">
        <v>201</v>
      </c>
      <c r="T416" s="174" t="s">
        <v>245</v>
      </c>
      <c r="U416" s="160">
        <v>0.36199999999999999</v>
      </c>
      <c r="V416" s="160">
        <f>ROUND(E416*U416,2)</f>
        <v>1.21</v>
      </c>
      <c r="W416" s="160"/>
      <c r="X416" s="151"/>
      <c r="Y416" s="151"/>
      <c r="Z416" s="151"/>
      <c r="AA416" s="151"/>
      <c r="AB416" s="151"/>
      <c r="AC416" s="151"/>
      <c r="AD416" s="151"/>
      <c r="AE416" s="151"/>
      <c r="AF416" s="151"/>
      <c r="AG416" s="151" t="s">
        <v>259</v>
      </c>
      <c r="AH416" s="151"/>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c r="A417" s="158"/>
      <c r="B417" s="159"/>
      <c r="C417" s="198" t="s">
        <v>588</v>
      </c>
      <c r="D417" s="190"/>
      <c r="E417" s="191">
        <v>2.472</v>
      </c>
      <c r="F417" s="160"/>
      <c r="G417" s="160"/>
      <c r="H417" s="160"/>
      <c r="I417" s="160"/>
      <c r="J417" s="160"/>
      <c r="K417" s="160"/>
      <c r="L417" s="160"/>
      <c r="M417" s="160"/>
      <c r="N417" s="160"/>
      <c r="O417" s="160"/>
      <c r="P417" s="160"/>
      <c r="Q417" s="160"/>
      <c r="R417" s="160"/>
      <c r="S417" s="160"/>
      <c r="T417" s="160"/>
      <c r="U417" s="160"/>
      <c r="V417" s="160"/>
      <c r="W417" s="160"/>
      <c r="X417" s="151"/>
      <c r="Y417" s="151"/>
      <c r="Z417" s="151"/>
      <c r="AA417" s="151"/>
      <c r="AB417" s="151"/>
      <c r="AC417" s="151"/>
      <c r="AD417" s="151"/>
      <c r="AE417" s="151"/>
      <c r="AF417" s="151"/>
      <c r="AG417" s="151" t="s">
        <v>250</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c r="A418" s="158"/>
      <c r="B418" s="159"/>
      <c r="C418" s="198" t="s">
        <v>589</v>
      </c>
      <c r="D418" s="190"/>
      <c r="E418" s="191">
        <v>0.876</v>
      </c>
      <c r="F418" s="160"/>
      <c r="G418" s="160"/>
      <c r="H418" s="160"/>
      <c r="I418" s="160"/>
      <c r="J418" s="160"/>
      <c r="K418" s="160"/>
      <c r="L418" s="160"/>
      <c r="M418" s="160"/>
      <c r="N418" s="160"/>
      <c r="O418" s="160"/>
      <c r="P418" s="160"/>
      <c r="Q418" s="160"/>
      <c r="R418" s="160"/>
      <c r="S418" s="160"/>
      <c r="T418" s="160"/>
      <c r="U418" s="160"/>
      <c r="V418" s="160"/>
      <c r="W418" s="160"/>
      <c r="X418" s="151"/>
      <c r="Y418" s="151"/>
      <c r="Z418" s="151"/>
      <c r="AA418" s="151"/>
      <c r="AB418" s="151"/>
      <c r="AC418" s="151"/>
      <c r="AD418" s="151"/>
      <c r="AE418" s="151"/>
      <c r="AF418" s="151"/>
      <c r="AG418" s="151" t="s">
        <v>250</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c r="A419" s="168">
        <v>68</v>
      </c>
      <c r="B419" s="169" t="s">
        <v>608</v>
      </c>
      <c r="C419" s="185" t="s">
        <v>609</v>
      </c>
      <c r="D419" s="170" t="s">
        <v>292</v>
      </c>
      <c r="E419" s="171">
        <v>15.618</v>
      </c>
      <c r="F419" s="172">
        <v>0</v>
      </c>
      <c r="G419" s="173">
        <f>ROUND(E419*F419,2)</f>
        <v>0</v>
      </c>
      <c r="H419" s="172"/>
      <c r="I419" s="173">
        <f>ROUND(E419*H419,2)</f>
        <v>0</v>
      </c>
      <c r="J419" s="172"/>
      <c r="K419" s="173">
        <f>ROUND(E419*J419,2)</f>
        <v>0</v>
      </c>
      <c r="L419" s="173">
        <v>21</v>
      </c>
      <c r="M419" s="173">
        <f>G419*(1+L419/100)</f>
        <v>0</v>
      </c>
      <c r="N419" s="173">
        <v>4.0000000000000003E-5</v>
      </c>
      <c r="O419" s="173">
        <f>ROUND(E419*N419,2)</f>
        <v>0</v>
      </c>
      <c r="P419" s="173">
        <v>0</v>
      </c>
      <c r="Q419" s="173">
        <f>ROUND(E419*P419,2)</f>
        <v>0</v>
      </c>
      <c r="R419" s="173" t="s">
        <v>309</v>
      </c>
      <c r="S419" s="173" t="s">
        <v>201</v>
      </c>
      <c r="T419" s="174" t="s">
        <v>245</v>
      </c>
      <c r="U419" s="160">
        <v>7.8E-2</v>
      </c>
      <c r="V419" s="160">
        <f>ROUND(E419*U419,2)</f>
        <v>1.22</v>
      </c>
      <c r="W419" s="160"/>
      <c r="X419" s="151"/>
      <c r="Y419" s="151"/>
      <c r="Z419" s="151"/>
      <c r="AA419" s="151"/>
      <c r="AB419" s="151"/>
      <c r="AC419" s="151"/>
      <c r="AD419" s="151"/>
      <c r="AE419" s="151"/>
      <c r="AF419" s="151"/>
      <c r="AG419" s="151" t="s">
        <v>259</v>
      </c>
      <c r="AH419" s="151"/>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ht="22.5" outlineLevel="1">
      <c r="A420" s="158"/>
      <c r="B420" s="159"/>
      <c r="C420" s="315" t="s">
        <v>610</v>
      </c>
      <c r="D420" s="316"/>
      <c r="E420" s="316"/>
      <c r="F420" s="316"/>
      <c r="G420" s="316"/>
      <c r="H420" s="160"/>
      <c r="I420" s="160"/>
      <c r="J420" s="160"/>
      <c r="K420" s="160"/>
      <c r="L420" s="160"/>
      <c r="M420" s="160"/>
      <c r="N420" s="160"/>
      <c r="O420" s="160"/>
      <c r="P420" s="160"/>
      <c r="Q420" s="160"/>
      <c r="R420" s="160"/>
      <c r="S420" s="160"/>
      <c r="T420" s="160"/>
      <c r="U420" s="160"/>
      <c r="V420" s="160"/>
      <c r="W420" s="160"/>
      <c r="X420" s="151"/>
      <c r="Y420" s="151"/>
      <c r="Z420" s="151"/>
      <c r="AA420" s="151"/>
      <c r="AB420" s="151"/>
      <c r="AC420" s="151"/>
      <c r="AD420" s="151"/>
      <c r="AE420" s="151"/>
      <c r="AF420" s="151"/>
      <c r="AG420" s="151" t="s">
        <v>248</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75" t="str">
        <f>C420</f>
        <v>s rámy a zárubněmi, zábradlí, předmětů oplechování apod., které se zřizují ještě před úpravami povrchu, před jejich znečištěním při úpravách povrchu nástřikem plastických (lepivých) maltovin</v>
      </c>
      <c r="BB420" s="151"/>
      <c r="BC420" s="151"/>
      <c r="BD420" s="151"/>
      <c r="BE420" s="151"/>
      <c r="BF420" s="151"/>
      <c r="BG420" s="151"/>
      <c r="BH420" s="151"/>
    </row>
    <row r="421" spans="1:60" outlineLevel="1">
      <c r="A421" s="158"/>
      <c r="B421" s="159"/>
      <c r="C421" s="198" t="s">
        <v>521</v>
      </c>
      <c r="D421" s="190"/>
      <c r="E421" s="191">
        <v>11.507999999999999</v>
      </c>
      <c r="F421" s="160"/>
      <c r="G421" s="160"/>
      <c r="H421" s="160"/>
      <c r="I421" s="160"/>
      <c r="J421" s="160"/>
      <c r="K421" s="160"/>
      <c r="L421" s="160"/>
      <c r="M421" s="160"/>
      <c r="N421" s="160"/>
      <c r="O421" s="160"/>
      <c r="P421" s="160"/>
      <c r="Q421" s="160"/>
      <c r="R421" s="160"/>
      <c r="S421" s="160"/>
      <c r="T421" s="160"/>
      <c r="U421" s="160"/>
      <c r="V421" s="160"/>
      <c r="W421" s="160"/>
      <c r="X421" s="151"/>
      <c r="Y421" s="151"/>
      <c r="Z421" s="151"/>
      <c r="AA421" s="151"/>
      <c r="AB421" s="151"/>
      <c r="AC421" s="151"/>
      <c r="AD421" s="151"/>
      <c r="AE421" s="151"/>
      <c r="AF421" s="151"/>
      <c r="AG421" s="151" t="s">
        <v>250</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c r="A422" s="158"/>
      <c r="B422" s="159"/>
      <c r="C422" s="198" t="s">
        <v>522</v>
      </c>
      <c r="D422" s="190"/>
      <c r="E422" s="191">
        <v>4.1100000000000003</v>
      </c>
      <c r="F422" s="160"/>
      <c r="G422" s="160"/>
      <c r="H422" s="160"/>
      <c r="I422" s="160"/>
      <c r="J422" s="160"/>
      <c r="K422" s="160"/>
      <c r="L422" s="160"/>
      <c r="M422" s="160"/>
      <c r="N422" s="160"/>
      <c r="O422" s="160"/>
      <c r="P422" s="160"/>
      <c r="Q422" s="160"/>
      <c r="R422" s="160"/>
      <c r="S422" s="160"/>
      <c r="T422" s="160"/>
      <c r="U422" s="160"/>
      <c r="V422" s="160"/>
      <c r="W422" s="160"/>
      <c r="X422" s="151"/>
      <c r="Y422" s="151"/>
      <c r="Z422" s="151"/>
      <c r="AA422" s="151"/>
      <c r="AB422" s="151"/>
      <c r="AC422" s="151"/>
      <c r="AD422" s="151"/>
      <c r="AE422" s="151"/>
      <c r="AF422" s="151"/>
      <c r="AG422" s="151" t="s">
        <v>250</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ht="22.5" outlineLevel="1">
      <c r="A423" s="168">
        <v>69</v>
      </c>
      <c r="B423" s="169" t="s">
        <v>611</v>
      </c>
      <c r="C423" s="185" t="s">
        <v>612</v>
      </c>
      <c r="D423" s="170" t="s">
        <v>292</v>
      </c>
      <c r="E423" s="171">
        <v>113.3676</v>
      </c>
      <c r="F423" s="172">
        <v>0</v>
      </c>
      <c r="G423" s="173">
        <f>ROUND(E423*F423,2)</f>
        <v>0</v>
      </c>
      <c r="H423" s="172"/>
      <c r="I423" s="173">
        <f>ROUND(E423*H423,2)</f>
        <v>0</v>
      </c>
      <c r="J423" s="172"/>
      <c r="K423" s="173">
        <f>ROUND(E423*J423,2)</f>
        <v>0</v>
      </c>
      <c r="L423" s="173">
        <v>21</v>
      </c>
      <c r="M423" s="173">
        <f>G423*(1+L423/100)</f>
        <v>0</v>
      </c>
      <c r="N423" s="173">
        <v>2.971E-2</v>
      </c>
      <c r="O423" s="173">
        <f>ROUND(E423*N423,2)</f>
        <v>3.37</v>
      </c>
      <c r="P423" s="173">
        <v>0</v>
      </c>
      <c r="Q423" s="173">
        <f>ROUND(E423*P423,2)</f>
        <v>0</v>
      </c>
      <c r="R423" s="173" t="s">
        <v>309</v>
      </c>
      <c r="S423" s="173" t="s">
        <v>201</v>
      </c>
      <c r="T423" s="174" t="s">
        <v>245</v>
      </c>
      <c r="U423" s="160">
        <v>1.2758</v>
      </c>
      <c r="V423" s="160">
        <f>ROUND(E423*U423,2)</f>
        <v>144.63</v>
      </c>
      <c r="W423" s="160"/>
      <c r="X423" s="151"/>
      <c r="Y423" s="151"/>
      <c r="Z423" s="151"/>
      <c r="AA423" s="151"/>
      <c r="AB423" s="151"/>
      <c r="AC423" s="151"/>
      <c r="AD423" s="151"/>
      <c r="AE423" s="151"/>
      <c r="AF423" s="151"/>
      <c r="AG423" s="151" t="s">
        <v>424</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ht="22.5" outlineLevel="1">
      <c r="A424" s="158"/>
      <c r="B424" s="159"/>
      <c r="C424" s="315" t="s">
        <v>613</v>
      </c>
      <c r="D424" s="316"/>
      <c r="E424" s="316"/>
      <c r="F424" s="316"/>
      <c r="G424" s="316"/>
      <c r="H424" s="160"/>
      <c r="I424" s="160"/>
      <c r="J424" s="160"/>
      <c r="K424" s="160"/>
      <c r="L424" s="160"/>
      <c r="M424" s="160"/>
      <c r="N424" s="160"/>
      <c r="O424" s="160"/>
      <c r="P424" s="160"/>
      <c r="Q424" s="160"/>
      <c r="R424" s="160"/>
      <c r="S424" s="160"/>
      <c r="T424" s="160"/>
      <c r="U424" s="160"/>
      <c r="V424" s="160"/>
      <c r="W424" s="160"/>
      <c r="X424" s="151"/>
      <c r="Y424" s="151"/>
      <c r="Z424" s="151"/>
      <c r="AA424" s="151"/>
      <c r="AB424" s="151"/>
      <c r="AC424" s="151"/>
      <c r="AD424" s="151"/>
      <c r="AE424" s="151"/>
      <c r="AF424" s="151"/>
      <c r="AG424" s="151" t="s">
        <v>248</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75" t="str">
        <f>C424</f>
        <v>nanesení lepicího tmelu na izolační desky, nalepení desek, zajištění talířovými hmoždinkami (6 ks/m2), přebroušení desek, natažení stěrky, vtlačení výztužné tkaniny (1,15 m2/m2), přehlazení stěrky. Další vrstvy podle popisu položky.</v>
      </c>
      <c r="BB424" s="151"/>
      <c r="BC424" s="151"/>
      <c r="BD424" s="151"/>
      <c r="BE424" s="151"/>
      <c r="BF424" s="151"/>
      <c r="BG424" s="151"/>
      <c r="BH424" s="151"/>
    </row>
    <row r="425" spans="1:60" outlineLevel="1">
      <c r="A425" s="158"/>
      <c r="B425" s="159"/>
      <c r="C425" s="321" t="s">
        <v>614</v>
      </c>
      <c r="D425" s="322"/>
      <c r="E425" s="322"/>
      <c r="F425" s="322"/>
      <c r="G425" s="322"/>
      <c r="H425" s="160"/>
      <c r="I425" s="160"/>
      <c r="J425" s="160"/>
      <c r="K425" s="160"/>
      <c r="L425" s="160"/>
      <c r="M425" s="160"/>
      <c r="N425" s="160"/>
      <c r="O425" s="160"/>
      <c r="P425" s="160"/>
      <c r="Q425" s="160"/>
      <c r="R425" s="160"/>
      <c r="S425" s="160"/>
      <c r="T425" s="160"/>
      <c r="U425" s="160"/>
      <c r="V425" s="160"/>
      <c r="W425" s="160"/>
      <c r="X425" s="151"/>
      <c r="Y425" s="151"/>
      <c r="Z425" s="151"/>
      <c r="AA425" s="151"/>
      <c r="AB425" s="151"/>
      <c r="AC425" s="151"/>
      <c r="AD425" s="151"/>
      <c r="AE425" s="151"/>
      <c r="AF425" s="151"/>
      <c r="AG425" s="151" t="s">
        <v>248</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c r="A426" s="158"/>
      <c r="B426" s="159"/>
      <c r="C426" s="198" t="s">
        <v>594</v>
      </c>
      <c r="D426" s="190"/>
      <c r="E426" s="191">
        <v>63.893000000000001</v>
      </c>
      <c r="F426" s="160"/>
      <c r="G426" s="160"/>
      <c r="H426" s="160"/>
      <c r="I426" s="160"/>
      <c r="J426" s="160"/>
      <c r="K426" s="160"/>
      <c r="L426" s="160"/>
      <c r="M426" s="160"/>
      <c r="N426" s="160"/>
      <c r="O426" s="160"/>
      <c r="P426" s="160"/>
      <c r="Q426" s="160"/>
      <c r="R426" s="160"/>
      <c r="S426" s="160"/>
      <c r="T426" s="160"/>
      <c r="U426" s="160"/>
      <c r="V426" s="160"/>
      <c r="W426" s="160"/>
      <c r="X426" s="151"/>
      <c r="Y426" s="151"/>
      <c r="Z426" s="151"/>
      <c r="AA426" s="151"/>
      <c r="AB426" s="151"/>
      <c r="AC426" s="151"/>
      <c r="AD426" s="151"/>
      <c r="AE426" s="151"/>
      <c r="AF426" s="151"/>
      <c r="AG426" s="151" t="s">
        <v>250</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c r="A427" s="158"/>
      <c r="B427" s="159"/>
      <c r="C427" s="198" t="s">
        <v>595</v>
      </c>
      <c r="D427" s="190"/>
      <c r="E427" s="191">
        <v>26.358750000000001</v>
      </c>
      <c r="F427" s="160"/>
      <c r="G427" s="160"/>
      <c r="H427" s="160"/>
      <c r="I427" s="160"/>
      <c r="J427" s="160"/>
      <c r="K427" s="160"/>
      <c r="L427" s="160"/>
      <c r="M427" s="160"/>
      <c r="N427" s="160"/>
      <c r="O427" s="160"/>
      <c r="P427" s="160"/>
      <c r="Q427" s="160"/>
      <c r="R427" s="160"/>
      <c r="S427" s="160"/>
      <c r="T427" s="160"/>
      <c r="U427" s="160"/>
      <c r="V427" s="160"/>
      <c r="W427" s="160"/>
      <c r="X427" s="151"/>
      <c r="Y427" s="151"/>
      <c r="Z427" s="151"/>
      <c r="AA427" s="151"/>
      <c r="AB427" s="151"/>
      <c r="AC427" s="151"/>
      <c r="AD427" s="151"/>
      <c r="AE427" s="151"/>
      <c r="AF427" s="151"/>
      <c r="AG427" s="151" t="s">
        <v>250</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c r="A428" s="158"/>
      <c r="B428" s="159"/>
      <c r="C428" s="198" t="s">
        <v>596</v>
      </c>
      <c r="D428" s="190"/>
      <c r="E428" s="191">
        <v>4.0199999999999996</v>
      </c>
      <c r="F428" s="160"/>
      <c r="G428" s="160"/>
      <c r="H428" s="160"/>
      <c r="I428" s="160"/>
      <c r="J428" s="160"/>
      <c r="K428" s="160"/>
      <c r="L428" s="160"/>
      <c r="M428" s="160"/>
      <c r="N428" s="160"/>
      <c r="O428" s="160"/>
      <c r="P428" s="160"/>
      <c r="Q428" s="160"/>
      <c r="R428" s="160"/>
      <c r="S428" s="160"/>
      <c r="T428" s="160"/>
      <c r="U428" s="160"/>
      <c r="V428" s="160"/>
      <c r="W428" s="160"/>
      <c r="X428" s="151"/>
      <c r="Y428" s="151"/>
      <c r="Z428" s="151"/>
      <c r="AA428" s="151"/>
      <c r="AB428" s="151"/>
      <c r="AC428" s="151"/>
      <c r="AD428" s="151"/>
      <c r="AE428" s="151"/>
      <c r="AF428" s="151"/>
      <c r="AG428" s="151" t="s">
        <v>250</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c r="A429" s="158"/>
      <c r="B429" s="159"/>
      <c r="C429" s="198" t="s">
        <v>597</v>
      </c>
      <c r="D429" s="190"/>
      <c r="E429" s="191">
        <v>-10.6296</v>
      </c>
      <c r="F429" s="160"/>
      <c r="G429" s="160"/>
      <c r="H429" s="160"/>
      <c r="I429" s="160"/>
      <c r="J429" s="160"/>
      <c r="K429" s="160"/>
      <c r="L429" s="160"/>
      <c r="M429" s="160"/>
      <c r="N429" s="160"/>
      <c r="O429" s="160"/>
      <c r="P429" s="160"/>
      <c r="Q429" s="160"/>
      <c r="R429" s="160"/>
      <c r="S429" s="160"/>
      <c r="T429" s="160"/>
      <c r="U429" s="160"/>
      <c r="V429" s="160"/>
      <c r="W429" s="160"/>
      <c r="X429" s="151"/>
      <c r="Y429" s="151"/>
      <c r="Z429" s="151"/>
      <c r="AA429" s="151"/>
      <c r="AB429" s="151"/>
      <c r="AC429" s="151"/>
      <c r="AD429" s="151"/>
      <c r="AE429" s="151"/>
      <c r="AF429" s="151"/>
      <c r="AG429" s="151" t="s">
        <v>250</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c r="A430" s="158"/>
      <c r="B430" s="159"/>
      <c r="C430" s="198" t="s">
        <v>598</v>
      </c>
      <c r="D430" s="190"/>
      <c r="E430" s="191">
        <v>-3.7667999999999999</v>
      </c>
      <c r="F430" s="160"/>
      <c r="G430" s="160"/>
      <c r="H430" s="160"/>
      <c r="I430" s="160"/>
      <c r="J430" s="160"/>
      <c r="K430" s="160"/>
      <c r="L430" s="160"/>
      <c r="M430" s="160"/>
      <c r="N430" s="160"/>
      <c r="O430" s="160"/>
      <c r="P430" s="160"/>
      <c r="Q430" s="160"/>
      <c r="R430" s="160"/>
      <c r="S430" s="160"/>
      <c r="T430" s="160"/>
      <c r="U430" s="160"/>
      <c r="V430" s="160"/>
      <c r="W430" s="160"/>
      <c r="X430" s="151"/>
      <c r="Y430" s="151"/>
      <c r="Z430" s="151"/>
      <c r="AA430" s="151"/>
      <c r="AB430" s="151"/>
      <c r="AC430" s="151"/>
      <c r="AD430" s="151"/>
      <c r="AE430" s="151"/>
      <c r="AF430" s="151"/>
      <c r="AG430" s="151" t="s">
        <v>250</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c r="A431" s="158"/>
      <c r="B431" s="159"/>
      <c r="C431" s="198" t="s">
        <v>599</v>
      </c>
      <c r="D431" s="190"/>
      <c r="E431" s="191">
        <v>17.975999999999999</v>
      </c>
      <c r="F431" s="160"/>
      <c r="G431" s="160"/>
      <c r="H431" s="160"/>
      <c r="I431" s="160"/>
      <c r="J431" s="160"/>
      <c r="K431" s="160"/>
      <c r="L431" s="160"/>
      <c r="M431" s="160"/>
      <c r="N431" s="160"/>
      <c r="O431" s="160"/>
      <c r="P431" s="160"/>
      <c r="Q431" s="160"/>
      <c r="R431" s="160"/>
      <c r="S431" s="160"/>
      <c r="T431" s="160"/>
      <c r="U431" s="160"/>
      <c r="V431" s="160"/>
      <c r="W431" s="160"/>
      <c r="X431" s="151"/>
      <c r="Y431" s="151"/>
      <c r="Z431" s="151"/>
      <c r="AA431" s="151"/>
      <c r="AB431" s="151"/>
      <c r="AC431" s="151"/>
      <c r="AD431" s="151"/>
      <c r="AE431" s="151"/>
      <c r="AF431" s="151"/>
      <c r="AG431" s="151" t="s">
        <v>250</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c r="A432" s="158"/>
      <c r="B432" s="159"/>
      <c r="C432" s="198" t="s">
        <v>600</v>
      </c>
      <c r="D432" s="190"/>
      <c r="E432" s="191">
        <v>6.90625</v>
      </c>
      <c r="F432" s="160"/>
      <c r="G432" s="160"/>
      <c r="H432" s="160"/>
      <c r="I432" s="160"/>
      <c r="J432" s="160"/>
      <c r="K432" s="160"/>
      <c r="L432" s="160"/>
      <c r="M432" s="160"/>
      <c r="N432" s="160"/>
      <c r="O432" s="160"/>
      <c r="P432" s="160"/>
      <c r="Q432" s="160"/>
      <c r="R432" s="160"/>
      <c r="S432" s="160"/>
      <c r="T432" s="160"/>
      <c r="U432" s="160"/>
      <c r="V432" s="160"/>
      <c r="W432" s="160"/>
      <c r="X432" s="151"/>
      <c r="Y432" s="151"/>
      <c r="Z432" s="151"/>
      <c r="AA432" s="151"/>
      <c r="AB432" s="151"/>
      <c r="AC432" s="151"/>
      <c r="AD432" s="151"/>
      <c r="AE432" s="151"/>
      <c r="AF432" s="151"/>
      <c r="AG432" s="151" t="s">
        <v>250</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c r="A433" s="158"/>
      <c r="B433" s="159"/>
      <c r="C433" s="198" t="s">
        <v>601</v>
      </c>
      <c r="D433" s="190"/>
      <c r="E433" s="191">
        <v>6.11</v>
      </c>
      <c r="F433" s="160"/>
      <c r="G433" s="160"/>
      <c r="H433" s="160"/>
      <c r="I433" s="160"/>
      <c r="J433" s="160"/>
      <c r="K433" s="160"/>
      <c r="L433" s="160"/>
      <c r="M433" s="160"/>
      <c r="N433" s="160"/>
      <c r="O433" s="160"/>
      <c r="P433" s="160"/>
      <c r="Q433" s="160"/>
      <c r="R433" s="160"/>
      <c r="S433" s="160"/>
      <c r="T433" s="160"/>
      <c r="U433" s="160"/>
      <c r="V433" s="160"/>
      <c r="W433" s="160"/>
      <c r="X433" s="151"/>
      <c r="Y433" s="151"/>
      <c r="Z433" s="151"/>
      <c r="AA433" s="151"/>
      <c r="AB433" s="151"/>
      <c r="AC433" s="151"/>
      <c r="AD433" s="151"/>
      <c r="AE433" s="151"/>
      <c r="AF433" s="151"/>
      <c r="AG433" s="151" t="s">
        <v>250</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c r="A434" s="158"/>
      <c r="B434" s="159"/>
      <c r="C434" s="198" t="s">
        <v>602</v>
      </c>
      <c r="D434" s="190"/>
      <c r="E434" s="191">
        <v>2.5</v>
      </c>
      <c r="F434" s="160"/>
      <c r="G434" s="160"/>
      <c r="H434" s="160"/>
      <c r="I434" s="160"/>
      <c r="J434" s="160"/>
      <c r="K434" s="160"/>
      <c r="L434" s="160"/>
      <c r="M434" s="160"/>
      <c r="N434" s="160"/>
      <c r="O434" s="160"/>
      <c r="P434" s="160"/>
      <c r="Q434" s="160"/>
      <c r="R434" s="160"/>
      <c r="S434" s="160"/>
      <c r="T434" s="160"/>
      <c r="U434" s="160"/>
      <c r="V434" s="160"/>
      <c r="W434" s="160"/>
      <c r="X434" s="151"/>
      <c r="Y434" s="151"/>
      <c r="Z434" s="151"/>
      <c r="AA434" s="151"/>
      <c r="AB434" s="151"/>
      <c r="AC434" s="151"/>
      <c r="AD434" s="151"/>
      <c r="AE434" s="151"/>
      <c r="AF434" s="151"/>
      <c r="AG434" s="151" t="s">
        <v>250</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ht="22.5" outlineLevel="1">
      <c r="A435" s="168">
        <v>70</v>
      </c>
      <c r="B435" s="169" t="s">
        <v>615</v>
      </c>
      <c r="C435" s="185" t="s">
        <v>616</v>
      </c>
      <c r="D435" s="170" t="s">
        <v>292</v>
      </c>
      <c r="E435" s="171">
        <v>10.78</v>
      </c>
      <c r="F435" s="172">
        <v>0</v>
      </c>
      <c r="G435" s="173">
        <f>ROUND(E435*F435,2)</f>
        <v>0</v>
      </c>
      <c r="H435" s="172"/>
      <c r="I435" s="173">
        <f>ROUND(E435*H435,2)</f>
        <v>0</v>
      </c>
      <c r="J435" s="172"/>
      <c r="K435" s="173">
        <f>ROUND(E435*J435,2)</f>
        <v>0</v>
      </c>
      <c r="L435" s="173">
        <v>21</v>
      </c>
      <c r="M435" s="173">
        <f>G435*(1+L435/100)</f>
        <v>0</v>
      </c>
      <c r="N435" s="173">
        <v>2.5389999999999999E-2</v>
      </c>
      <c r="O435" s="173">
        <f>ROUND(E435*N435,2)</f>
        <v>0.27</v>
      </c>
      <c r="P435" s="173">
        <v>0</v>
      </c>
      <c r="Q435" s="173">
        <f>ROUND(E435*P435,2)</f>
        <v>0</v>
      </c>
      <c r="R435" s="173" t="s">
        <v>309</v>
      </c>
      <c r="S435" s="173" t="s">
        <v>201</v>
      </c>
      <c r="T435" s="174" t="s">
        <v>245</v>
      </c>
      <c r="U435" s="160">
        <v>1.865</v>
      </c>
      <c r="V435" s="160">
        <f>ROUND(E435*U435,2)</f>
        <v>20.100000000000001</v>
      </c>
      <c r="W435" s="160"/>
      <c r="X435" s="151"/>
      <c r="Y435" s="151"/>
      <c r="Z435" s="151"/>
      <c r="AA435" s="151"/>
      <c r="AB435" s="151"/>
      <c r="AC435" s="151"/>
      <c r="AD435" s="151"/>
      <c r="AE435" s="151"/>
      <c r="AF435" s="151"/>
      <c r="AG435" s="151" t="s">
        <v>259</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ht="22.5" outlineLevel="1">
      <c r="A436" s="158"/>
      <c r="B436" s="159"/>
      <c r="C436" s="315" t="s">
        <v>617</v>
      </c>
      <c r="D436" s="316"/>
      <c r="E436" s="316"/>
      <c r="F436" s="316"/>
      <c r="G436" s="316"/>
      <c r="H436" s="160"/>
      <c r="I436" s="160"/>
      <c r="J436" s="160"/>
      <c r="K436" s="160"/>
      <c r="L436" s="160"/>
      <c r="M436" s="160"/>
      <c r="N436" s="160"/>
      <c r="O436" s="160"/>
      <c r="P436" s="160"/>
      <c r="Q436" s="160"/>
      <c r="R436" s="160"/>
      <c r="S436" s="160"/>
      <c r="T436" s="160"/>
      <c r="U436" s="160"/>
      <c r="V436" s="160"/>
      <c r="W436" s="160"/>
      <c r="X436" s="151"/>
      <c r="Y436" s="151"/>
      <c r="Z436" s="151"/>
      <c r="AA436" s="151"/>
      <c r="AB436" s="151"/>
      <c r="AC436" s="151"/>
      <c r="AD436" s="151"/>
      <c r="AE436" s="151"/>
      <c r="AF436" s="151"/>
      <c r="AG436" s="151" t="s">
        <v>248</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75" t="str">
        <f>C436</f>
        <v>nanesení lepicího tmelu na izolační desky, nalepení desek, přebroušení desek z polystyrénu, natažení stěrky, vtlačení výztužné tkaniny, přehlazení stěrky. Další vrstvy podle popisu položky.</v>
      </c>
      <c r="BB436" s="151"/>
      <c r="BC436" s="151"/>
      <c r="BD436" s="151"/>
      <c r="BE436" s="151"/>
      <c r="BF436" s="151"/>
      <c r="BG436" s="151"/>
      <c r="BH436" s="151"/>
    </row>
    <row r="437" spans="1:60" outlineLevel="1">
      <c r="A437" s="158"/>
      <c r="B437" s="159"/>
      <c r="C437" s="321" t="s">
        <v>618</v>
      </c>
      <c r="D437" s="322"/>
      <c r="E437" s="322"/>
      <c r="F437" s="322"/>
      <c r="G437" s="322"/>
      <c r="H437" s="160"/>
      <c r="I437" s="160"/>
      <c r="J437" s="160"/>
      <c r="K437" s="160"/>
      <c r="L437" s="160"/>
      <c r="M437" s="160"/>
      <c r="N437" s="160"/>
      <c r="O437" s="160"/>
      <c r="P437" s="160"/>
      <c r="Q437" s="160"/>
      <c r="R437" s="160"/>
      <c r="S437" s="160"/>
      <c r="T437" s="160"/>
      <c r="U437" s="160"/>
      <c r="V437" s="160"/>
      <c r="W437" s="160"/>
      <c r="X437" s="151"/>
      <c r="Y437" s="151"/>
      <c r="Z437" s="151"/>
      <c r="AA437" s="151"/>
      <c r="AB437" s="151"/>
      <c r="AC437" s="151"/>
      <c r="AD437" s="151"/>
      <c r="AE437" s="151"/>
      <c r="AF437" s="151"/>
      <c r="AG437" s="151" t="s">
        <v>248</v>
      </c>
      <c r="AH437" s="151"/>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c r="A438" s="158"/>
      <c r="B438" s="159"/>
      <c r="C438" s="198" t="s">
        <v>619</v>
      </c>
      <c r="D438" s="190"/>
      <c r="E438" s="191">
        <v>10.78</v>
      </c>
      <c r="F438" s="160"/>
      <c r="G438" s="160"/>
      <c r="H438" s="160"/>
      <c r="I438" s="160"/>
      <c r="J438" s="160"/>
      <c r="K438" s="160"/>
      <c r="L438" s="160"/>
      <c r="M438" s="160"/>
      <c r="N438" s="160"/>
      <c r="O438" s="160"/>
      <c r="P438" s="160"/>
      <c r="Q438" s="160"/>
      <c r="R438" s="160"/>
      <c r="S438" s="160"/>
      <c r="T438" s="160"/>
      <c r="U438" s="160"/>
      <c r="V438" s="160"/>
      <c r="W438" s="160"/>
      <c r="X438" s="151"/>
      <c r="Y438" s="151"/>
      <c r="Z438" s="151"/>
      <c r="AA438" s="151"/>
      <c r="AB438" s="151"/>
      <c r="AC438" s="151"/>
      <c r="AD438" s="151"/>
      <c r="AE438" s="151"/>
      <c r="AF438" s="151"/>
      <c r="AG438" s="151" t="s">
        <v>250</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ht="22.5" outlineLevel="1">
      <c r="A439" s="168">
        <v>71</v>
      </c>
      <c r="B439" s="169" t="s">
        <v>620</v>
      </c>
      <c r="C439" s="185" t="s">
        <v>621</v>
      </c>
      <c r="D439" s="170" t="s">
        <v>292</v>
      </c>
      <c r="E439" s="171">
        <v>10.407500000000001</v>
      </c>
      <c r="F439" s="172">
        <v>0</v>
      </c>
      <c r="G439" s="173">
        <f>ROUND(E439*F439,2)</f>
        <v>0</v>
      </c>
      <c r="H439" s="172"/>
      <c r="I439" s="173">
        <f>ROUND(E439*H439,2)</f>
        <v>0</v>
      </c>
      <c r="J439" s="172"/>
      <c r="K439" s="173">
        <f>ROUND(E439*J439,2)</f>
        <v>0</v>
      </c>
      <c r="L439" s="173">
        <v>21</v>
      </c>
      <c r="M439" s="173">
        <f>G439*(1+L439/100)</f>
        <v>0</v>
      </c>
      <c r="N439" s="173">
        <v>2.1739999999999999E-2</v>
      </c>
      <c r="O439" s="173">
        <f>ROUND(E439*N439,2)</f>
        <v>0.23</v>
      </c>
      <c r="P439" s="173">
        <v>0</v>
      </c>
      <c r="Q439" s="173">
        <f>ROUND(E439*P439,2)</f>
        <v>0</v>
      </c>
      <c r="R439" s="173" t="s">
        <v>309</v>
      </c>
      <c r="S439" s="173" t="s">
        <v>201</v>
      </c>
      <c r="T439" s="174" t="s">
        <v>245</v>
      </c>
      <c r="U439" s="160">
        <v>2.4420000000000002</v>
      </c>
      <c r="V439" s="160">
        <f>ROUND(E439*U439,2)</f>
        <v>25.42</v>
      </c>
      <c r="W439" s="160"/>
      <c r="X439" s="151"/>
      <c r="Y439" s="151"/>
      <c r="Z439" s="151"/>
      <c r="AA439" s="151"/>
      <c r="AB439" s="151"/>
      <c r="AC439" s="151"/>
      <c r="AD439" s="151"/>
      <c r="AE439" s="151"/>
      <c r="AF439" s="151"/>
      <c r="AG439" s="151" t="s">
        <v>259</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ht="22.5" outlineLevel="1">
      <c r="A440" s="158"/>
      <c r="B440" s="159"/>
      <c r="C440" s="315" t="s">
        <v>617</v>
      </c>
      <c r="D440" s="316"/>
      <c r="E440" s="316"/>
      <c r="F440" s="316"/>
      <c r="G440" s="316"/>
      <c r="H440" s="160"/>
      <c r="I440" s="160"/>
      <c r="J440" s="160"/>
      <c r="K440" s="160"/>
      <c r="L440" s="160"/>
      <c r="M440" s="160"/>
      <c r="N440" s="160"/>
      <c r="O440" s="160"/>
      <c r="P440" s="160"/>
      <c r="Q440" s="160"/>
      <c r="R440" s="160"/>
      <c r="S440" s="160"/>
      <c r="T440" s="160"/>
      <c r="U440" s="160"/>
      <c r="V440" s="160"/>
      <c r="W440" s="160"/>
      <c r="X440" s="151"/>
      <c r="Y440" s="151"/>
      <c r="Z440" s="151"/>
      <c r="AA440" s="151"/>
      <c r="AB440" s="151"/>
      <c r="AC440" s="151"/>
      <c r="AD440" s="151"/>
      <c r="AE440" s="151"/>
      <c r="AF440" s="151"/>
      <c r="AG440" s="151" t="s">
        <v>248</v>
      </c>
      <c r="AH440" s="151"/>
      <c r="AI440" s="151"/>
      <c r="AJ440" s="151"/>
      <c r="AK440" s="151"/>
      <c r="AL440" s="151"/>
      <c r="AM440" s="151"/>
      <c r="AN440" s="151"/>
      <c r="AO440" s="151"/>
      <c r="AP440" s="151"/>
      <c r="AQ440" s="151"/>
      <c r="AR440" s="151"/>
      <c r="AS440" s="151"/>
      <c r="AT440" s="151"/>
      <c r="AU440" s="151"/>
      <c r="AV440" s="151"/>
      <c r="AW440" s="151"/>
      <c r="AX440" s="151"/>
      <c r="AY440" s="151"/>
      <c r="AZ440" s="151"/>
      <c r="BA440" s="175" t="str">
        <f>C440</f>
        <v>nanesení lepicího tmelu na izolační desky, nalepení desek, přebroušení desek z polystyrénu, natažení stěrky, vtlačení výztužné tkaniny, přehlazení stěrky. Další vrstvy podle popisu položky.</v>
      </c>
      <c r="BB440" s="151"/>
      <c r="BC440" s="151"/>
      <c r="BD440" s="151"/>
      <c r="BE440" s="151"/>
      <c r="BF440" s="151"/>
      <c r="BG440" s="151"/>
      <c r="BH440" s="151"/>
    </row>
    <row r="441" spans="1:60" outlineLevel="1">
      <c r="A441" s="158"/>
      <c r="B441" s="159"/>
      <c r="C441" s="321" t="s">
        <v>618</v>
      </c>
      <c r="D441" s="322"/>
      <c r="E441" s="322"/>
      <c r="F441" s="322"/>
      <c r="G441" s="322"/>
      <c r="H441" s="160"/>
      <c r="I441" s="160"/>
      <c r="J441" s="160"/>
      <c r="K441" s="160"/>
      <c r="L441" s="160"/>
      <c r="M441" s="160"/>
      <c r="N441" s="160"/>
      <c r="O441" s="160"/>
      <c r="P441" s="160"/>
      <c r="Q441" s="160"/>
      <c r="R441" s="160"/>
      <c r="S441" s="160"/>
      <c r="T441" s="160"/>
      <c r="U441" s="160"/>
      <c r="V441" s="160"/>
      <c r="W441" s="160"/>
      <c r="X441" s="151"/>
      <c r="Y441" s="151"/>
      <c r="Z441" s="151"/>
      <c r="AA441" s="151"/>
      <c r="AB441" s="151"/>
      <c r="AC441" s="151"/>
      <c r="AD441" s="151"/>
      <c r="AE441" s="151"/>
      <c r="AF441" s="151"/>
      <c r="AG441" s="151" t="s">
        <v>248</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c r="A442" s="158"/>
      <c r="B442" s="159"/>
      <c r="C442" s="317" t="s">
        <v>622</v>
      </c>
      <c r="D442" s="318"/>
      <c r="E442" s="318"/>
      <c r="F442" s="318"/>
      <c r="G442" s="318"/>
      <c r="H442" s="160"/>
      <c r="I442" s="160"/>
      <c r="J442" s="160"/>
      <c r="K442" s="160"/>
      <c r="L442" s="160"/>
      <c r="M442" s="160"/>
      <c r="N442" s="160"/>
      <c r="O442" s="160"/>
      <c r="P442" s="160"/>
      <c r="Q442" s="160"/>
      <c r="R442" s="160"/>
      <c r="S442" s="160"/>
      <c r="T442" s="160"/>
      <c r="U442" s="160"/>
      <c r="V442" s="160"/>
      <c r="W442" s="160"/>
      <c r="X442" s="151"/>
      <c r="Y442" s="151"/>
      <c r="Z442" s="151"/>
      <c r="AA442" s="151"/>
      <c r="AB442" s="151"/>
      <c r="AC442" s="151"/>
      <c r="AD442" s="151"/>
      <c r="AE442" s="151"/>
      <c r="AF442" s="151"/>
      <c r="AG442" s="151" t="s">
        <v>204</v>
      </c>
      <c r="AH442" s="151"/>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c r="A443" s="158"/>
      <c r="B443" s="159"/>
      <c r="C443" s="198" t="s">
        <v>603</v>
      </c>
      <c r="D443" s="190"/>
      <c r="E443" s="191">
        <v>10.407500000000001</v>
      </c>
      <c r="F443" s="160"/>
      <c r="G443" s="160"/>
      <c r="H443" s="160"/>
      <c r="I443" s="160"/>
      <c r="J443" s="160"/>
      <c r="K443" s="160"/>
      <c r="L443" s="160"/>
      <c r="M443" s="160"/>
      <c r="N443" s="160"/>
      <c r="O443" s="160"/>
      <c r="P443" s="160"/>
      <c r="Q443" s="160"/>
      <c r="R443" s="160"/>
      <c r="S443" s="160"/>
      <c r="T443" s="160"/>
      <c r="U443" s="160"/>
      <c r="V443" s="160"/>
      <c r="W443" s="160"/>
      <c r="X443" s="151"/>
      <c r="Y443" s="151"/>
      <c r="Z443" s="151"/>
      <c r="AA443" s="151"/>
      <c r="AB443" s="151"/>
      <c r="AC443" s="151"/>
      <c r="AD443" s="151"/>
      <c r="AE443" s="151"/>
      <c r="AF443" s="151"/>
      <c r="AG443" s="151" t="s">
        <v>250</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c r="A444" s="168">
        <v>72</v>
      </c>
      <c r="B444" s="169" t="s">
        <v>623</v>
      </c>
      <c r="C444" s="185" t="s">
        <v>624</v>
      </c>
      <c r="D444" s="170" t="s">
        <v>292</v>
      </c>
      <c r="E444" s="171">
        <v>1.2330000000000001</v>
      </c>
      <c r="F444" s="172">
        <v>0</v>
      </c>
      <c r="G444" s="173">
        <f>ROUND(E444*F444,2)</f>
        <v>0</v>
      </c>
      <c r="H444" s="172"/>
      <c r="I444" s="173">
        <f>ROUND(E444*H444,2)</f>
        <v>0</v>
      </c>
      <c r="J444" s="172"/>
      <c r="K444" s="173">
        <f>ROUND(E444*J444,2)</f>
        <v>0</v>
      </c>
      <c r="L444" s="173">
        <v>21</v>
      </c>
      <c r="M444" s="173">
        <f>G444*(1+L444/100)</f>
        <v>0</v>
      </c>
      <c r="N444" s="173">
        <v>9.6500000000000006E-3</v>
      </c>
      <c r="O444" s="173">
        <f>ROUND(E444*N444,2)</f>
        <v>0.01</v>
      </c>
      <c r="P444" s="173">
        <v>0</v>
      </c>
      <c r="Q444" s="173">
        <f>ROUND(E444*P444,2)</f>
        <v>0</v>
      </c>
      <c r="R444" s="173" t="s">
        <v>309</v>
      </c>
      <c r="S444" s="173" t="s">
        <v>201</v>
      </c>
      <c r="T444" s="174" t="s">
        <v>245</v>
      </c>
      <c r="U444" s="160">
        <v>1.5620000000000001</v>
      </c>
      <c r="V444" s="160">
        <f>ROUND(E444*U444,2)</f>
        <v>1.93</v>
      </c>
      <c r="W444" s="160"/>
      <c r="X444" s="151"/>
      <c r="Y444" s="151"/>
      <c r="Z444" s="151"/>
      <c r="AA444" s="151"/>
      <c r="AB444" s="151"/>
      <c r="AC444" s="151"/>
      <c r="AD444" s="151"/>
      <c r="AE444" s="151"/>
      <c r="AF444" s="151"/>
      <c r="AG444" s="151" t="s">
        <v>259</v>
      </c>
      <c r="AH444" s="151"/>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ht="22.5" outlineLevel="1">
      <c r="A445" s="158"/>
      <c r="B445" s="159"/>
      <c r="C445" s="315" t="s">
        <v>625</v>
      </c>
      <c r="D445" s="316"/>
      <c r="E445" s="316"/>
      <c r="F445" s="316"/>
      <c r="G445" s="316"/>
      <c r="H445" s="160"/>
      <c r="I445" s="160"/>
      <c r="J445" s="160"/>
      <c r="K445" s="160"/>
      <c r="L445" s="160"/>
      <c r="M445" s="160"/>
      <c r="N445" s="160"/>
      <c r="O445" s="160"/>
      <c r="P445" s="160"/>
      <c r="Q445" s="160"/>
      <c r="R445" s="160"/>
      <c r="S445" s="160"/>
      <c r="T445" s="160"/>
      <c r="U445" s="160"/>
      <c r="V445" s="160"/>
      <c r="W445" s="160"/>
      <c r="X445" s="151"/>
      <c r="Y445" s="151"/>
      <c r="Z445" s="151"/>
      <c r="AA445" s="151"/>
      <c r="AB445" s="151"/>
      <c r="AC445" s="151"/>
      <c r="AD445" s="151"/>
      <c r="AE445" s="151"/>
      <c r="AF445" s="151"/>
      <c r="AG445" s="151" t="s">
        <v>248</v>
      </c>
      <c r="AH445" s="151"/>
      <c r="AI445" s="151"/>
      <c r="AJ445" s="151"/>
      <c r="AK445" s="151"/>
      <c r="AL445" s="151"/>
      <c r="AM445" s="151"/>
      <c r="AN445" s="151"/>
      <c r="AO445" s="151"/>
      <c r="AP445" s="151"/>
      <c r="AQ445" s="151"/>
      <c r="AR445" s="151"/>
      <c r="AS445" s="151"/>
      <c r="AT445" s="151"/>
      <c r="AU445" s="151"/>
      <c r="AV445" s="151"/>
      <c r="AW445" s="151"/>
      <c r="AX445" s="151"/>
      <c r="AY445" s="151"/>
      <c r="AZ445" s="151"/>
      <c r="BA445" s="175" t="str">
        <f>C445</f>
        <v>nanesení lepicího tmelu na izolační desky, nalepení desek, natažení stěrky, vtlačení výztužné tkaniny (1,15 m2/m2) a přehlazení stěrky. Položka obsahuje  5,0 m parapetních lišt na m2.</v>
      </c>
      <c r="BB445" s="151"/>
      <c r="BC445" s="151"/>
      <c r="BD445" s="151"/>
      <c r="BE445" s="151"/>
      <c r="BF445" s="151"/>
      <c r="BG445" s="151"/>
      <c r="BH445" s="151"/>
    </row>
    <row r="446" spans="1:60" outlineLevel="1">
      <c r="A446" s="158"/>
      <c r="B446" s="159"/>
      <c r="C446" s="198" t="s">
        <v>626</v>
      </c>
      <c r="D446" s="190"/>
      <c r="E446" s="191">
        <v>0.82199999999999995</v>
      </c>
      <c r="F446" s="160"/>
      <c r="G446" s="160"/>
      <c r="H446" s="160"/>
      <c r="I446" s="160"/>
      <c r="J446" s="160"/>
      <c r="K446" s="160"/>
      <c r="L446" s="160"/>
      <c r="M446" s="160"/>
      <c r="N446" s="160"/>
      <c r="O446" s="160"/>
      <c r="P446" s="160"/>
      <c r="Q446" s="160"/>
      <c r="R446" s="160"/>
      <c r="S446" s="160"/>
      <c r="T446" s="160"/>
      <c r="U446" s="160"/>
      <c r="V446" s="160"/>
      <c r="W446" s="160"/>
      <c r="X446" s="151"/>
      <c r="Y446" s="151"/>
      <c r="Z446" s="151"/>
      <c r="AA446" s="151"/>
      <c r="AB446" s="151"/>
      <c r="AC446" s="151"/>
      <c r="AD446" s="151"/>
      <c r="AE446" s="151"/>
      <c r="AF446" s="151"/>
      <c r="AG446" s="151" t="s">
        <v>250</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c r="A447" s="158"/>
      <c r="B447" s="159"/>
      <c r="C447" s="198" t="s">
        <v>627</v>
      </c>
      <c r="D447" s="190"/>
      <c r="E447" s="191">
        <v>0.41099999999999998</v>
      </c>
      <c r="F447" s="160"/>
      <c r="G447" s="160"/>
      <c r="H447" s="160"/>
      <c r="I447" s="160"/>
      <c r="J447" s="160"/>
      <c r="K447" s="160"/>
      <c r="L447" s="160"/>
      <c r="M447" s="160"/>
      <c r="N447" s="160"/>
      <c r="O447" s="160"/>
      <c r="P447" s="160"/>
      <c r="Q447" s="160"/>
      <c r="R447" s="160"/>
      <c r="S447" s="160"/>
      <c r="T447" s="160"/>
      <c r="U447" s="160"/>
      <c r="V447" s="160"/>
      <c r="W447" s="160"/>
      <c r="X447" s="151"/>
      <c r="Y447" s="151"/>
      <c r="Z447" s="151"/>
      <c r="AA447" s="151"/>
      <c r="AB447" s="151"/>
      <c r="AC447" s="151"/>
      <c r="AD447" s="151"/>
      <c r="AE447" s="151"/>
      <c r="AF447" s="151"/>
      <c r="AG447" s="151" t="s">
        <v>250</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c r="A448" s="168">
        <v>73</v>
      </c>
      <c r="B448" s="169" t="s">
        <v>628</v>
      </c>
      <c r="C448" s="185" t="s">
        <v>629</v>
      </c>
      <c r="D448" s="170" t="s">
        <v>292</v>
      </c>
      <c r="E448" s="171">
        <v>113.3676</v>
      </c>
      <c r="F448" s="172">
        <v>0</v>
      </c>
      <c r="G448" s="173">
        <f>ROUND(E448*F448,2)</f>
        <v>0</v>
      </c>
      <c r="H448" s="172"/>
      <c r="I448" s="173">
        <f>ROUND(E448*H448,2)</f>
        <v>0</v>
      </c>
      <c r="J448" s="172"/>
      <c r="K448" s="173">
        <f>ROUND(E448*J448,2)</f>
        <v>0</v>
      </c>
      <c r="L448" s="173">
        <v>21</v>
      </c>
      <c r="M448" s="173">
        <f>G448*(1+L448/100)</f>
        <v>0</v>
      </c>
      <c r="N448" s="173">
        <v>0</v>
      </c>
      <c r="O448" s="173">
        <f>ROUND(E448*N448,2)</f>
        <v>0</v>
      </c>
      <c r="P448" s="173">
        <v>0</v>
      </c>
      <c r="Q448" s="173">
        <f>ROUND(E448*P448,2)</f>
        <v>0</v>
      </c>
      <c r="R448" s="173" t="s">
        <v>309</v>
      </c>
      <c r="S448" s="173" t="s">
        <v>201</v>
      </c>
      <c r="T448" s="174" t="s">
        <v>245</v>
      </c>
      <c r="U448" s="160">
        <v>6.0000000000000001E-3</v>
      </c>
      <c r="V448" s="160">
        <f>ROUND(E448*U448,2)</f>
        <v>0.68</v>
      </c>
      <c r="W448" s="160"/>
      <c r="X448" s="151"/>
      <c r="Y448" s="151"/>
      <c r="Z448" s="151"/>
      <c r="AA448" s="151"/>
      <c r="AB448" s="151"/>
      <c r="AC448" s="151"/>
      <c r="AD448" s="151"/>
      <c r="AE448" s="151"/>
      <c r="AF448" s="151"/>
      <c r="AG448" s="151" t="s">
        <v>259</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c r="A449" s="158"/>
      <c r="B449" s="159"/>
      <c r="C449" s="198" t="s">
        <v>594</v>
      </c>
      <c r="D449" s="190"/>
      <c r="E449" s="191">
        <v>63.893000000000001</v>
      </c>
      <c r="F449" s="160"/>
      <c r="G449" s="160"/>
      <c r="H449" s="160"/>
      <c r="I449" s="160"/>
      <c r="J449" s="160"/>
      <c r="K449" s="160"/>
      <c r="L449" s="160"/>
      <c r="M449" s="160"/>
      <c r="N449" s="160"/>
      <c r="O449" s="160"/>
      <c r="P449" s="160"/>
      <c r="Q449" s="160"/>
      <c r="R449" s="160"/>
      <c r="S449" s="160"/>
      <c r="T449" s="160"/>
      <c r="U449" s="160"/>
      <c r="V449" s="160"/>
      <c r="W449" s="160"/>
      <c r="X449" s="151"/>
      <c r="Y449" s="151"/>
      <c r="Z449" s="151"/>
      <c r="AA449" s="151"/>
      <c r="AB449" s="151"/>
      <c r="AC449" s="151"/>
      <c r="AD449" s="151"/>
      <c r="AE449" s="151"/>
      <c r="AF449" s="151"/>
      <c r="AG449" s="151" t="s">
        <v>250</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c r="A450" s="158"/>
      <c r="B450" s="159"/>
      <c r="C450" s="198" t="s">
        <v>595</v>
      </c>
      <c r="D450" s="190"/>
      <c r="E450" s="191">
        <v>26.358750000000001</v>
      </c>
      <c r="F450" s="160"/>
      <c r="G450" s="160"/>
      <c r="H450" s="160"/>
      <c r="I450" s="160"/>
      <c r="J450" s="160"/>
      <c r="K450" s="160"/>
      <c r="L450" s="160"/>
      <c r="M450" s="160"/>
      <c r="N450" s="160"/>
      <c r="O450" s="160"/>
      <c r="P450" s="160"/>
      <c r="Q450" s="160"/>
      <c r="R450" s="160"/>
      <c r="S450" s="160"/>
      <c r="T450" s="160"/>
      <c r="U450" s="160"/>
      <c r="V450" s="160"/>
      <c r="W450" s="160"/>
      <c r="X450" s="151"/>
      <c r="Y450" s="151"/>
      <c r="Z450" s="151"/>
      <c r="AA450" s="151"/>
      <c r="AB450" s="151"/>
      <c r="AC450" s="151"/>
      <c r="AD450" s="151"/>
      <c r="AE450" s="151"/>
      <c r="AF450" s="151"/>
      <c r="AG450" s="151" t="s">
        <v>250</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c r="A451" s="158"/>
      <c r="B451" s="159"/>
      <c r="C451" s="198" t="s">
        <v>596</v>
      </c>
      <c r="D451" s="190"/>
      <c r="E451" s="191">
        <v>4.0199999999999996</v>
      </c>
      <c r="F451" s="160"/>
      <c r="G451" s="160"/>
      <c r="H451" s="160"/>
      <c r="I451" s="160"/>
      <c r="J451" s="160"/>
      <c r="K451" s="160"/>
      <c r="L451" s="160"/>
      <c r="M451" s="160"/>
      <c r="N451" s="160"/>
      <c r="O451" s="160"/>
      <c r="P451" s="160"/>
      <c r="Q451" s="160"/>
      <c r="R451" s="160"/>
      <c r="S451" s="160"/>
      <c r="T451" s="160"/>
      <c r="U451" s="160"/>
      <c r="V451" s="160"/>
      <c r="W451" s="160"/>
      <c r="X451" s="151"/>
      <c r="Y451" s="151"/>
      <c r="Z451" s="151"/>
      <c r="AA451" s="151"/>
      <c r="AB451" s="151"/>
      <c r="AC451" s="151"/>
      <c r="AD451" s="151"/>
      <c r="AE451" s="151"/>
      <c r="AF451" s="151"/>
      <c r="AG451" s="151" t="s">
        <v>250</v>
      </c>
      <c r="AH451" s="151">
        <v>0</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c r="A452" s="158"/>
      <c r="B452" s="159"/>
      <c r="C452" s="198" t="s">
        <v>597</v>
      </c>
      <c r="D452" s="190"/>
      <c r="E452" s="191">
        <v>-10.6296</v>
      </c>
      <c r="F452" s="160"/>
      <c r="G452" s="160"/>
      <c r="H452" s="160"/>
      <c r="I452" s="160"/>
      <c r="J452" s="160"/>
      <c r="K452" s="160"/>
      <c r="L452" s="160"/>
      <c r="M452" s="160"/>
      <c r="N452" s="160"/>
      <c r="O452" s="160"/>
      <c r="P452" s="160"/>
      <c r="Q452" s="160"/>
      <c r="R452" s="160"/>
      <c r="S452" s="160"/>
      <c r="T452" s="160"/>
      <c r="U452" s="160"/>
      <c r="V452" s="160"/>
      <c r="W452" s="160"/>
      <c r="X452" s="151"/>
      <c r="Y452" s="151"/>
      <c r="Z452" s="151"/>
      <c r="AA452" s="151"/>
      <c r="AB452" s="151"/>
      <c r="AC452" s="151"/>
      <c r="AD452" s="151"/>
      <c r="AE452" s="151"/>
      <c r="AF452" s="151"/>
      <c r="AG452" s="151" t="s">
        <v>250</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c r="A453" s="158"/>
      <c r="B453" s="159"/>
      <c r="C453" s="198" t="s">
        <v>598</v>
      </c>
      <c r="D453" s="190"/>
      <c r="E453" s="191">
        <v>-3.7667999999999999</v>
      </c>
      <c r="F453" s="160"/>
      <c r="G453" s="160"/>
      <c r="H453" s="160"/>
      <c r="I453" s="160"/>
      <c r="J453" s="160"/>
      <c r="K453" s="160"/>
      <c r="L453" s="160"/>
      <c r="M453" s="160"/>
      <c r="N453" s="160"/>
      <c r="O453" s="160"/>
      <c r="P453" s="160"/>
      <c r="Q453" s="160"/>
      <c r="R453" s="160"/>
      <c r="S453" s="160"/>
      <c r="T453" s="160"/>
      <c r="U453" s="160"/>
      <c r="V453" s="160"/>
      <c r="W453" s="160"/>
      <c r="X453" s="151"/>
      <c r="Y453" s="151"/>
      <c r="Z453" s="151"/>
      <c r="AA453" s="151"/>
      <c r="AB453" s="151"/>
      <c r="AC453" s="151"/>
      <c r="AD453" s="151"/>
      <c r="AE453" s="151"/>
      <c r="AF453" s="151"/>
      <c r="AG453" s="151" t="s">
        <v>250</v>
      </c>
      <c r="AH453" s="151">
        <v>0</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c r="A454" s="158"/>
      <c r="B454" s="159"/>
      <c r="C454" s="198" t="s">
        <v>599</v>
      </c>
      <c r="D454" s="190"/>
      <c r="E454" s="191">
        <v>17.975999999999999</v>
      </c>
      <c r="F454" s="160"/>
      <c r="G454" s="160"/>
      <c r="H454" s="160"/>
      <c r="I454" s="160"/>
      <c r="J454" s="160"/>
      <c r="K454" s="160"/>
      <c r="L454" s="160"/>
      <c r="M454" s="160"/>
      <c r="N454" s="160"/>
      <c r="O454" s="160"/>
      <c r="P454" s="160"/>
      <c r="Q454" s="160"/>
      <c r="R454" s="160"/>
      <c r="S454" s="160"/>
      <c r="T454" s="160"/>
      <c r="U454" s="160"/>
      <c r="V454" s="160"/>
      <c r="W454" s="160"/>
      <c r="X454" s="151"/>
      <c r="Y454" s="151"/>
      <c r="Z454" s="151"/>
      <c r="AA454" s="151"/>
      <c r="AB454" s="151"/>
      <c r="AC454" s="151"/>
      <c r="AD454" s="151"/>
      <c r="AE454" s="151"/>
      <c r="AF454" s="151"/>
      <c r="AG454" s="151" t="s">
        <v>250</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c r="A455" s="158"/>
      <c r="B455" s="159"/>
      <c r="C455" s="198" t="s">
        <v>600</v>
      </c>
      <c r="D455" s="190"/>
      <c r="E455" s="191">
        <v>6.90625</v>
      </c>
      <c r="F455" s="160"/>
      <c r="G455" s="160"/>
      <c r="H455" s="160"/>
      <c r="I455" s="160"/>
      <c r="J455" s="160"/>
      <c r="K455" s="160"/>
      <c r="L455" s="160"/>
      <c r="M455" s="160"/>
      <c r="N455" s="160"/>
      <c r="O455" s="160"/>
      <c r="P455" s="160"/>
      <c r="Q455" s="160"/>
      <c r="R455" s="160"/>
      <c r="S455" s="160"/>
      <c r="T455" s="160"/>
      <c r="U455" s="160"/>
      <c r="V455" s="160"/>
      <c r="W455" s="160"/>
      <c r="X455" s="151"/>
      <c r="Y455" s="151"/>
      <c r="Z455" s="151"/>
      <c r="AA455" s="151"/>
      <c r="AB455" s="151"/>
      <c r="AC455" s="151"/>
      <c r="AD455" s="151"/>
      <c r="AE455" s="151"/>
      <c r="AF455" s="151"/>
      <c r="AG455" s="151" t="s">
        <v>250</v>
      </c>
      <c r="AH455" s="151">
        <v>0</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c r="A456" s="158"/>
      <c r="B456" s="159"/>
      <c r="C456" s="198" t="s">
        <v>601</v>
      </c>
      <c r="D456" s="190"/>
      <c r="E456" s="191">
        <v>6.11</v>
      </c>
      <c r="F456" s="160"/>
      <c r="G456" s="160"/>
      <c r="H456" s="160"/>
      <c r="I456" s="160"/>
      <c r="J456" s="160"/>
      <c r="K456" s="160"/>
      <c r="L456" s="160"/>
      <c r="M456" s="160"/>
      <c r="N456" s="160"/>
      <c r="O456" s="160"/>
      <c r="P456" s="160"/>
      <c r="Q456" s="160"/>
      <c r="R456" s="160"/>
      <c r="S456" s="160"/>
      <c r="T456" s="160"/>
      <c r="U456" s="160"/>
      <c r="V456" s="160"/>
      <c r="W456" s="160"/>
      <c r="X456" s="151"/>
      <c r="Y456" s="151"/>
      <c r="Z456" s="151"/>
      <c r="AA456" s="151"/>
      <c r="AB456" s="151"/>
      <c r="AC456" s="151"/>
      <c r="AD456" s="151"/>
      <c r="AE456" s="151"/>
      <c r="AF456" s="151"/>
      <c r="AG456" s="151" t="s">
        <v>250</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c r="A457" s="158"/>
      <c r="B457" s="159"/>
      <c r="C457" s="198" t="s">
        <v>602</v>
      </c>
      <c r="D457" s="190"/>
      <c r="E457" s="191">
        <v>2.5</v>
      </c>
      <c r="F457" s="160"/>
      <c r="G457" s="160"/>
      <c r="H457" s="160"/>
      <c r="I457" s="160"/>
      <c r="J457" s="160"/>
      <c r="K457" s="160"/>
      <c r="L457" s="160"/>
      <c r="M457" s="160"/>
      <c r="N457" s="160"/>
      <c r="O457" s="160"/>
      <c r="P457" s="160"/>
      <c r="Q457" s="160"/>
      <c r="R457" s="160"/>
      <c r="S457" s="160"/>
      <c r="T457" s="160"/>
      <c r="U457" s="160"/>
      <c r="V457" s="160"/>
      <c r="W457" s="160"/>
      <c r="X457" s="151"/>
      <c r="Y457" s="151"/>
      <c r="Z457" s="151"/>
      <c r="AA457" s="151"/>
      <c r="AB457" s="151"/>
      <c r="AC457" s="151"/>
      <c r="AD457" s="151"/>
      <c r="AE457" s="151"/>
      <c r="AF457" s="151"/>
      <c r="AG457" s="151" t="s">
        <v>250</v>
      </c>
      <c r="AH457" s="151">
        <v>0</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c r="A458" s="168">
        <v>74</v>
      </c>
      <c r="B458" s="169" t="s">
        <v>630</v>
      </c>
      <c r="C458" s="185" t="s">
        <v>631</v>
      </c>
      <c r="D458" s="170" t="s">
        <v>318</v>
      </c>
      <c r="E458" s="171">
        <v>16.05</v>
      </c>
      <c r="F458" s="172">
        <v>0</v>
      </c>
      <c r="G458" s="173">
        <f>ROUND(E458*F458,2)</f>
        <v>0</v>
      </c>
      <c r="H458" s="172"/>
      <c r="I458" s="173">
        <f>ROUND(E458*H458,2)</f>
        <v>0</v>
      </c>
      <c r="J458" s="172"/>
      <c r="K458" s="173">
        <f>ROUND(E458*J458,2)</f>
        <v>0</v>
      </c>
      <c r="L458" s="173">
        <v>21</v>
      </c>
      <c r="M458" s="173">
        <f>G458*(1+L458/100)</f>
        <v>0</v>
      </c>
      <c r="N458" s="173">
        <v>8.4999999999999995E-4</v>
      </c>
      <c r="O458" s="173">
        <f>ROUND(E458*N458,2)</f>
        <v>0.01</v>
      </c>
      <c r="P458" s="173">
        <v>0</v>
      </c>
      <c r="Q458" s="173">
        <f>ROUND(E458*P458,2)</f>
        <v>0</v>
      </c>
      <c r="R458" s="173" t="s">
        <v>309</v>
      </c>
      <c r="S458" s="173" t="s">
        <v>201</v>
      </c>
      <c r="T458" s="174" t="s">
        <v>245</v>
      </c>
      <c r="U458" s="160">
        <v>0.21360000000000001</v>
      </c>
      <c r="V458" s="160">
        <f>ROUND(E458*U458,2)</f>
        <v>3.43</v>
      </c>
      <c r="W458" s="160"/>
      <c r="X458" s="151"/>
      <c r="Y458" s="151"/>
      <c r="Z458" s="151"/>
      <c r="AA458" s="151"/>
      <c r="AB458" s="151"/>
      <c r="AC458" s="151"/>
      <c r="AD458" s="151"/>
      <c r="AE458" s="151"/>
      <c r="AF458" s="151"/>
      <c r="AG458" s="151" t="s">
        <v>259</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c r="A459" s="158"/>
      <c r="B459" s="159"/>
      <c r="C459" s="198" t="s">
        <v>632</v>
      </c>
      <c r="D459" s="190"/>
      <c r="E459" s="191">
        <v>9.0500000000000007</v>
      </c>
      <c r="F459" s="160"/>
      <c r="G459" s="160"/>
      <c r="H459" s="160"/>
      <c r="I459" s="160"/>
      <c r="J459" s="160"/>
      <c r="K459" s="160"/>
      <c r="L459" s="160"/>
      <c r="M459" s="160"/>
      <c r="N459" s="160"/>
      <c r="O459" s="160"/>
      <c r="P459" s="160"/>
      <c r="Q459" s="160"/>
      <c r="R459" s="160"/>
      <c r="S459" s="160"/>
      <c r="T459" s="160"/>
      <c r="U459" s="160"/>
      <c r="V459" s="160"/>
      <c r="W459" s="160"/>
      <c r="X459" s="151"/>
      <c r="Y459" s="151"/>
      <c r="Z459" s="151"/>
      <c r="AA459" s="151"/>
      <c r="AB459" s="151"/>
      <c r="AC459" s="151"/>
      <c r="AD459" s="151"/>
      <c r="AE459" s="151"/>
      <c r="AF459" s="151"/>
      <c r="AG459" s="151" t="s">
        <v>250</v>
      </c>
      <c r="AH459" s="151">
        <v>0</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c r="A460" s="158"/>
      <c r="B460" s="159"/>
      <c r="C460" s="198" t="s">
        <v>633</v>
      </c>
      <c r="D460" s="190"/>
      <c r="E460" s="191">
        <v>7</v>
      </c>
      <c r="F460" s="160"/>
      <c r="G460" s="160"/>
      <c r="H460" s="160"/>
      <c r="I460" s="160"/>
      <c r="J460" s="160"/>
      <c r="K460" s="160"/>
      <c r="L460" s="160"/>
      <c r="M460" s="160"/>
      <c r="N460" s="160"/>
      <c r="O460" s="160"/>
      <c r="P460" s="160"/>
      <c r="Q460" s="160"/>
      <c r="R460" s="160"/>
      <c r="S460" s="160"/>
      <c r="T460" s="160"/>
      <c r="U460" s="160"/>
      <c r="V460" s="160"/>
      <c r="W460" s="160"/>
      <c r="X460" s="151"/>
      <c r="Y460" s="151"/>
      <c r="Z460" s="151"/>
      <c r="AA460" s="151"/>
      <c r="AB460" s="151"/>
      <c r="AC460" s="151"/>
      <c r="AD460" s="151"/>
      <c r="AE460" s="151"/>
      <c r="AF460" s="151"/>
      <c r="AG460" s="151" t="s">
        <v>250</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ht="22.5" outlineLevel="1">
      <c r="A461" s="168">
        <v>75</v>
      </c>
      <c r="B461" s="169" t="s">
        <v>634</v>
      </c>
      <c r="C461" s="185" t="s">
        <v>635</v>
      </c>
      <c r="D461" s="170" t="s">
        <v>318</v>
      </c>
      <c r="E461" s="171">
        <v>9.0500000000000007</v>
      </c>
      <c r="F461" s="172">
        <v>0</v>
      </c>
      <c r="G461" s="173">
        <f>ROUND(E461*F461,2)</f>
        <v>0</v>
      </c>
      <c r="H461" s="172"/>
      <c r="I461" s="173">
        <f>ROUND(E461*H461,2)</f>
        <v>0</v>
      </c>
      <c r="J461" s="172"/>
      <c r="K461" s="173">
        <f>ROUND(E461*J461,2)</f>
        <v>0</v>
      </c>
      <c r="L461" s="173">
        <v>21</v>
      </c>
      <c r="M461" s="173">
        <f>G461*(1+L461/100)</f>
        <v>0</v>
      </c>
      <c r="N461" s="173">
        <v>0</v>
      </c>
      <c r="O461" s="173">
        <f>ROUND(E461*N461,2)</f>
        <v>0</v>
      </c>
      <c r="P461" s="173">
        <v>0</v>
      </c>
      <c r="Q461" s="173">
        <f>ROUND(E461*P461,2)</f>
        <v>0</v>
      </c>
      <c r="R461" s="173" t="s">
        <v>309</v>
      </c>
      <c r="S461" s="173" t="s">
        <v>201</v>
      </c>
      <c r="T461" s="174" t="s">
        <v>245</v>
      </c>
      <c r="U461" s="160">
        <v>3.3300000000000003E-2</v>
      </c>
      <c r="V461" s="160">
        <f>ROUND(E461*U461,2)</f>
        <v>0.3</v>
      </c>
      <c r="W461" s="160"/>
      <c r="X461" s="151"/>
      <c r="Y461" s="151"/>
      <c r="Z461" s="151"/>
      <c r="AA461" s="151"/>
      <c r="AB461" s="151"/>
      <c r="AC461" s="151"/>
      <c r="AD461" s="151"/>
      <c r="AE461" s="151"/>
      <c r="AF461" s="151"/>
      <c r="AG461" s="151" t="s">
        <v>259</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c r="A462" s="158"/>
      <c r="B462" s="159"/>
      <c r="C462" s="319" t="s">
        <v>636</v>
      </c>
      <c r="D462" s="320"/>
      <c r="E462" s="320"/>
      <c r="F462" s="320"/>
      <c r="G462" s="320"/>
      <c r="H462" s="160"/>
      <c r="I462" s="160"/>
      <c r="J462" s="160"/>
      <c r="K462" s="160"/>
      <c r="L462" s="160"/>
      <c r="M462" s="160"/>
      <c r="N462" s="160"/>
      <c r="O462" s="160"/>
      <c r="P462" s="160"/>
      <c r="Q462" s="160"/>
      <c r="R462" s="160"/>
      <c r="S462" s="160"/>
      <c r="T462" s="160"/>
      <c r="U462" s="160"/>
      <c r="V462" s="160"/>
      <c r="W462" s="160"/>
      <c r="X462" s="151"/>
      <c r="Y462" s="151"/>
      <c r="Z462" s="151"/>
      <c r="AA462" s="151"/>
      <c r="AB462" s="151"/>
      <c r="AC462" s="151"/>
      <c r="AD462" s="151"/>
      <c r="AE462" s="151"/>
      <c r="AF462" s="151"/>
      <c r="AG462" s="151" t="s">
        <v>204</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c r="A463" s="158"/>
      <c r="B463" s="159"/>
      <c r="C463" s="198" t="s">
        <v>632</v>
      </c>
      <c r="D463" s="190"/>
      <c r="E463" s="191">
        <v>9.0500000000000007</v>
      </c>
      <c r="F463" s="160"/>
      <c r="G463" s="160"/>
      <c r="H463" s="160"/>
      <c r="I463" s="160"/>
      <c r="J463" s="160"/>
      <c r="K463" s="160"/>
      <c r="L463" s="160"/>
      <c r="M463" s="160"/>
      <c r="N463" s="160"/>
      <c r="O463" s="160"/>
      <c r="P463" s="160"/>
      <c r="Q463" s="160"/>
      <c r="R463" s="160"/>
      <c r="S463" s="160"/>
      <c r="T463" s="160"/>
      <c r="U463" s="160"/>
      <c r="V463" s="160"/>
      <c r="W463" s="160"/>
      <c r="X463" s="151"/>
      <c r="Y463" s="151"/>
      <c r="Z463" s="151"/>
      <c r="AA463" s="151"/>
      <c r="AB463" s="151"/>
      <c r="AC463" s="151"/>
      <c r="AD463" s="151"/>
      <c r="AE463" s="151"/>
      <c r="AF463" s="151"/>
      <c r="AG463" s="151" t="s">
        <v>250</v>
      </c>
      <c r="AH463" s="151">
        <v>0</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ht="33.75" outlineLevel="1">
      <c r="A464" s="168">
        <v>76</v>
      </c>
      <c r="B464" s="169" t="s">
        <v>637</v>
      </c>
      <c r="C464" s="185" t="s">
        <v>638</v>
      </c>
      <c r="D464" s="170" t="s">
        <v>292</v>
      </c>
      <c r="E464" s="171">
        <v>15.162000000000001</v>
      </c>
      <c r="F464" s="172">
        <v>0</v>
      </c>
      <c r="G464" s="173">
        <f>ROUND(E464*F464,2)</f>
        <v>0</v>
      </c>
      <c r="H464" s="172"/>
      <c r="I464" s="173">
        <f>ROUND(E464*H464,2)</f>
        <v>0</v>
      </c>
      <c r="J464" s="172"/>
      <c r="K464" s="173">
        <f>ROUND(E464*J464,2)</f>
        <v>0</v>
      </c>
      <c r="L464" s="173">
        <v>21</v>
      </c>
      <c r="M464" s="173">
        <f>G464*(1+L464/100)</f>
        <v>0</v>
      </c>
      <c r="N464" s="173">
        <v>6.1799999999999997E-3</v>
      </c>
      <c r="O464" s="173">
        <f>ROUND(E464*N464,2)</f>
        <v>0.09</v>
      </c>
      <c r="P464" s="173">
        <v>0</v>
      </c>
      <c r="Q464" s="173">
        <f>ROUND(E464*P464,2)</f>
        <v>0</v>
      </c>
      <c r="R464" s="173" t="s">
        <v>309</v>
      </c>
      <c r="S464" s="173" t="s">
        <v>201</v>
      </c>
      <c r="T464" s="174" t="s">
        <v>245</v>
      </c>
      <c r="U464" s="160">
        <v>0.5</v>
      </c>
      <c r="V464" s="160">
        <f>ROUND(E464*U464,2)</f>
        <v>7.58</v>
      </c>
      <c r="W464" s="160"/>
      <c r="X464" s="151"/>
      <c r="Y464" s="151"/>
      <c r="Z464" s="151"/>
      <c r="AA464" s="151"/>
      <c r="AB464" s="151"/>
      <c r="AC464" s="151"/>
      <c r="AD464" s="151"/>
      <c r="AE464" s="151"/>
      <c r="AF464" s="151"/>
      <c r="AG464" s="151" t="s">
        <v>259</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c r="A465" s="158"/>
      <c r="B465" s="159"/>
      <c r="C465" s="198" t="s">
        <v>603</v>
      </c>
      <c r="D465" s="190"/>
      <c r="E465" s="191">
        <v>10.407500000000001</v>
      </c>
      <c r="F465" s="160"/>
      <c r="G465" s="160"/>
      <c r="H465" s="160"/>
      <c r="I465" s="160"/>
      <c r="J465" s="160"/>
      <c r="K465" s="160"/>
      <c r="L465" s="160"/>
      <c r="M465" s="160"/>
      <c r="N465" s="160"/>
      <c r="O465" s="160"/>
      <c r="P465" s="160"/>
      <c r="Q465" s="160"/>
      <c r="R465" s="160"/>
      <c r="S465" s="160"/>
      <c r="T465" s="160"/>
      <c r="U465" s="160"/>
      <c r="V465" s="160"/>
      <c r="W465" s="160"/>
      <c r="X465" s="151"/>
      <c r="Y465" s="151"/>
      <c r="Z465" s="151"/>
      <c r="AA465" s="151"/>
      <c r="AB465" s="151"/>
      <c r="AC465" s="151"/>
      <c r="AD465" s="151"/>
      <c r="AE465" s="151"/>
      <c r="AF465" s="151"/>
      <c r="AG465" s="151" t="s">
        <v>250</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c r="A466" s="158"/>
      <c r="B466" s="159"/>
      <c r="C466" s="198" t="s">
        <v>324</v>
      </c>
      <c r="D466" s="190"/>
      <c r="E466" s="191">
        <v>2.1545000000000001</v>
      </c>
      <c r="F466" s="160"/>
      <c r="G466" s="160"/>
      <c r="H466" s="160"/>
      <c r="I466" s="160"/>
      <c r="J466" s="160"/>
      <c r="K466" s="160"/>
      <c r="L466" s="160"/>
      <c r="M466" s="160"/>
      <c r="N466" s="160"/>
      <c r="O466" s="160"/>
      <c r="P466" s="160"/>
      <c r="Q466" s="160"/>
      <c r="R466" s="160"/>
      <c r="S466" s="160"/>
      <c r="T466" s="160"/>
      <c r="U466" s="160"/>
      <c r="V466" s="160"/>
      <c r="W466" s="160"/>
      <c r="X466" s="151"/>
      <c r="Y466" s="151"/>
      <c r="Z466" s="151"/>
      <c r="AA466" s="151"/>
      <c r="AB466" s="151"/>
      <c r="AC466" s="151"/>
      <c r="AD466" s="151"/>
      <c r="AE466" s="151"/>
      <c r="AF466" s="151"/>
      <c r="AG466" s="151" t="s">
        <v>250</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c r="A467" s="158"/>
      <c r="B467" s="159"/>
      <c r="C467" s="198" t="s">
        <v>325</v>
      </c>
      <c r="D467" s="190"/>
      <c r="E467" s="191">
        <v>0.5</v>
      </c>
      <c r="F467" s="160"/>
      <c r="G467" s="160"/>
      <c r="H467" s="160"/>
      <c r="I467" s="160"/>
      <c r="J467" s="160"/>
      <c r="K467" s="160"/>
      <c r="L467" s="160"/>
      <c r="M467" s="160"/>
      <c r="N467" s="160"/>
      <c r="O467" s="160"/>
      <c r="P467" s="160"/>
      <c r="Q467" s="160"/>
      <c r="R467" s="160"/>
      <c r="S467" s="160"/>
      <c r="T467" s="160"/>
      <c r="U467" s="160"/>
      <c r="V467" s="160"/>
      <c r="W467" s="160"/>
      <c r="X467" s="151"/>
      <c r="Y467" s="151"/>
      <c r="Z467" s="151"/>
      <c r="AA467" s="151"/>
      <c r="AB467" s="151"/>
      <c r="AC467" s="151"/>
      <c r="AD467" s="151"/>
      <c r="AE467" s="151"/>
      <c r="AF467" s="151"/>
      <c r="AG467" s="151" t="s">
        <v>250</v>
      </c>
      <c r="AH467" s="151">
        <v>0</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c r="A468" s="158"/>
      <c r="B468" s="159"/>
      <c r="C468" s="198" t="s">
        <v>326</v>
      </c>
      <c r="D468" s="190"/>
      <c r="E468" s="191">
        <v>2.1</v>
      </c>
      <c r="F468" s="160"/>
      <c r="G468" s="160"/>
      <c r="H468" s="160"/>
      <c r="I468" s="160"/>
      <c r="J468" s="160"/>
      <c r="K468" s="160"/>
      <c r="L468" s="160"/>
      <c r="M468" s="160"/>
      <c r="N468" s="160"/>
      <c r="O468" s="160"/>
      <c r="P468" s="160"/>
      <c r="Q468" s="160"/>
      <c r="R468" s="160"/>
      <c r="S468" s="160"/>
      <c r="T468" s="160"/>
      <c r="U468" s="160"/>
      <c r="V468" s="160"/>
      <c r="W468" s="160"/>
      <c r="X468" s="151"/>
      <c r="Y468" s="151"/>
      <c r="Z468" s="151"/>
      <c r="AA468" s="151"/>
      <c r="AB468" s="151"/>
      <c r="AC468" s="151"/>
      <c r="AD468" s="151"/>
      <c r="AE468" s="151"/>
      <c r="AF468" s="151"/>
      <c r="AG468" s="151" t="s">
        <v>250</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c r="A469" s="168">
        <v>77</v>
      </c>
      <c r="B469" s="169" t="s">
        <v>569</v>
      </c>
      <c r="C469" s="185" t="s">
        <v>570</v>
      </c>
      <c r="D469" s="170" t="s">
        <v>318</v>
      </c>
      <c r="E469" s="171">
        <v>48.84</v>
      </c>
      <c r="F469" s="172">
        <v>0</v>
      </c>
      <c r="G469" s="173">
        <f>ROUND(E469*F469,2)</f>
        <v>0</v>
      </c>
      <c r="H469" s="172"/>
      <c r="I469" s="173">
        <f>ROUND(E469*H469,2)</f>
        <v>0</v>
      </c>
      <c r="J469" s="172"/>
      <c r="K469" s="173">
        <f>ROUND(E469*J469,2)</f>
        <v>0</v>
      </c>
      <c r="L469" s="173">
        <v>21</v>
      </c>
      <c r="M469" s="173">
        <f>G469*(1+L469/100)</f>
        <v>0</v>
      </c>
      <c r="N469" s="173">
        <v>1.4999999999999999E-4</v>
      </c>
      <c r="O469" s="173">
        <f>ROUND(E469*N469,2)</f>
        <v>0.01</v>
      </c>
      <c r="P469" s="173">
        <v>0</v>
      </c>
      <c r="Q469" s="173">
        <f>ROUND(E469*P469,2)</f>
        <v>0</v>
      </c>
      <c r="R469" s="173" t="s">
        <v>309</v>
      </c>
      <c r="S469" s="173" t="s">
        <v>201</v>
      </c>
      <c r="T469" s="174" t="s">
        <v>245</v>
      </c>
      <c r="U469" s="160">
        <v>0.06</v>
      </c>
      <c r="V469" s="160">
        <f>ROUND(E469*U469,2)</f>
        <v>2.93</v>
      </c>
      <c r="W469" s="160"/>
      <c r="X469" s="151"/>
      <c r="Y469" s="151"/>
      <c r="Z469" s="151"/>
      <c r="AA469" s="151"/>
      <c r="AB469" s="151"/>
      <c r="AC469" s="151"/>
      <c r="AD469" s="151"/>
      <c r="AE469" s="151"/>
      <c r="AF469" s="151"/>
      <c r="AG469" s="151" t="s">
        <v>246</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c r="A470" s="158"/>
      <c r="B470" s="159"/>
      <c r="C470" s="198" t="s">
        <v>571</v>
      </c>
      <c r="D470" s="190"/>
      <c r="E470" s="191">
        <v>27.76</v>
      </c>
      <c r="F470" s="160"/>
      <c r="G470" s="160"/>
      <c r="H470" s="160"/>
      <c r="I470" s="160"/>
      <c r="J470" s="160"/>
      <c r="K470" s="160"/>
      <c r="L470" s="160"/>
      <c r="M470" s="160"/>
      <c r="N470" s="160"/>
      <c r="O470" s="160"/>
      <c r="P470" s="160"/>
      <c r="Q470" s="160"/>
      <c r="R470" s="160"/>
      <c r="S470" s="160"/>
      <c r="T470" s="160"/>
      <c r="U470" s="160"/>
      <c r="V470" s="160"/>
      <c r="W470" s="160"/>
      <c r="X470" s="151"/>
      <c r="Y470" s="151"/>
      <c r="Z470" s="151"/>
      <c r="AA470" s="151"/>
      <c r="AB470" s="151"/>
      <c r="AC470" s="151"/>
      <c r="AD470" s="151"/>
      <c r="AE470" s="151"/>
      <c r="AF470" s="151"/>
      <c r="AG470" s="151" t="s">
        <v>250</v>
      </c>
      <c r="AH470" s="151">
        <v>0</v>
      </c>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c r="A471" s="158"/>
      <c r="B471" s="159"/>
      <c r="C471" s="198" t="s">
        <v>572</v>
      </c>
      <c r="D471" s="190"/>
      <c r="E471" s="191">
        <v>11.48</v>
      </c>
      <c r="F471" s="160"/>
      <c r="G471" s="160"/>
      <c r="H471" s="160"/>
      <c r="I471" s="160"/>
      <c r="J471" s="160"/>
      <c r="K471" s="160"/>
      <c r="L471" s="160"/>
      <c r="M471" s="160"/>
      <c r="N471" s="160"/>
      <c r="O471" s="160"/>
      <c r="P471" s="160"/>
      <c r="Q471" s="160"/>
      <c r="R471" s="160"/>
      <c r="S471" s="160"/>
      <c r="T471" s="160"/>
      <c r="U471" s="160"/>
      <c r="V471" s="160"/>
      <c r="W471" s="160"/>
      <c r="X471" s="151"/>
      <c r="Y471" s="151"/>
      <c r="Z471" s="151"/>
      <c r="AA471" s="151"/>
      <c r="AB471" s="151"/>
      <c r="AC471" s="151"/>
      <c r="AD471" s="151"/>
      <c r="AE471" s="151"/>
      <c r="AF471" s="151"/>
      <c r="AG471" s="151" t="s">
        <v>250</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c r="A472" s="158"/>
      <c r="B472" s="159"/>
      <c r="C472" s="198" t="s">
        <v>573</v>
      </c>
      <c r="D472" s="190"/>
      <c r="E472" s="191">
        <v>9.6</v>
      </c>
      <c r="F472" s="160"/>
      <c r="G472" s="160"/>
      <c r="H472" s="160"/>
      <c r="I472" s="160"/>
      <c r="J472" s="160"/>
      <c r="K472" s="160"/>
      <c r="L472" s="160"/>
      <c r="M472" s="160"/>
      <c r="N472" s="160"/>
      <c r="O472" s="160"/>
      <c r="P472" s="160"/>
      <c r="Q472" s="160"/>
      <c r="R472" s="160"/>
      <c r="S472" s="160"/>
      <c r="T472" s="160"/>
      <c r="U472" s="160"/>
      <c r="V472" s="160"/>
      <c r="W472" s="160"/>
      <c r="X472" s="151"/>
      <c r="Y472" s="151"/>
      <c r="Z472" s="151"/>
      <c r="AA472" s="151"/>
      <c r="AB472" s="151"/>
      <c r="AC472" s="151"/>
      <c r="AD472" s="151"/>
      <c r="AE472" s="151"/>
      <c r="AF472" s="151"/>
      <c r="AG472" s="151" t="s">
        <v>250</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ht="22.5" outlineLevel="1">
      <c r="A473" s="168">
        <v>78</v>
      </c>
      <c r="B473" s="169" t="s">
        <v>639</v>
      </c>
      <c r="C473" s="185" t="s">
        <v>640</v>
      </c>
      <c r="D473" s="170" t="s">
        <v>318</v>
      </c>
      <c r="E473" s="171">
        <v>57.28</v>
      </c>
      <c r="F473" s="172">
        <v>0</v>
      </c>
      <c r="G473" s="173">
        <f>ROUND(E473*F473,2)</f>
        <v>0</v>
      </c>
      <c r="H473" s="172"/>
      <c r="I473" s="173">
        <f>ROUND(E473*H473,2)</f>
        <v>0</v>
      </c>
      <c r="J473" s="172"/>
      <c r="K473" s="173">
        <f>ROUND(E473*J473,2)</f>
        <v>0</v>
      </c>
      <c r="L473" s="173">
        <v>21</v>
      </c>
      <c r="M473" s="173">
        <f>G473*(1+L473/100)</f>
        <v>0</v>
      </c>
      <c r="N473" s="173">
        <v>0</v>
      </c>
      <c r="O473" s="173">
        <f>ROUND(E473*N473,2)</f>
        <v>0</v>
      </c>
      <c r="P473" s="173">
        <v>0</v>
      </c>
      <c r="Q473" s="173">
        <f>ROUND(E473*P473,2)</f>
        <v>0</v>
      </c>
      <c r="R473" s="173" t="s">
        <v>309</v>
      </c>
      <c r="S473" s="173" t="s">
        <v>201</v>
      </c>
      <c r="T473" s="174" t="s">
        <v>245</v>
      </c>
      <c r="U473" s="160">
        <v>0.16</v>
      </c>
      <c r="V473" s="160">
        <f>ROUND(E473*U473,2)</f>
        <v>9.16</v>
      </c>
      <c r="W473" s="160"/>
      <c r="X473" s="151"/>
      <c r="Y473" s="151"/>
      <c r="Z473" s="151"/>
      <c r="AA473" s="151"/>
      <c r="AB473" s="151"/>
      <c r="AC473" s="151"/>
      <c r="AD473" s="151"/>
      <c r="AE473" s="151"/>
      <c r="AF473" s="151"/>
      <c r="AG473" s="151" t="s">
        <v>259</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c r="A474" s="158"/>
      <c r="B474" s="159"/>
      <c r="C474" s="198" t="s">
        <v>641</v>
      </c>
      <c r="D474" s="190"/>
      <c r="E474" s="191">
        <v>34.96</v>
      </c>
      <c r="F474" s="160"/>
      <c r="G474" s="160"/>
      <c r="H474" s="160"/>
      <c r="I474" s="160"/>
      <c r="J474" s="160"/>
      <c r="K474" s="160"/>
      <c r="L474" s="160"/>
      <c r="M474" s="160"/>
      <c r="N474" s="160"/>
      <c r="O474" s="160"/>
      <c r="P474" s="160"/>
      <c r="Q474" s="160"/>
      <c r="R474" s="160"/>
      <c r="S474" s="160"/>
      <c r="T474" s="160"/>
      <c r="U474" s="160"/>
      <c r="V474" s="160"/>
      <c r="W474" s="160"/>
      <c r="X474" s="151"/>
      <c r="Y474" s="151"/>
      <c r="Z474" s="151"/>
      <c r="AA474" s="151"/>
      <c r="AB474" s="151"/>
      <c r="AC474" s="151"/>
      <c r="AD474" s="151"/>
      <c r="AE474" s="151"/>
      <c r="AF474" s="151"/>
      <c r="AG474" s="151" t="s">
        <v>250</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c r="A475" s="158"/>
      <c r="B475" s="159"/>
      <c r="C475" s="198" t="s">
        <v>642</v>
      </c>
      <c r="D475" s="190"/>
      <c r="E475" s="191">
        <v>16.48</v>
      </c>
      <c r="F475" s="160"/>
      <c r="G475" s="160"/>
      <c r="H475" s="160"/>
      <c r="I475" s="160"/>
      <c r="J475" s="160"/>
      <c r="K475" s="160"/>
      <c r="L475" s="160"/>
      <c r="M475" s="160"/>
      <c r="N475" s="160"/>
      <c r="O475" s="160"/>
      <c r="P475" s="160"/>
      <c r="Q475" s="160"/>
      <c r="R475" s="160"/>
      <c r="S475" s="160"/>
      <c r="T475" s="160"/>
      <c r="U475" s="160"/>
      <c r="V475" s="160"/>
      <c r="W475" s="160"/>
      <c r="X475" s="151"/>
      <c r="Y475" s="151"/>
      <c r="Z475" s="151"/>
      <c r="AA475" s="151"/>
      <c r="AB475" s="151"/>
      <c r="AC475" s="151"/>
      <c r="AD475" s="151"/>
      <c r="AE475" s="151"/>
      <c r="AF475" s="151"/>
      <c r="AG475" s="151" t="s">
        <v>250</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c r="A476" s="158"/>
      <c r="B476" s="159"/>
      <c r="C476" s="198" t="s">
        <v>643</v>
      </c>
      <c r="D476" s="190"/>
      <c r="E476" s="191">
        <v>5.84</v>
      </c>
      <c r="F476" s="160"/>
      <c r="G476" s="160"/>
      <c r="H476" s="160"/>
      <c r="I476" s="160"/>
      <c r="J476" s="160"/>
      <c r="K476" s="160"/>
      <c r="L476" s="160"/>
      <c r="M476" s="160"/>
      <c r="N476" s="160"/>
      <c r="O476" s="160"/>
      <c r="P476" s="160"/>
      <c r="Q476" s="160"/>
      <c r="R476" s="160"/>
      <c r="S476" s="160"/>
      <c r="T476" s="160"/>
      <c r="U476" s="160"/>
      <c r="V476" s="160"/>
      <c r="W476" s="160"/>
      <c r="X476" s="151"/>
      <c r="Y476" s="151"/>
      <c r="Z476" s="151"/>
      <c r="AA476" s="151"/>
      <c r="AB476" s="151"/>
      <c r="AC476" s="151"/>
      <c r="AD476" s="151"/>
      <c r="AE476" s="151"/>
      <c r="AF476" s="151"/>
      <c r="AG476" s="151" t="s">
        <v>250</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ht="22.5" outlineLevel="1">
      <c r="A477" s="168">
        <v>79</v>
      </c>
      <c r="B477" s="169" t="s">
        <v>644</v>
      </c>
      <c r="C477" s="185" t="s">
        <v>645</v>
      </c>
      <c r="D477" s="170" t="s">
        <v>318</v>
      </c>
      <c r="E477" s="171">
        <v>31.02</v>
      </c>
      <c r="F477" s="172">
        <v>0</v>
      </c>
      <c r="G477" s="173">
        <f>ROUND(E477*F477,2)</f>
        <v>0</v>
      </c>
      <c r="H477" s="172"/>
      <c r="I477" s="173">
        <f>ROUND(E477*H477,2)</f>
        <v>0</v>
      </c>
      <c r="J477" s="172"/>
      <c r="K477" s="173">
        <f>ROUND(E477*J477,2)</f>
        <v>0</v>
      </c>
      <c r="L477" s="173">
        <v>21</v>
      </c>
      <c r="M477" s="173">
        <f>G477*(1+L477/100)</f>
        <v>0</v>
      </c>
      <c r="N477" s="173">
        <v>0</v>
      </c>
      <c r="O477" s="173">
        <f>ROUND(E477*N477,2)</f>
        <v>0</v>
      </c>
      <c r="P477" s="173">
        <v>0</v>
      </c>
      <c r="Q477" s="173">
        <f>ROUND(E477*P477,2)</f>
        <v>0</v>
      </c>
      <c r="R477" s="173" t="s">
        <v>309</v>
      </c>
      <c r="S477" s="173" t="s">
        <v>201</v>
      </c>
      <c r="T477" s="174" t="s">
        <v>245</v>
      </c>
      <c r="U477" s="160">
        <v>0.16</v>
      </c>
      <c r="V477" s="160">
        <f>ROUND(E477*U477,2)</f>
        <v>4.96</v>
      </c>
      <c r="W477" s="160"/>
      <c r="X477" s="151"/>
      <c r="Y477" s="151"/>
      <c r="Z477" s="151"/>
      <c r="AA477" s="151"/>
      <c r="AB477" s="151"/>
      <c r="AC477" s="151"/>
      <c r="AD477" s="151"/>
      <c r="AE477" s="151"/>
      <c r="AF477" s="151"/>
      <c r="AG477" s="151" t="s">
        <v>259</v>
      </c>
      <c r="AH477" s="151"/>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c r="A478" s="158"/>
      <c r="B478" s="159"/>
      <c r="C478" s="198" t="s">
        <v>646</v>
      </c>
      <c r="D478" s="190"/>
      <c r="E478" s="191">
        <v>22.28</v>
      </c>
      <c r="F478" s="160"/>
      <c r="G478" s="160"/>
      <c r="H478" s="160"/>
      <c r="I478" s="160"/>
      <c r="J478" s="160"/>
      <c r="K478" s="160"/>
      <c r="L478" s="160"/>
      <c r="M478" s="160"/>
      <c r="N478" s="160"/>
      <c r="O478" s="160"/>
      <c r="P478" s="160"/>
      <c r="Q478" s="160"/>
      <c r="R478" s="160"/>
      <c r="S478" s="160"/>
      <c r="T478" s="160"/>
      <c r="U478" s="160"/>
      <c r="V478" s="160"/>
      <c r="W478" s="160"/>
      <c r="X478" s="151"/>
      <c r="Y478" s="151"/>
      <c r="Z478" s="151"/>
      <c r="AA478" s="151"/>
      <c r="AB478" s="151"/>
      <c r="AC478" s="151"/>
      <c r="AD478" s="151"/>
      <c r="AE478" s="151"/>
      <c r="AF478" s="151"/>
      <c r="AG478" s="151" t="s">
        <v>250</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c r="A479" s="158"/>
      <c r="B479" s="159"/>
      <c r="C479" s="198" t="s">
        <v>575</v>
      </c>
      <c r="D479" s="190"/>
      <c r="E479" s="191">
        <v>8.74</v>
      </c>
      <c r="F479" s="160"/>
      <c r="G479" s="160"/>
      <c r="H479" s="160"/>
      <c r="I479" s="160"/>
      <c r="J479" s="160"/>
      <c r="K479" s="160"/>
      <c r="L479" s="160"/>
      <c r="M479" s="160"/>
      <c r="N479" s="160"/>
      <c r="O479" s="160"/>
      <c r="P479" s="160"/>
      <c r="Q479" s="160"/>
      <c r="R479" s="160"/>
      <c r="S479" s="160"/>
      <c r="T479" s="160"/>
      <c r="U479" s="160"/>
      <c r="V479" s="160"/>
      <c r="W479" s="160"/>
      <c r="X479" s="151"/>
      <c r="Y479" s="151"/>
      <c r="Z479" s="151"/>
      <c r="AA479" s="151"/>
      <c r="AB479" s="151"/>
      <c r="AC479" s="151"/>
      <c r="AD479" s="151"/>
      <c r="AE479" s="151"/>
      <c r="AF479" s="151"/>
      <c r="AG479" s="151" t="s">
        <v>250</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ht="22.5" outlineLevel="1">
      <c r="A480" s="168">
        <v>80</v>
      </c>
      <c r="B480" s="169" t="s">
        <v>647</v>
      </c>
      <c r="C480" s="185" t="s">
        <v>648</v>
      </c>
      <c r="D480" s="170" t="s">
        <v>211</v>
      </c>
      <c r="E480" s="171">
        <v>4.5209999999999999</v>
      </c>
      <c r="F480" s="172">
        <v>0</v>
      </c>
      <c r="G480" s="173">
        <f>ROUND(E480*F480,2)</f>
        <v>0</v>
      </c>
      <c r="H480" s="172"/>
      <c r="I480" s="173">
        <f>ROUND(E480*H480,2)</f>
        <v>0</v>
      </c>
      <c r="J480" s="172"/>
      <c r="K480" s="173">
        <f>ROUND(E480*J480,2)</f>
        <v>0</v>
      </c>
      <c r="L480" s="173">
        <v>21</v>
      </c>
      <c r="M480" s="173">
        <f>G480*(1+L480/100)</f>
        <v>0</v>
      </c>
      <c r="N480" s="173">
        <v>1.2E-4</v>
      </c>
      <c r="O480" s="173">
        <f>ROUND(E480*N480,2)</f>
        <v>0</v>
      </c>
      <c r="P480" s="173">
        <v>0</v>
      </c>
      <c r="Q480" s="173">
        <f>ROUND(E480*P480,2)</f>
        <v>0</v>
      </c>
      <c r="R480" s="173" t="s">
        <v>277</v>
      </c>
      <c r="S480" s="173" t="s">
        <v>201</v>
      </c>
      <c r="T480" s="174" t="s">
        <v>245</v>
      </c>
      <c r="U480" s="160">
        <v>0</v>
      </c>
      <c r="V480" s="160">
        <f>ROUND(E480*U480,2)</f>
        <v>0</v>
      </c>
      <c r="W480" s="160"/>
      <c r="X480" s="151"/>
      <c r="Y480" s="151"/>
      <c r="Z480" s="151"/>
      <c r="AA480" s="151"/>
      <c r="AB480" s="151"/>
      <c r="AC480" s="151"/>
      <c r="AD480" s="151"/>
      <c r="AE480" s="151"/>
      <c r="AF480" s="151"/>
      <c r="AG480" s="151" t="s">
        <v>649</v>
      </c>
      <c r="AH480" s="151"/>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c r="A481" s="158"/>
      <c r="B481" s="159"/>
      <c r="C481" s="199" t="s">
        <v>279</v>
      </c>
      <c r="D481" s="192"/>
      <c r="E481" s="193"/>
      <c r="F481" s="160"/>
      <c r="G481" s="160"/>
      <c r="H481" s="160"/>
      <c r="I481" s="160"/>
      <c r="J481" s="160"/>
      <c r="K481" s="160"/>
      <c r="L481" s="160"/>
      <c r="M481" s="160"/>
      <c r="N481" s="160"/>
      <c r="O481" s="160"/>
      <c r="P481" s="160"/>
      <c r="Q481" s="160"/>
      <c r="R481" s="160"/>
      <c r="S481" s="160"/>
      <c r="T481" s="160"/>
      <c r="U481" s="160"/>
      <c r="V481" s="160"/>
      <c r="W481" s="160"/>
      <c r="X481" s="151"/>
      <c r="Y481" s="151"/>
      <c r="Z481" s="151"/>
      <c r="AA481" s="151"/>
      <c r="AB481" s="151"/>
      <c r="AC481" s="151"/>
      <c r="AD481" s="151"/>
      <c r="AE481" s="151"/>
      <c r="AF481" s="151"/>
      <c r="AG481" s="151" t="s">
        <v>250</v>
      </c>
      <c r="AH481" s="151"/>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c r="A482" s="158"/>
      <c r="B482" s="159"/>
      <c r="C482" s="200" t="s">
        <v>650</v>
      </c>
      <c r="D482" s="192"/>
      <c r="E482" s="193">
        <v>5.48</v>
      </c>
      <c r="F482" s="160"/>
      <c r="G482" s="160"/>
      <c r="H482" s="160"/>
      <c r="I482" s="160"/>
      <c r="J482" s="160"/>
      <c r="K482" s="160"/>
      <c r="L482" s="160"/>
      <c r="M482" s="160"/>
      <c r="N482" s="160"/>
      <c r="O482" s="160"/>
      <c r="P482" s="160"/>
      <c r="Q482" s="160"/>
      <c r="R482" s="160"/>
      <c r="S482" s="160"/>
      <c r="T482" s="160"/>
      <c r="U482" s="160"/>
      <c r="V482" s="160"/>
      <c r="W482" s="160"/>
      <c r="X482" s="151"/>
      <c r="Y482" s="151"/>
      <c r="Z482" s="151"/>
      <c r="AA482" s="151"/>
      <c r="AB482" s="151"/>
      <c r="AC482" s="151"/>
      <c r="AD482" s="151"/>
      <c r="AE482" s="151"/>
      <c r="AF482" s="151"/>
      <c r="AG482" s="151" t="s">
        <v>250</v>
      </c>
      <c r="AH482" s="151">
        <v>2</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c r="A483" s="158"/>
      <c r="B483" s="159"/>
      <c r="C483" s="200" t="s">
        <v>651</v>
      </c>
      <c r="D483" s="192"/>
      <c r="E483" s="193">
        <v>2.74</v>
      </c>
      <c r="F483" s="160"/>
      <c r="G483" s="160"/>
      <c r="H483" s="160"/>
      <c r="I483" s="160"/>
      <c r="J483" s="160"/>
      <c r="K483" s="160"/>
      <c r="L483" s="160"/>
      <c r="M483" s="160"/>
      <c r="N483" s="160"/>
      <c r="O483" s="160"/>
      <c r="P483" s="160"/>
      <c r="Q483" s="160"/>
      <c r="R483" s="160"/>
      <c r="S483" s="160"/>
      <c r="T483" s="160"/>
      <c r="U483" s="160"/>
      <c r="V483" s="160"/>
      <c r="W483" s="160"/>
      <c r="X483" s="151"/>
      <c r="Y483" s="151"/>
      <c r="Z483" s="151"/>
      <c r="AA483" s="151"/>
      <c r="AB483" s="151"/>
      <c r="AC483" s="151"/>
      <c r="AD483" s="151"/>
      <c r="AE483" s="151"/>
      <c r="AF483" s="151"/>
      <c r="AG483" s="151" t="s">
        <v>250</v>
      </c>
      <c r="AH483" s="151">
        <v>2</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c r="A484" s="158"/>
      <c r="B484" s="159"/>
      <c r="C484" s="201" t="s">
        <v>284</v>
      </c>
      <c r="D484" s="194"/>
      <c r="E484" s="195">
        <v>8.2200000000000006</v>
      </c>
      <c r="F484" s="160"/>
      <c r="G484" s="160"/>
      <c r="H484" s="160"/>
      <c r="I484" s="160"/>
      <c r="J484" s="160"/>
      <c r="K484" s="160"/>
      <c r="L484" s="160"/>
      <c r="M484" s="160"/>
      <c r="N484" s="160"/>
      <c r="O484" s="160"/>
      <c r="P484" s="160"/>
      <c r="Q484" s="160"/>
      <c r="R484" s="160"/>
      <c r="S484" s="160"/>
      <c r="T484" s="160"/>
      <c r="U484" s="160"/>
      <c r="V484" s="160"/>
      <c r="W484" s="160"/>
      <c r="X484" s="151"/>
      <c r="Y484" s="151"/>
      <c r="Z484" s="151"/>
      <c r="AA484" s="151"/>
      <c r="AB484" s="151"/>
      <c r="AC484" s="151"/>
      <c r="AD484" s="151"/>
      <c r="AE484" s="151"/>
      <c r="AF484" s="151"/>
      <c r="AG484" s="151" t="s">
        <v>250</v>
      </c>
      <c r="AH484" s="151">
        <v>3</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c r="A485" s="158"/>
      <c r="B485" s="159"/>
      <c r="C485" s="199" t="s">
        <v>285</v>
      </c>
      <c r="D485" s="192"/>
      <c r="E485" s="193"/>
      <c r="F485" s="160"/>
      <c r="G485" s="160"/>
      <c r="H485" s="160"/>
      <c r="I485" s="160"/>
      <c r="J485" s="160"/>
      <c r="K485" s="160"/>
      <c r="L485" s="160"/>
      <c r="M485" s="160"/>
      <c r="N485" s="160"/>
      <c r="O485" s="160"/>
      <c r="P485" s="160"/>
      <c r="Q485" s="160"/>
      <c r="R485" s="160"/>
      <c r="S485" s="160"/>
      <c r="T485" s="160"/>
      <c r="U485" s="160"/>
      <c r="V485" s="160"/>
      <c r="W485" s="160"/>
      <c r="X485" s="151"/>
      <c r="Y485" s="151"/>
      <c r="Z485" s="151"/>
      <c r="AA485" s="151"/>
      <c r="AB485" s="151"/>
      <c r="AC485" s="151"/>
      <c r="AD485" s="151"/>
      <c r="AE485" s="151"/>
      <c r="AF485" s="151"/>
      <c r="AG485" s="151" t="s">
        <v>250</v>
      </c>
      <c r="AH485" s="151"/>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c r="A486" s="158"/>
      <c r="B486" s="159"/>
      <c r="C486" s="198" t="s">
        <v>652</v>
      </c>
      <c r="D486" s="190"/>
      <c r="E486" s="191">
        <v>4.5209999999999999</v>
      </c>
      <c r="F486" s="160"/>
      <c r="G486" s="160"/>
      <c r="H486" s="160"/>
      <c r="I486" s="160"/>
      <c r="J486" s="160"/>
      <c r="K486" s="160"/>
      <c r="L486" s="160"/>
      <c r="M486" s="160"/>
      <c r="N486" s="160"/>
      <c r="O486" s="160"/>
      <c r="P486" s="160"/>
      <c r="Q486" s="160"/>
      <c r="R486" s="160"/>
      <c r="S486" s="160"/>
      <c r="T486" s="160"/>
      <c r="U486" s="160"/>
      <c r="V486" s="160"/>
      <c r="W486" s="160"/>
      <c r="X486" s="151"/>
      <c r="Y486" s="151"/>
      <c r="Z486" s="151"/>
      <c r="AA486" s="151"/>
      <c r="AB486" s="151"/>
      <c r="AC486" s="151"/>
      <c r="AD486" s="151"/>
      <c r="AE486" s="151"/>
      <c r="AF486" s="151"/>
      <c r="AG486" s="151" t="s">
        <v>250</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c r="A487" s="168">
        <v>81</v>
      </c>
      <c r="B487" s="169" t="s">
        <v>653</v>
      </c>
      <c r="C487" s="185" t="s">
        <v>654</v>
      </c>
      <c r="D487" s="170" t="s">
        <v>211</v>
      </c>
      <c r="E487" s="171">
        <v>25.203199999999999</v>
      </c>
      <c r="F487" s="172">
        <v>0</v>
      </c>
      <c r="G487" s="173">
        <f>ROUND(E487*F487,2)</f>
        <v>0</v>
      </c>
      <c r="H487" s="172"/>
      <c r="I487" s="173">
        <f>ROUND(E487*H487,2)</f>
        <v>0</v>
      </c>
      <c r="J487" s="172"/>
      <c r="K487" s="173">
        <f>ROUND(E487*J487,2)</f>
        <v>0</v>
      </c>
      <c r="L487" s="173">
        <v>21</v>
      </c>
      <c r="M487" s="173">
        <f>G487*(1+L487/100)</f>
        <v>0</v>
      </c>
      <c r="N487" s="173">
        <v>2.5000000000000001E-4</v>
      </c>
      <c r="O487" s="173">
        <f>ROUND(E487*N487,2)</f>
        <v>0.01</v>
      </c>
      <c r="P487" s="173">
        <v>0</v>
      </c>
      <c r="Q487" s="173">
        <f>ROUND(E487*P487,2)</f>
        <v>0</v>
      </c>
      <c r="R487" s="173" t="s">
        <v>277</v>
      </c>
      <c r="S487" s="173" t="s">
        <v>201</v>
      </c>
      <c r="T487" s="174" t="s">
        <v>245</v>
      </c>
      <c r="U487" s="160">
        <v>0</v>
      </c>
      <c r="V487" s="160">
        <f>ROUND(E487*U487,2)</f>
        <v>0</v>
      </c>
      <c r="W487" s="160"/>
      <c r="X487" s="151"/>
      <c r="Y487" s="151"/>
      <c r="Z487" s="151"/>
      <c r="AA487" s="151"/>
      <c r="AB487" s="151"/>
      <c r="AC487" s="151"/>
      <c r="AD487" s="151"/>
      <c r="AE487" s="151"/>
      <c r="AF487" s="151"/>
      <c r="AG487" s="151" t="s">
        <v>649</v>
      </c>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c r="A488" s="158"/>
      <c r="B488" s="159"/>
      <c r="C488" s="199" t="s">
        <v>279</v>
      </c>
      <c r="D488" s="192"/>
      <c r="E488" s="193"/>
      <c r="F488" s="160"/>
      <c r="G488" s="160"/>
      <c r="H488" s="160"/>
      <c r="I488" s="160"/>
      <c r="J488" s="160"/>
      <c r="K488" s="160"/>
      <c r="L488" s="160"/>
      <c r="M488" s="160"/>
      <c r="N488" s="160"/>
      <c r="O488" s="160"/>
      <c r="P488" s="160"/>
      <c r="Q488" s="160"/>
      <c r="R488" s="160"/>
      <c r="S488" s="160"/>
      <c r="T488" s="160"/>
      <c r="U488" s="160"/>
      <c r="V488" s="160"/>
      <c r="W488" s="160"/>
      <c r="X488" s="151"/>
      <c r="Y488" s="151"/>
      <c r="Z488" s="151"/>
      <c r="AA488" s="151"/>
      <c r="AB488" s="151"/>
      <c r="AC488" s="151"/>
      <c r="AD488" s="151"/>
      <c r="AE488" s="151"/>
      <c r="AF488" s="151"/>
      <c r="AG488" s="151" t="s">
        <v>250</v>
      </c>
      <c r="AH488" s="151"/>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c r="A489" s="158"/>
      <c r="B489" s="159"/>
      <c r="C489" s="200" t="s">
        <v>655</v>
      </c>
      <c r="D489" s="192"/>
      <c r="E489" s="193">
        <v>34.96</v>
      </c>
      <c r="F489" s="160"/>
      <c r="G489" s="160"/>
      <c r="H489" s="160"/>
      <c r="I489" s="160"/>
      <c r="J489" s="160"/>
      <c r="K489" s="160"/>
      <c r="L489" s="160"/>
      <c r="M489" s="160"/>
      <c r="N489" s="160"/>
      <c r="O489" s="160"/>
      <c r="P489" s="160"/>
      <c r="Q489" s="160"/>
      <c r="R489" s="160"/>
      <c r="S489" s="160"/>
      <c r="T489" s="160"/>
      <c r="U489" s="160"/>
      <c r="V489" s="160"/>
      <c r="W489" s="160"/>
      <c r="X489" s="151"/>
      <c r="Y489" s="151"/>
      <c r="Z489" s="151"/>
      <c r="AA489" s="151"/>
      <c r="AB489" s="151"/>
      <c r="AC489" s="151"/>
      <c r="AD489" s="151"/>
      <c r="AE489" s="151"/>
      <c r="AF489" s="151"/>
      <c r="AG489" s="151" t="s">
        <v>250</v>
      </c>
      <c r="AH489" s="151">
        <v>2</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c r="A490" s="158"/>
      <c r="B490" s="159"/>
      <c r="C490" s="200" t="s">
        <v>656</v>
      </c>
      <c r="D490" s="192"/>
      <c r="E490" s="193">
        <v>16.48</v>
      </c>
      <c r="F490" s="160"/>
      <c r="G490" s="160"/>
      <c r="H490" s="160"/>
      <c r="I490" s="160"/>
      <c r="J490" s="160"/>
      <c r="K490" s="160"/>
      <c r="L490" s="160"/>
      <c r="M490" s="160"/>
      <c r="N490" s="160"/>
      <c r="O490" s="160"/>
      <c r="P490" s="160"/>
      <c r="Q490" s="160"/>
      <c r="R490" s="160"/>
      <c r="S490" s="160"/>
      <c r="T490" s="160"/>
      <c r="U490" s="160"/>
      <c r="V490" s="160"/>
      <c r="W490" s="160"/>
      <c r="X490" s="151"/>
      <c r="Y490" s="151"/>
      <c r="Z490" s="151"/>
      <c r="AA490" s="151"/>
      <c r="AB490" s="151"/>
      <c r="AC490" s="151"/>
      <c r="AD490" s="151"/>
      <c r="AE490" s="151"/>
      <c r="AF490" s="151"/>
      <c r="AG490" s="151" t="s">
        <v>250</v>
      </c>
      <c r="AH490" s="151">
        <v>2</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c r="A491" s="158"/>
      <c r="B491" s="159"/>
      <c r="C491" s="200" t="s">
        <v>657</v>
      </c>
      <c r="D491" s="192"/>
      <c r="E491" s="193">
        <v>5.84</v>
      </c>
      <c r="F491" s="160"/>
      <c r="G491" s="160"/>
      <c r="H491" s="160"/>
      <c r="I491" s="160"/>
      <c r="J491" s="160"/>
      <c r="K491" s="160"/>
      <c r="L491" s="160"/>
      <c r="M491" s="160"/>
      <c r="N491" s="160"/>
      <c r="O491" s="160"/>
      <c r="P491" s="160"/>
      <c r="Q491" s="160"/>
      <c r="R491" s="160"/>
      <c r="S491" s="160"/>
      <c r="T491" s="160"/>
      <c r="U491" s="160"/>
      <c r="V491" s="160"/>
      <c r="W491" s="160"/>
      <c r="X491" s="151"/>
      <c r="Y491" s="151"/>
      <c r="Z491" s="151"/>
      <c r="AA491" s="151"/>
      <c r="AB491" s="151"/>
      <c r="AC491" s="151"/>
      <c r="AD491" s="151"/>
      <c r="AE491" s="151"/>
      <c r="AF491" s="151"/>
      <c r="AG491" s="151" t="s">
        <v>250</v>
      </c>
      <c r="AH491" s="151">
        <v>2</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c r="A492" s="158"/>
      <c r="B492" s="159"/>
      <c r="C492" s="201" t="s">
        <v>284</v>
      </c>
      <c r="D492" s="194"/>
      <c r="E492" s="195">
        <v>57.28</v>
      </c>
      <c r="F492" s="160"/>
      <c r="G492" s="160"/>
      <c r="H492" s="160"/>
      <c r="I492" s="160"/>
      <c r="J492" s="160"/>
      <c r="K492" s="160"/>
      <c r="L492" s="160"/>
      <c r="M492" s="160"/>
      <c r="N492" s="160"/>
      <c r="O492" s="160"/>
      <c r="P492" s="160"/>
      <c r="Q492" s="160"/>
      <c r="R492" s="160"/>
      <c r="S492" s="160"/>
      <c r="T492" s="160"/>
      <c r="U492" s="160"/>
      <c r="V492" s="160"/>
      <c r="W492" s="160"/>
      <c r="X492" s="151"/>
      <c r="Y492" s="151"/>
      <c r="Z492" s="151"/>
      <c r="AA492" s="151"/>
      <c r="AB492" s="151"/>
      <c r="AC492" s="151"/>
      <c r="AD492" s="151"/>
      <c r="AE492" s="151"/>
      <c r="AF492" s="151"/>
      <c r="AG492" s="151" t="s">
        <v>250</v>
      </c>
      <c r="AH492" s="151">
        <v>3</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c r="A493" s="158"/>
      <c r="B493" s="159"/>
      <c r="C493" s="199" t="s">
        <v>285</v>
      </c>
      <c r="D493" s="192"/>
      <c r="E493" s="193"/>
      <c r="F493" s="160"/>
      <c r="G493" s="160"/>
      <c r="H493" s="160"/>
      <c r="I493" s="160"/>
      <c r="J493" s="160"/>
      <c r="K493" s="160"/>
      <c r="L493" s="160"/>
      <c r="M493" s="160"/>
      <c r="N493" s="160"/>
      <c r="O493" s="160"/>
      <c r="P493" s="160"/>
      <c r="Q493" s="160"/>
      <c r="R493" s="160"/>
      <c r="S493" s="160"/>
      <c r="T493" s="160"/>
      <c r="U493" s="160"/>
      <c r="V493" s="160"/>
      <c r="W493" s="160"/>
      <c r="X493" s="151"/>
      <c r="Y493" s="151"/>
      <c r="Z493" s="151"/>
      <c r="AA493" s="151"/>
      <c r="AB493" s="151"/>
      <c r="AC493" s="151"/>
      <c r="AD493" s="151"/>
      <c r="AE493" s="151"/>
      <c r="AF493" s="151"/>
      <c r="AG493" s="151" t="s">
        <v>250</v>
      </c>
      <c r="AH493" s="151"/>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c r="A494" s="158"/>
      <c r="B494" s="159"/>
      <c r="C494" s="198" t="s">
        <v>658</v>
      </c>
      <c r="D494" s="190"/>
      <c r="E494" s="191">
        <v>25.203199999999999</v>
      </c>
      <c r="F494" s="160"/>
      <c r="G494" s="160"/>
      <c r="H494" s="160"/>
      <c r="I494" s="160"/>
      <c r="J494" s="160"/>
      <c r="K494" s="160"/>
      <c r="L494" s="160"/>
      <c r="M494" s="160"/>
      <c r="N494" s="160"/>
      <c r="O494" s="160"/>
      <c r="P494" s="160"/>
      <c r="Q494" s="160"/>
      <c r="R494" s="160"/>
      <c r="S494" s="160"/>
      <c r="T494" s="160"/>
      <c r="U494" s="160"/>
      <c r="V494" s="160"/>
      <c r="W494" s="160"/>
      <c r="X494" s="151"/>
      <c r="Y494" s="151"/>
      <c r="Z494" s="151"/>
      <c r="AA494" s="151"/>
      <c r="AB494" s="151"/>
      <c r="AC494" s="151"/>
      <c r="AD494" s="151"/>
      <c r="AE494" s="151"/>
      <c r="AF494" s="151"/>
      <c r="AG494" s="151" t="s">
        <v>250</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c r="A495" s="168">
        <v>82</v>
      </c>
      <c r="B495" s="169" t="s">
        <v>659</v>
      </c>
      <c r="C495" s="185" t="s">
        <v>660</v>
      </c>
      <c r="D495" s="170" t="s">
        <v>211</v>
      </c>
      <c r="E495" s="171">
        <v>3.6168</v>
      </c>
      <c r="F495" s="172">
        <v>0</v>
      </c>
      <c r="G495" s="173">
        <f>ROUND(E495*F495,2)</f>
        <v>0</v>
      </c>
      <c r="H495" s="172"/>
      <c r="I495" s="173">
        <f>ROUND(E495*H495,2)</f>
        <v>0</v>
      </c>
      <c r="J495" s="172"/>
      <c r="K495" s="173">
        <f>ROUND(E495*J495,2)</f>
        <v>0</v>
      </c>
      <c r="L495" s="173">
        <v>21</v>
      </c>
      <c r="M495" s="173">
        <f>G495*(1+L495/100)</f>
        <v>0</v>
      </c>
      <c r="N495" s="173">
        <v>1.3999999999999999E-4</v>
      </c>
      <c r="O495" s="173">
        <f>ROUND(E495*N495,2)</f>
        <v>0</v>
      </c>
      <c r="P495" s="173">
        <v>0</v>
      </c>
      <c r="Q495" s="173">
        <f>ROUND(E495*P495,2)</f>
        <v>0</v>
      </c>
      <c r="R495" s="173" t="s">
        <v>277</v>
      </c>
      <c r="S495" s="173" t="s">
        <v>201</v>
      </c>
      <c r="T495" s="174" t="s">
        <v>245</v>
      </c>
      <c r="U495" s="160">
        <v>0</v>
      </c>
      <c r="V495" s="160">
        <f>ROUND(E495*U495,2)</f>
        <v>0</v>
      </c>
      <c r="W495" s="160"/>
      <c r="X495" s="151"/>
      <c r="Y495" s="151"/>
      <c r="Z495" s="151"/>
      <c r="AA495" s="151"/>
      <c r="AB495" s="151"/>
      <c r="AC495" s="151"/>
      <c r="AD495" s="151"/>
      <c r="AE495" s="151"/>
      <c r="AF495" s="151"/>
      <c r="AG495" s="151" t="s">
        <v>649</v>
      </c>
      <c r="AH495" s="151"/>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c r="A496" s="158"/>
      <c r="B496" s="159"/>
      <c r="C496" s="199" t="s">
        <v>279</v>
      </c>
      <c r="D496" s="192"/>
      <c r="E496" s="193"/>
      <c r="F496" s="160"/>
      <c r="G496" s="160"/>
      <c r="H496" s="160"/>
      <c r="I496" s="160"/>
      <c r="J496" s="160"/>
      <c r="K496" s="160"/>
      <c r="L496" s="160"/>
      <c r="M496" s="160"/>
      <c r="N496" s="160"/>
      <c r="O496" s="160"/>
      <c r="P496" s="160"/>
      <c r="Q496" s="160"/>
      <c r="R496" s="160"/>
      <c r="S496" s="160"/>
      <c r="T496" s="160"/>
      <c r="U496" s="160"/>
      <c r="V496" s="160"/>
      <c r="W496" s="160"/>
      <c r="X496" s="151"/>
      <c r="Y496" s="151"/>
      <c r="Z496" s="151"/>
      <c r="AA496" s="151"/>
      <c r="AB496" s="151"/>
      <c r="AC496" s="151"/>
      <c r="AD496" s="151"/>
      <c r="AE496" s="151"/>
      <c r="AF496" s="151"/>
      <c r="AG496" s="151" t="s">
        <v>250</v>
      </c>
      <c r="AH496" s="151"/>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c r="A497" s="158"/>
      <c r="B497" s="159"/>
      <c r="C497" s="200" t="s">
        <v>650</v>
      </c>
      <c r="D497" s="192"/>
      <c r="E497" s="193">
        <v>5.48</v>
      </c>
      <c r="F497" s="160"/>
      <c r="G497" s="160"/>
      <c r="H497" s="160"/>
      <c r="I497" s="160"/>
      <c r="J497" s="160"/>
      <c r="K497" s="160"/>
      <c r="L497" s="160"/>
      <c r="M497" s="160"/>
      <c r="N497" s="160"/>
      <c r="O497" s="160"/>
      <c r="P497" s="160"/>
      <c r="Q497" s="160"/>
      <c r="R497" s="160"/>
      <c r="S497" s="160"/>
      <c r="T497" s="160"/>
      <c r="U497" s="160"/>
      <c r="V497" s="160"/>
      <c r="W497" s="160"/>
      <c r="X497" s="151"/>
      <c r="Y497" s="151"/>
      <c r="Z497" s="151"/>
      <c r="AA497" s="151"/>
      <c r="AB497" s="151"/>
      <c r="AC497" s="151"/>
      <c r="AD497" s="151"/>
      <c r="AE497" s="151"/>
      <c r="AF497" s="151"/>
      <c r="AG497" s="151" t="s">
        <v>250</v>
      </c>
      <c r="AH497" s="151">
        <v>2</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c r="A498" s="158"/>
      <c r="B498" s="159"/>
      <c r="C498" s="200" t="s">
        <v>651</v>
      </c>
      <c r="D498" s="192"/>
      <c r="E498" s="193">
        <v>2.74</v>
      </c>
      <c r="F498" s="160"/>
      <c r="G498" s="160"/>
      <c r="H498" s="160"/>
      <c r="I498" s="160"/>
      <c r="J498" s="160"/>
      <c r="K498" s="160"/>
      <c r="L498" s="160"/>
      <c r="M498" s="160"/>
      <c r="N498" s="160"/>
      <c r="O498" s="160"/>
      <c r="P498" s="160"/>
      <c r="Q498" s="160"/>
      <c r="R498" s="160"/>
      <c r="S498" s="160"/>
      <c r="T498" s="160"/>
      <c r="U498" s="160"/>
      <c r="V498" s="160"/>
      <c r="W498" s="160"/>
      <c r="X498" s="151"/>
      <c r="Y498" s="151"/>
      <c r="Z498" s="151"/>
      <c r="AA498" s="151"/>
      <c r="AB498" s="151"/>
      <c r="AC498" s="151"/>
      <c r="AD498" s="151"/>
      <c r="AE498" s="151"/>
      <c r="AF498" s="151"/>
      <c r="AG498" s="151" t="s">
        <v>250</v>
      </c>
      <c r="AH498" s="151">
        <v>2</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c r="A499" s="158"/>
      <c r="B499" s="159"/>
      <c r="C499" s="201" t="s">
        <v>284</v>
      </c>
      <c r="D499" s="194"/>
      <c r="E499" s="195">
        <v>8.2200000000000006</v>
      </c>
      <c r="F499" s="160"/>
      <c r="G499" s="160"/>
      <c r="H499" s="160"/>
      <c r="I499" s="160"/>
      <c r="J499" s="160"/>
      <c r="K499" s="160"/>
      <c r="L499" s="160"/>
      <c r="M499" s="160"/>
      <c r="N499" s="160"/>
      <c r="O499" s="160"/>
      <c r="P499" s="160"/>
      <c r="Q499" s="160"/>
      <c r="R499" s="160"/>
      <c r="S499" s="160"/>
      <c r="T499" s="160"/>
      <c r="U499" s="160"/>
      <c r="V499" s="160"/>
      <c r="W499" s="160"/>
      <c r="X499" s="151"/>
      <c r="Y499" s="151"/>
      <c r="Z499" s="151"/>
      <c r="AA499" s="151"/>
      <c r="AB499" s="151"/>
      <c r="AC499" s="151"/>
      <c r="AD499" s="151"/>
      <c r="AE499" s="151"/>
      <c r="AF499" s="151"/>
      <c r="AG499" s="151" t="s">
        <v>250</v>
      </c>
      <c r="AH499" s="151">
        <v>3</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c r="A500" s="158"/>
      <c r="B500" s="159"/>
      <c r="C500" s="199" t="s">
        <v>285</v>
      </c>
      <c r="D500" s="192"/>
      <c r="E500" s="193"/>
      <c r="F500" s="160"/>
      <c r="G500" s="160"/>
      <c r="H500" s="160"/>
      <c r="I500" s="160"/>
      <c r="J500" s="160"/>
      <c r="K500" s="160"/>
      <c r="L500" s="160"/>
      <c r="M500" s="160"/>
      <c r="N500" s="160"/>
      <c r="O500" s="160"/>
      <c r="P500" s="160"/>
      <c r="Q500" s="160"/>
      <c r="R500" s="160"/>
      <c r="S500" s="160"/>
      <c r="T500" s="160"/>
      <c r="U500" s="160"/>
      <c r="V500" s="160"/>
      <c r="W500" s="160"/>
      <c r="X500" s="151"/>
      <c r="Y500" s="151"/>
      <c r="Z500" s="151"/>
      <c r="AA500" s="151"/>
      <c r="AB500" s="151"/>
      <c r="AC500" s="151"/>
      <c r="AD500" s="151"/>
      <c r="AE500" s="151"/>
      <c r="AF500" s="151"/>
      <c r="AG500" s="151" t="s">
        <v>250</v>
      </c>
      <c r="AH500" s="151"/>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c r="A501" s="158"/>
      <c r="B501" s="159"/>
      <c r="C501" s="198" t="s">
        <v>661</v>
      </c>
      <c r="D501" s="190"/>
      <c r="E501" s="191">
        <v>3.6168</v>
      </c>
      <c r="F501" s="160"/>
      <c r="G501" s="160"/>
      <c r="H501" s="160"/>
      <c r="I501" s="160"/>
      <c r="J501" s="160"/>
      <c r="K501" s="160"/>
      <c r="L501" s="160"/>
      <c r="M501" s="160"/>
      <c r="N501" s="160"/>
      <c r="O501" s="160"/>
      <c r="P501" s="160"/>
      <c r="Q501" s="160"/>
      <c r="R501" s="160"/>
      <c r="S501" s="160"/>
      <c r="T501" s="160"/>
      <c r="U501" s="160"/>
      <c r="V501" s="160"/>
      <c r="W501" s="160"/>
      <c r="X501" s="151"/>
      <c r="Y501" s="151"/>
      <c r="Z501" s="151"/>
      <c r="AA501" s="151"/>
      <c r="AB501" s="151"/>
      <c r="AC501" s="151"/>
      <c r="AD501" s="151"/>
      <c r="AE501" s="151"/>
      <c r="AF501" s="151"/>
      <c r="AG501" s="151" t="s">
        <v>250</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c r="A502" s="176">
        <v>83</v>
      </c>
      <c r="B502" s="177" t="s">
        <v>662</v>
      </c>
      <c r="C502" s="186" t="s">
        <v>663</v>
      </c>
      <c r="D502" s="178" t="s">
        <v>664</v>
      </c>
      <c r="E502" s="179">
        <v>1</v>
      </c>
      <c r="F502" s="180">
        <v>0</v>
      </c>
      <c r="G502" s="181">
        <f>ROUND(E502*F502,2)</f>
        <v>0</v>
      </c>
      <c r="H502" s="180"/>
      <c r="I502" s="181">
        <f>ROUND(E502*H502,2)</f>
        <v>0</v>
      </c>
      <c r="J502" s="180"/>
      <c r="K502" s="181">
        <f>ROUND(E502*J502,2)</f>
        <v>0</v>
      </c>
      <c r="L502" s="181">
        <v>21</v>
      </c>
      <c r="M502" s="181">
        <f>G502*(1+L502/100)</f>
        <v>0</v>
      </c>
      <c r="N502" s="181">
        <v>0</v>
      </c>
      <c r="O502" s="181">
        <f>ROUND(E502*N502,2)</f>
        <v>0</v>
      </c>
      <c r="P502" s="181">
        <v>0</v>
      </c>
      <c r="Q502" s="181">
        <f>ROUND(E502*P502,2)</f>
        <v>0</v>
      </c>
      <c r="R502" s="181"/>
      <c r="S502" s="181" t="s">
        <v>212</v>
      </c>
      <c r="T502" s="182" t="s">
        <v>202</v>
      </c>
      <c r="U502" s="160">
        <v>0</v>
      </c>
      <c r="V502" s="160">
        <f>ROUND(E502*U502,2)</f>
        <v>0</v>
      </c>
      <c r="W502" s="160"/>
      <c r="X502" s="151"/>
      <c r="Y502" s="151"/>
      <c r="Z502" s="151"/>
      <c r="AA502" s="151"/>
      <c r="AB502" s="151"/>
      <c r="AC502" s="151"/>
      <c r="AD502" s="151"/>
      <c r="AE502" s="151"/>
      <c r="AF502" s="151"/>
      <c r="AG502" s="151" t="s">
        <v>665</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c r="A503" s="162" t="s">
        <v>197</v>
      </c>
      <c r="B503" s="163" t="s">
        <v>100</v>
      </c>
      <c r="C503" s="184" t="s">
        <v>101</v>
      </c>
      <c r="D503" s="164"/>
      <c r="E503" s="165"/>
      <c r="F503" s="166"/>
      <c r="G503" s="166">
        <f>SUMIF(AG504:AG575,"&lt;&gt;NOR",G504:G575)</f>
        <v>0</v>
      </c>
      <c r="H503" s="166"/>
      <c r="I503" s="166">
        <f>SUM(I504:I575)</f>
        <v>0</v>
      </c>
      <c r="J503" s="166"/>
      <c r="K503" s="166">
        <f>SUM(K504:K575)</f>
        <v>0</v>
      </c>
      <c r="L503" s="166"/>
      <c r="M503" s="166">
        <f>SUM(M504:M575)</f>
        <v>0</v>
      </c>
      <c r="N503" s="166"/>
      <c r="O503" s="166">
        <f>SUM(O504:O575)</f>
        <v>53.3</v>
      </c>
      <c r="P503" s="166"/>
      <c r="Q503" s="166">
        <f>SUM(Q504:Q575)</f>
        <v>0</v>
      </c>
      <c r="R503" s="166"/>
      <c r="S503" s="166"/>
      <c r="T503" s="167"/>
      <c r="U503" s="161"/>
      <c r="V503" s="161">
        <f>SUM(V504:V575)</f>
        <v>113.07000000000001</v>
      </c>
      <c r="W503" s="161"/>
      <c r="AG503" t="s">
        <v>198</v>
      </c>
    </row>
    <row r="504" spans="1:60" outlineLevel="1">
      <c r="A504" s="168">
        <v>84</v>
      </c>
      <c r="B504" s="169" t="s">
        <v>666</v>
      </c>
      <c r="C504" s="185" t="s">
        <v>667</v>
      </c>
      <c r="D504" s="170" t="s">
        <v>243</v>
      </c>
      <c r="E504" s="171">
        <v>0.43890000000000001</v>
      </c>
      <c r="F504" s="172">
        <v>0</v>
      </c>
      <c r="G504" s="173">
        <f>ROUND(E504*F504,2)</f>
        <v>0</v>
      </c>
      <c r="H504" s="172"/>
      <c r="I504" s="173">
        <f>ROUND(E504*H504,2)</f>
        <v>0</v>
      </c>
      <c r="J504" s="172"/>
      <c r="K504" s="173">
        <f>ROUND(E504*J504,2)</f>
        <v>0</v>
      </c>
      <c r="L504" s="173">
        <v>21</v>
      </c>
      <c r="M504" s="173">
        <f>G504*(1+L504/100)</f>
        <v>0</v>
      </c>
      <c r="N504" s="173">
        <v>2.3785500000000002</v>
      </c>
      <c r="O504" s="173">
        <f>ROUND(E504*N504,2)</f>
        <v>1.04</v>
      </c>
      <c r="P504" s="173">
        <v>0</v>
      </c>
      <c r="Q504" s="173">
        <f>ROUND(E504*P504,2)</f>
        <v>0</v>
      </c>
      <c r="R504" s="173" t="s">
        <v>309</v>
      </c>
      <c r="S504" s="173" t="s">
        <v>201</v>
      </c>
      <c r="T504" s="174" t="s">
        <v>245</v>
      </c>
      <c r="U504" s="160">
        <v>2.58</v>
      </c>
      <c r="V504" s="160">
        <f>ROUND(E504*U504,2)</f>
        <v>1.1299999999999999</v>
      </c>
      <c r="W504" s="160"/>
      <c r="X504" s="151"/>
      <c r="Y504" s="151"/>
      <c r="Z504" s="151"/>
      <c r="AA504" s="151"/>
      <c r="AB504" s="151"/>
      <c r="AC504" s="151"/>
      <c r="AD504" s="151"/>
      <c r="AE504" s="151"/>
      <c r="AF504" s="151"/>
      <c r="AG504" s="151" t="s">
        <v>259</v>
      </c>
      <c r="AH504" s="151"/>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c r="A505" s="158"/>
      <c r="B505" s="159"/>
      <c r="C505" s="315" t="s">
        <v>668</v>
      </c>
      <c r="D505" s="316"/>
      <c r="E505" s="316"/>
      <c r="F505" s="316"/>
      <c r="G505" s="316"/>
      <c r="H505" s="160"/>
      <c r="I505" s="160"/>
      <c r="J505" s="160"/>
      <c r="K505" s="160"/>
      <c r="L505" s="160"/>
      <c r="M505" s="160"/>
      <c r="N505" s="160"/>
      <c r="O505" s="160"/>
      <c r="P505" s="160"/>
      <c r="Q505" s="160"/>
      <c r="R505" s="160"/>
      <c r="S505" s="160"/>
      <c r="T505" s="160"/>
      <c r="U505" s="160"/>
      <c r="V505" s="160"/>
      <c r="W505" s="160"/>
      <c r="X505" s="151"/>
      <c r="Y505" s="151"/>
      <c r="Z505" s="151"/>
      <c r="AA505" s="151"/>
      <c r="AB505" s="151"/>
      <c r="AC505" s="151"/>
      <c r="AD505" s="151"/>
      <c r="AE505" s="151"/>
      <c r="AF505" s="151"/>
      <c r="AG505" s="151" t="s">
        <v>248</v>
      </c>
      <c r="AH505" s="151"/>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c r="A506" s="158"/>
      <c r="B506" s="159"/>
      <c r="C506" s="198" t="s">
        <v>669</v>
      </c>
      <c r="D506" s="190"/>
      <c r="E506" s="191">
        <v>0.43890000000000001</v>
      </c>
      <c r="F506" s="160"/>
      <c r="G506" s="160"/>
      <c r="H506" s="160"/>
      <c r="I506" s="160"/>
      <c r="J506" s="160"/>
      <c r="K506" s="160"/>
      <c r="L506" s="160"/>
      <c r="M506" s="160"/>
      <c r="N506" s="160"/>
      <c r="O506" s="160"/>
      <c r="P506" s="160"/>
      <c r="Q506" s="160"/>
      <c r="R506" s="160"/>
      <c r="S506" s="160"/>
      <c r="T506" s="160"/>
      <c r="U506" s="160"/>
      <c r="V506" s="160"/>
      <c r="W506" s="160"/>
      <c r="X506" s="151"/>
      <c r="Y506" s="151"/>
      <c r="Z506" s="151"/>
      <c r="AA506" s="151"/>
      <c r="AB506" s="151"/>
      <c r="AC506" s="151"/>
      <c r="AD506" s="151"/>
      <c r="AE506" s="151"/>
      <c r="AF506" s="151"/>
      <c r="AG506" s="151" t="s">
        <v>250</v>
      </c>
      <c r="AH506" s="151">
        <v>0</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c r="A507" s="168">
        <v>85</v>
      </c>
      <c r="B507" s="169" t="s">
        <v>670</v>
      </c>
      <c r="C507" s="185" t="s">
        <v>671</v>
      </c>
      <c r="D507" s="170" t="s">
        <v>243</v>
      </c>
      <c r="E507" s="171">
        <v>1.7385999999999999</v>
      </c>
      <c r="F507" s="172">
        <v>0</v>
      </c>
      <c r="G507" s="173">
        <f>ROUND(E507*F507,2)</f>
        <v>0</v>
      </c>
      <c r="H507" s="172"/>
      <c r="I507" s="173">
        <f>ROUND(E507*H507,2)</f>
        <v>0</v>
      </c>
      <c r="J507" s="172"/>
      <c r="K507" s="173">
        <f>ROUND(E507*J507,2)</f>
        <v>0</v>
      </c>
      <c r="L507" s="173">
        <v>21</v>
      </c>
      <c r="M507" s="173">
        <f>G507*(1+L507/100)</f>
        <v>0</v>
      </c>
      <c r="N507" s="173">
        <v>2.5249999999999999</v>
      </c>
      <c r="O507" s="173">
        <f>ROUND(E507*N507,2)</f>
        <v>4.3899999999999997</v>
      </c>
      <c r="P507" s="173">
        <v>0</v>
      </c>
      <c r="Q507" s="173">
        <f>ROUND(E507*P507,2)</f>
        <v>0</v>
      </c>
      <c r="R507" s="173" t="s">
        <v>309</v>
      </c>
      <c r="S507" s="173" t="s">
        <v>201</v>
      </c>
      <c r="T507" s="174" t="s">
        <v>245</v>
      </c>
      <c r="U507" s="160">
        <v>2.58</v>
      </c>
      <c r="V507" s="160">
        <f>ROUND(E507*U507,2)</f>
        <v>4.49</v>
      </c>
      <c r="W507" s="160"/>
      <c r="X507" s="151"/>
      <c r="Y507" s="151"/>
      <c r="Z507" s="151"/>
      <c r="AA507" s="151"/>
      <c r="AB507" s="151"/>
      <c r="AC507" s="151"/>
      <c r="AD507" s="151"/>
      <c r="AE507" s="151"/>
      <c r="AF507" s="151"/>
      <c r="AG507" s="151" t="s">
        <v>259</v>
      </c>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c r="A508" s="158"/>
      <c r="B508" s="159"/>
      <c r="C508" s="315" t="s">
        <v>668</v>
      </c>
      <c r="D508" s="316"/>
      <c r="E508" s="316"/>
      <c r="F508" s="316"/>
      <c r="G508" s="316"/>
      <c r="H508" s="160"/>
      <c r="I508" s="160"/>
      <c r="J508" s="160"/>
      <c r="K508" s="160"/>
      <c r="L508" s="160"/>
      <c r="M508" s="160"/>
      <c r="N508" s="160"/>
      <c r="O508" s="160"/>
      <c r="P508" s="160"/>
      <c r="Q508" s="160"/>
      <c r="R508" s="160"/>
      <c r="S508" s="160"/>
      <c r="T508" s="160"/>
      <c r="U508" s="160"/>
      <c r="V508" s="160"/>
      <c r="W508" s="160"/>
      <c r="X508" s="151"/>
      <c r="Y508" s="151"/>
      <c r="Z508" s="151"/>
      <c r="AA508" s="151"/>
      <c r="AB508" s="151"/>
      <c r="AC508" s="151"/>
      <c r="AD508" s="151"/>
      <c r="AE508" s="151"/>
      <c r="AF508" s="151"/>
      <c r="AG508" s="151" t="s">
        <v>248</v>
      </c>
      <c r="AH508" s="151"/>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c r="A509" s="158"/>
      <c r="B509" s="159"/>
      <c r="C509" s="198" t="s">
        <v>672</v>
      </c>
      <c r="D509" s="190"/>
      <c r="E509" s="191">
        <v>1.0716000000000001</v>
      </c>
      <c r="F509" s="160"/>
      <c r="G509" s="160"/>
      <c r="H509" s="160"/>
      <c r="I509" s="160"/>
      <c r="J509" s="160"/>
      <c r="K509" s="160"/>
      <c r="L509" s="160"/>
      <c r="M509" s="160"/>
      <c r="N509" s="160"/>
      <c r="O509" s="160"/>
      <c r="P509" s="160"/>
      <c r="Q509" s="160"/>
      <c r="R509" s="160"/>
      <c r="S509" s="160"/>
      <c r="T509" s="160"/>
      <c r="U509" s="160"/>
      <c r="V509" s="160"/>
      <c r="W509" s="160"/>
      <c r="X509" s="151"/>
      <c r="Y509" s="151"/>
      <c r="Z509" s="151"/>
      <c r="AA509" s="151"/>
      <c r="AB509" s="151"/>
      <c r="AC509" s="151"/>
      <c r="AD509" s="151"/>
      <c r="AE509" s="151"/>
      <c r="AF509" s="151"/>
      <c r="AG509" s="151" t="s">
        <v>250</v>
      </c>
      <c r="AH509" s="151">
        <v>0</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c r="A510" s="158"/>
      <c r="B510" s="159"/>
      <c r="C510" s="198" t="s">
        <v>673</v>
      </c>
      <c r="D510" s="190"/>
      <c r="E510" s="191">
        <v>0.38700000000000001</v>
      </c>
      <c r="F510" s="160"/>
      <c r="G510" s="160"/>
      <c r="H510" s="160"/>
      <c r="I510" s="160"/>
      <c r="J510" s="160"/>
      <c r="K510" s="160"/>
      <c r="L510" s="160"/>
      <c r="M510" s="160"/>
      <c r="N510" s="160"/>
      <c r="O510" s="160"/>
      <c r="P510" s="160"/>
      <c r="Q510" s="160"/>
      <c r="R510" s="160"/>
      <c r="S510" s="160"/>
      <c r="T510" s="160"/>
      <c r="U510" s="160"/>
      <c r="V510" s="160"/>
      <c r="W510" s="160"/>
      <c r="X510" s="151"/>
      <c r="Y510" s="151"/>
      <c r="Z510" s="151"/>
      <c r="AA510" s="151"/>
      <c r="AB510" s="151"/>
      <c r="AC510" s="151"/>
      <c r="AD510" s="151"/>
      <c r="AE510" s="151"/>
      <c r="AF510" s="151"/>
      <c r="AG510" s="151" t="s">
        <v>250</v>
      </c>
      <c r="AH510" s="151">
        <v>0</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c r="A511" s="158"/>
      <c r="B511" s="159"/>
      <c r="C511" s="198" t="s">
        <v>674</v>
      </c>
      <c r="D511" s="190"/>
      <c r="E511" s="191">
        <v>0.28000000000000003</v>
      </c>
      <c r="F511" s="160"/>
      <c r="G511" s="160"/>
      <c r="H511" s="160"/>
      <c r="I511" s="160"/>
      <c r="J511" s="160"/>
      <c r="K511" s="160"/>
      <c r="L511" s="160"/>
      <c r="M511" s="160"/>
      <c r="N511" s="160"/>
      <c r="O511" s="160"/>
      <c r="P511" s="160"/>
      <c r="Q511" s="160"/>
      <c r="R511" s="160"/>
      <c r="S511" s="160"/>
      <c r="T511" s="160"/>
      <c r="U511" s="160"/>
      <c r="V511" s="160"/>
      <c r="W511" s="160"/>
      <c r="X511" s="151"/>
      <c r="Y511" s="151"/>
      <c r="Z511" s="151"/>
      <c r="AA511" s="151"/>
      <c r="AB511" s="151"/>
      <c r="AC511" s="151"/>
      <c r="AD511" s="151"/>
      <c r="AE511" s="151"/>
      <c r="AF511" s="151"/>
      <c r="AG511" s="151" t="s">
        <v>250</v>
      </c>
      <c r="AH511" s="151">
        <v>0</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c r="A512" s="168">
        <v>86</v>
      </c>
      <c r="B512" s="169" t="s">
        <v>675</v>
      </c>
      <c r="C512" s="185" t="s">
        <v>676</v>
      </c>
      <c r="D512" s="170" t="s">
        <v>243</v>
      </c>
      <c r="E512" s="171">
        <v>7.0000000000000007E-2</v>
      </c>
      <c r="F512" s="172">
        <v>0</v>
      </c>
      <c r="G512" s="173">
        <f>ROUND(E512*F512,2)</f>
        <v>0</v>
      </c>
      <c r="H512" s="172"/>
      <c r="I512" s="173">
        <f>ROUND(E512*H512,2)</f>
        <v>0</v>
      </c>
      <c r="J512" s="172"/>
      <c r="K512" s="173">
        <f>ROUND(E512*J512,2)</f>
        <v>0</v>
      </c>
      <c r="L512" s="173">
        <v>21</v>
      </c>
      <c r="M512" s="173">
        <f>G512*(1+L512/100)</f>
        <v>0</v>
      </c>
      <c r="N512" s="173">
        <v>2.5</v>
      </c>
      <c r="O512" s="173">
        <f>ROUND(E512*N512,2)</f>
        <v>0.18</v>
      </c>
      <c r="P512" s="173">
        <v>0</v>
      </c>
      <c r="Q512" s="173">
        <f>ROUND(E512*P512,2)</f>
        <v>0</v>
      </c>
      <c r="R512" s="173" t="s">
        <v>338</v>
      </c>
      <c r="S512" s="173" t="s">
        <v>201</v>
      </c>
      <c r="T512" s="174" t="s">
        <v>245</v>
      </c>
      <c r="U512" s="160">
        <v>4.4000000000000004</v>
      </c>
      <c r="V512" s="160">
        <f>ROUND(E512*U512,2)</f>
        <v>0.31</v>
      </c>
      <c r="W512" s="160"/>
      <c r="X512" s="151"/>
      <c r="Y512" s="151"/>
      <c r="Z512" s="151"/>
      <c r="AA512" s="151"/>
      <c r="AB512" s="151"/>
      <c r="AC512" s="151"/>
      <c r="AD512" s="151"/>
      <c r="AE512" s="151"/>
      <c r="AF512" s="151"/>
      <c r="AG512" s="151" t="s">
        <v>259</v>
      </c>
      <c r="AH512" s="151"/>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c r="A513" s="158"/>
      <c r="B513" s="159"/>
      <c r="C513" s="315" t="s">
        <v>677</v>
      </c>
      <c r="D513" s="316"/>
      <c r="E513" s="316"/>
      <c r="F513" s="316"/>
      <c r="G513" s="316"/>
      <c r="H513" s="160"/>
      <c r="I513" s="160"/>
      <c r="J513" s="160"/>
      <c r="K513" s="160"/>
      <c r="L513" s="160"/>
      <c r="M513" s="160"/>
      <c r="N513" s="160"/>
      <c r="O513" s="160"/>
      <c r="P513" s="160"/>
      <c r="Q513" s="160"/>
      <c r="R513" s="160"/>
      <c r="S513" s="160"/>
      <c r="T513" s="160"/>
      <c r="U513" s="160"/>
      <c r="V513" s="160"/>
      <c r="W513" s="160"/>
      <c r="X513" s="151"/>
      <c r="Y513" s="151"/>
      <c r="Z513" s="151"/>
      <c r="AA513" s="151"/>
      <c r="AB513" s="151"/>
      <c r="AC513" s="151"/>
      <c r="AD513" s="151"/>
      <c r="AE513" s="151"/>
      <c r="AF513" s="151"/>
      <c r="AG513" s="151" t="s">
        <v>248</v>
      </c>
      <c r="AH513" s="151"/>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c r="A514" s="158"/>
      <c r="B514" s="159"/>
      <c r="C514" s="198" t="s">
        <v>678</v>
      </c>
      <c r="D514" s="190"/>
      <c r="E514" s="191">
        <v>7.0000000000000007E-2</v>
      </c>
      <c r="F514" s="160"/>
      <c r="G514" s="160"/>
      <c r="H514" s="160"/>
      <c r="I514" s="160"/>
      <c r="J514" s="160"/>
      <c r="K514" s="160"/>
      <c r="L514" s="160"/>
      <c r="M514" s="160"/>
      <c r="N514" s="160"/>
      <c r="O514" s="160"/>
      <c r="P514" s="160"/>
      <c r="Q514" s="160"/>
      <c r="R514" s="160"/>
      <c r="S514" s="160"/>
      <c r="T514" s="160"/>
      <c r="U514" s="160"/>
      <c r="V514" s="160"/>
      <c r="W514" s="160"/>
      <c r="X514" s="151"/>
      <c r="Y514" s="151"/>
      <c r="Z514" s="151"/>
      <c r="AA514" s="151"/>
      <c r="AB514" s="151"/>
      <c r="AC514" s="151"/>
      <c r="AD514" s="151"/>
      <c r="AE514" s="151"/>
      <c r="AF514" s="151"/>
      <c r="AG514" s="151" t="s">
        <v>250</v>
      </c>
      <c r="AH514" s="151">
        <v>0</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c r="A515" s="168">
        <v>87</v>
      </c>
      <c r="B515" s="169" t="s">
        <v>679</v>
      </c>
      <c r="C515" s="185" t="s">
        <v>680</v>
      </c>
      <c r="D515" s="170" t="s">
        <v>243</v>
      </c>
      <c r="E515" s="171">
        <v>1.7385999999999999</v>
      </c>
      <c r="F515" s="172">
        <v>0</v>
      </c>
      <c r="G515" s="173">
        <f>ROUND(E515*F515,2)</f>
        <v>0</v>
      </c>
      <c r="H515" s="172"/>
      <c r="I515" s="173">
        <f>ROUND(E515*H515,2)</f>
        <v>0</v>
      </c>
      <c r="J515" s="172"/>
      <c r="K515" s="173">
        <f>ROUND(E515*J515,2)</f>
        <v>0</v>
      </c>
      <c r="L515" s="173">
        <v>21</v>
      </c>
      <c r="M515" s="173">
        <f>G515*(1+L515/100)</f>
        <v>0</v>
      </c>
      <c r="N515" s="173">
        <v>0</v>
      </c>
      <c r="O515" s="173">
        <f>ROUND(E515*N515,2)</f>
        <v>0</v>
      </c>
      <c r="P515" s="173">
        <v>0</v>
      </c>
      <c r="Q515" s="173">
        <f>ROUND(E515*P515,2)</f>
        <v>0</v>
      </c>
      <c r="R515" s="173" t="s">
        <v>309</v>
      </c>
      <c r="S515" s="173" t="s">
        <v>201</v>
      </c>
      <c r="T515" s="174" t="s">
        <v>245</v>
      </c>
      <c r="U515" s="160">
        <v>0.41</v>
      </c>
      <c r="V515" s="160">
        <f>ROUND(E515*U515,2)</f>
        <v>0.71</v>
      </c>
      <c r="W515" s="160"/>
      <c r="X515" s="151"/>
      <c r="Y515" s="151"/>
      <c r="Z515" s="151"/>
      <c r="AA515" s="151"/>
      <c r="AB515" s="151"/>
      <c r="AC515" s="151"/>
      <c r="AD515" s="151"/>
      <c r="AE515" s="151"/>
      <c r="AF515" s="151"/>
      <c r="AG515" s="151" t="s">
        <v>259</v>
      </c>
      <c r="AH515" s="151"/>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c r="A516" s="158"/>
      <c r="B516" s="159"/>
      <c r="C516" s="315" t="s">
        <v>681</v>
      </c>
      <c r="D516" s="316"/>
      <c r="E516" s="316"/>
      <c r="F516" s="316"/>
      <c r="G516" s="316"/>
      <c r="H516" s="160"/>
      <c r="I516" s="160"/>
      <c r="J516" s="160"/>
      <c r="K516" s="160"/>
      <c r="L516" s="160"/>
      <c r="M516" s="160"/>
      <c r="N516" s="160"/>
      <c r="O516" s="160"/>
      <c r="P516" s="160"/>
      <c r="Q516" s="160"/>
      <c r="R516" s="160"/>
      <c r="S516" s="160"/>
      <c r="T516" s="160"/>
      <c r="U516" s="160"/>
      <c r="V516" s="160"/>
      <c r="W516" s="160"/>
      <c r="X516" s="151"/>
      <c r="Y516" s="151"/>
      <c r="Z516" s="151"/>
      <c r="AA516" s="151"/>
      <c r="AB516" s="151"/>
      <c r="AC516" s="151"/>
      <c r="AD516" s="151"/>
      <c r="AE516" s="151"/>
      <c r="AF516" s="151"/>
      <c r="AG516" s="151" t="s">
        <v>248</v>
      </c>
      <c r="AH516" s="151"/>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c r="A517" s="158"/>
      <c r="B517" s="159"/>
      <c r="C517" s="198" t="s">
        <v>672</v>
      </c>
      <c r="D517" s="190"/>
      <c r="E517" s="191">
        <v>1.0716000000000001</v>
      </c>
      <c r="F517" s="160"/>
      <c r="G517" s="160"/>
      <c r="H517" s="160"/>
      <c r="I517" s="160"/>
      <c r="J517" s="160"/>
      <c r="K517" s="160"/>
      <c r="L517" s="160"/>
      <c r="M517" s="160"/>
      <c r="N517" s="160"/>
      <c r="O517" s="160"/>
      <c r="P517" s="160"/>
      <c r="Q517" s="160"/>
      <c r="R517" s="160"/>
      <c r="S517" s="160"/>
      <c r="T517" s="160"/>
      <c r="U517" s="160"/>
      <c r="V517" s="160"/>
      <c r="W517" s="160"/>
      <c r="X517" s="151"/>
      <c r="Y517" s="151"/>
      <c r="Z517" s="151"/>
      <c r="AA517" s="151"/>
      <c r="AB517" s="151"/>
      <c r="AC517" s="151"/>
      <c r="AD517" s="151"/>
      <c r="AE517" s="151"/>
      <c r="AF517" s="151"/>
      <c r="AG517" s="151" t="s">
        <v>250</v>
      </c>
      <c r="AH517" s="151">
        <v>0</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c r="A518" s="158"/>
      <c r="B518" s="159"/>
      <c r="C518" s="198" t="s">
        <v>682</v>
      </c>
      <c r="D518" s="190"/>
      <c r="E518" s="191">
        <v>0.38700000000000001</v>
      </c>
      <c r="F518" s="160"/>
      <c r="G518" s="160"/>
      <c r="H518" s="160"/>
      <c r="I518" s="160"/>
      <c r="J518" s="160"/>
      <c r="K518" s="160"/>
      <c r="L518" s="160"/>
      <c r="M518" s="160"/>
      <c r="N518" s="160"/>
      <c r="O518" s="160"/>
      <c r="P518" s="160"/>
      <c r="Q518" s="160"/>
      <c r="R518" s="160"/>
      <c r="S518" s="160"/>
      <c r="T518" s="160"/>
      <c r="U518" s="160"/>
      <c r="V518" s="160"/>
      <c r="W518" s="160"/>
      <c r="X518" s="151"/>
      <c r="Y518" s="151"/>
      <c r="Z518" s="151"/>
      <c r="AA518" s="151"/>
      <c r="AB518" s="151"/>
      <c r="AC518" s="151"/>
      <c r="AD518" s="151"/>
      <c r="AE518" s="151"/>
      <c r="AF518" s="151"/>
      <c r="AG518" s="151" t="s">
        <v>250</v>
      </c>
      <c r="AH518" s="151">
        <v>0</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c r="A519" s="158"/>
      <c r="B519" s="159"/>
      <c r="C519" s="198" t="s">
        <v>674</v>
      </c>
      <c r="D519" s="190"/>
      <c r="E519" s="191">
        <v>0.28000000000000003</v>
      </c>
      <c r="F519" s="160"/>
      <c r="G519" s="160"/>
      <c r="H519" s="160"/>
      <c r="I519" s="160"/>
      <c r="J519" s="160"/>
      <c r="K519" s="160"/>
      <c r="L519" s="160"/>
      <c r="M519" s="160"/>
      <c r="N519" s="160"/>
      <c r="O519" s="160"/>
      <c r="P519" s="160"/>
      <c r="Q519" s="160"/>
      <c r="R519" s="160"/>
      <c r="S519" s="160"/>
      <c r="T519" s="160"/>
      <c r="U519" s="160"/>
      <c r="V519" s="160"/>
      <c r="W519" s="160"/>
      <c r="X519" s="151"/>
      <c r="Y519" s="151"/>
      <c r="Z519" s="151"/>
      <c r="AA519" s="151"/>
      <c r="AB519" s="151"/>
      <c r="AC519" s="151"/>
      <c r="AD519" s="151"/>
      <c r="AE519" s="151"/>
      <c r="AF519" s="151"/>
      <c r="AG519" s="151" t="s">
        <v>250</v>
      </c>
      <c r="AH519" s="151">
        <v>0</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ht="22.5" outlineLevel="1">
      <c r="A520" s="168">
        <v>88</v>
      </c>
      <c r="B520" s="169" t="s">
        <v>683</v>
      </c>
      <c r="C520" s="185" t="s">
        <v>684</v>
      </c>
      <c r="D520" s="170" t="s">
        <v>685</v>
      </c>
      <c r="E520" s="171">
        <v>5.1610000000000003E-2</v>
      </c>
      <c r="F520" s="172">
        <v>0</v>
      </c>
      <c r="G520" s="173">
        <f>ROUND(E520*F520,2)</f>
        <v>0</v>
      </c>
      <c r="H520" s="172"/>
      <c r="I520" s="173">
        <f>ROUND(E520*H520,2)</f>
        <v>0</v>
      </c>
      <c r="J520" s="172"/>
      <c r="K520" s="173">
        <f>ROUND(E520*J520,2)</f>
        <v>0</v>
      </c>
      <c r="L520" s="173">
        <v>21</v>
      </c>
      <c r="M520" s="173">
        <f>G520*(1+L520/100)</f>
        <v>0</v>
      </c>
      <c r="N520" s="173">
        <v>1.0662499999999999</v>
      </c>
      <c r="O520" s="173">
        <f>ROUND(E520*N520,2)</f>
        <v>0.06</v>
      </c>
      <c r="P520" s="173">
        <v>0</v>
      </c>
      <c r="Q520" s="173">
        <f>ROUND(E520*P520,2)</f>
        <v>0</v>
      </c>
      <c r="R520" s="173" t="s">
        <v>309</v>
      </c>
      <c r="S520" s="173" t="s">
        <v>201</v>
      </c>
      <c r="T520" s="174" t="s">
        <v>245</v>
      </c>
      <c r="U520" s="160">
        <v>15.231</v>
      </c>
      <c r="V520" s="160">
        <f>ROUND(E520*U520,2)</f>
        <v>0.79</v>
      </c>
      <c r="W520" s="160"/>
      <c r="X520" s="151"/>
      <c r="Y520" s="151"/>
      <c r="Z520" s="151"/>
      <c r="AA520" s="151"/>
      <c r="AB520" s="151"/>
      <c r="AC520" s="151"/>
      <c r="AD520" s="151"/>
      <c r="AE520" s="151"/>
      <c r="AF520" s="151"/>
      <c r="AG520" s="151" t="s">
        <v>259</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c r="A521" s="158"/>
      <c r="B521" s="159"/>
      <c r="C521" s="198" t="s">
        <v>686</v>
      </c>
      <c r="D521" s="190"/>
      <c r="E521" s="191">
        <v>3.9289999999999999E-2</v>
      </c>
      <c r="F521" s="160"/>
      <c r="G521" s="160"/>
      <c r="H521" s="160"/>
      <c r="I521" s="160"/>
      <c r="J521" s="160"/>
      <c r="K521" s="160"/>
      <c r="L521" s="160"/>
      <c r="M521" s="160"/>
      <c r="N521" s="160"/>
      <c r="O521" s="160"/>
      <c r="P521" s="160"/>
      <c r="Q521" s="160"/>
      <c r="R521" s="160"/>
      <c r="S521" s="160"/>
      <c r="T521" s="160"/>
      <c r="U521" s="160"/>
      <c r="V521" s="160"/>
      <c r="W521" s="160"/>
      <c r="X521" s="151"/>
      <c r="Y521" s="151"/>
      <c r="Z521" s="151"/>
      <c r="AA521" s="151"/>
      <c r="AB521" s="151"/>
      <c r="AC521" s="151"/>
      <c r="AD521" s="151"/>
      <c r="AE521" s="151"/>
      <c r="AF521" s="151"/>
      <c r="AG521" s="151" t="s">
        <v>250</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c r="A522" s="158"/>
      <c r="B522" s="159"/>
      <c r="C522" s="198" t="s">
        <v>687</v>
      </c>
      <c r="D522" s="190"/>
      <c r="E522" s="191">
        <v>1.2319999999999999E-2</v>
      </c>
      <c r="F522" s="160"/>
      <c r="G522" s="160"/>
      <c r="H522" s="160"/>
      <c r="I522" s="160"/>
      <c r="J522" s="160"/>
      <c r="K522" s="160"/>
      <c r="L522" s="160"/>
      <c r="M522" s="160"/>
      <c r="N522" s="160"/>
      <c r="O522" s="160"/>
      <c r="P522" s="160"/>
      <c r="Q522" s="160"/>
      <c r="R522" s="160"/>
      <c r="S522" s="160"/>
      <c r="T522" s="160"/>
      <c r="U522" s="160"/>
      <c r="V522" s="160"/>
      <c r="W522" s="160"/>
      <c r="X522" s="151"/>
      <c r="Y522" s="151"/>
      <c r="Z522" s="151"/>
      <c r="AA522" s="151"/>
      <c r="AB522" s="151"/>
      <c r="AC522" s="151"/>
      <c r="AD522" s="151"/>
      <c r="AE522" s="151"/>
      <c r="AF522" s="151"/>
      <c r="AG522" s="151" t="s">
        <v>250</v>
      </c>
      <c r="AH522" s="151">
        <v>0</v>
      </c>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ht="22.5" outlineLevel="1">
      <c r="A523" s="168">
        <v>89</v>
      </c>
      <c r="B523" s="169" t="s">
        <v>688</v>
      </c>
      <c r="C523" s="185" t="s">
        <v>689</v>
      </c>
      <c r="D523" s="170" t="s">
        <v>243</v>
      </c>
      <c r="E523" s="171">
        <v>16.063870000000001</v>
      </c>
      <c r="F523" s="172">
        <v>0</v>
      </c>
      <c r="G523" s="173">
        <f>ROUND(E523*F523,2)</f>
        <v>0</v>
      </c>
      <c r="H523" s="172"/>
      <c r="I523" s="173">
        <f>ROUND(E523*H523,2)</f>
        <v>0</v>
      </c>
      <c r="J523" s="172"/>
      <c r="K523" s="173">
        <f>ROUND(E523*J523,2)</f>
        <v>0</v>
      </c>
      <c r="L523" s="173">
        <v>21</v>
      </c>
      <c r="M523" s="173">
        <f>G523*(1+L523/100)</f>
        <v>0</v>
      </c>
      <c r="N523" s="173">
        <v>0</v>
      </c>
      <c r="O523" s="173">
        <f>ROUND(E523*N523,2)</f>
        <v>0</v>
      </c>
      <c r="P523" s="173">
        <v>0</v>
      </c>
      <c r="Q523" s="173">
        <f>ROUND(E523*P523,2)</f>
        <v>0</v>
      </c>
      <c r="R523" s="173" t="s">
        <v>309</v>
      </c>
      <c r="S523" s="173" t="s">
        <v>201</v>
      </c>
      <c r="T523" s="174" t="s">
        <v>245</v>
      </c>
      <c r="U523" s="160">
        <v>1.8360000000000001</v>
      </c>
      <c r="V523" s="160">
        <f>ROUND(E523*U523,2)</f>
        <v>29.49</v>
      </c>
      <c r="W523" s="160"/>
      <c r="X523" s="151"/>
      <c r="Y523" s="151"/>
      <c r="Z523" s="151"/>
      <c r="AA523" s="151"/>
      <c r="AB523" s="151"/>
      <c r="AC523" s="151"/>
      <c r="AD523" s="151"/>
      <c r="AE523" s="151"/>
      <c r="AF523" s="151"/>
      <c r="AG523" s="151" t="s">
        <v>259</v>
      </c>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c r="A524" s="158"/>
      <c r="B524" s="159"/>
      <c r="C524" s="315" t="s">
        <v>690</v>
      </c>
      <c r="D524" s="316"/>
      <c r="E524" s="316"/>
      <c r="F524" s="316"/>
      <c r="G524" s="316"/>
      <c r="H524" s="160"/>
      <c r="I524" s="160"/>
      <c r="J524" s="160"/>
      <c r="K524" s="160"/>
      <c r="L524" s="160"/>
      <c r="M524" s="160"/>
      <c r="N524" s="160"/>
      <c r="O524" s="160"/>
      <c r="P524" s="160"/>
      <c r="Q524" s="160"/>
      <c r="R524" s="160"/>
      <c r="S524" s="160"/>
      <c r="T524" s="160"/>
      <c r="U524" s="160"/>
      <c r="V524" s="160"/>
      <c r="W524" s="160"/>
      <c r="X524" s="151"/>
      <c r="Y524" s="151"/>
      <c r="Z524" s="151"/>
      <c r="AA524" s="151"/>
      <c r="AB524" s="151"/>
      <c r="AC524" s="151"/>
      <c r="AD524" s="151"/>
      <c r="AE524" s="151"/>
      <c r="AF524" s="151"/>
      <c r="AG524" s="151" t="s">
        <v>248</v>
      </c>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c r="A525" s="158"/>
      <c r="B525" s="159"/>
      <c r="C525" s="198" t="s">
        <v>691</v>
      </c>
      <c r="D525" s="190"/>
      <c r="E525" s="191">
        <v>14.191879999999999</v>
      </c>
      <c r="F525" s="160"/>
      <c r="G525" s="160"/>
      <c r="H525" s="160"/>
      <c r="I525" s="160"/>
      <c r="J525" s="160"/>
      <c r="K525" s="160"/>
      <c r="L525" s="160"/>
      <c r="M525" s="160"/>
      <c r="N525" s="160"/>
      <c r="O525" s="160"/>
      <c r="P525" s="160"/>
      <c r="Q525" s="160"/>
      <c r="R525" s="160"/>
      <c r="S525" s="160"/>
      <c r="T525" s="160"/>
      <c r="U525" s="160"/>
      <c r="V525" s="160"/>
      <c r="W525" s="160"/>
      <c r="X525" s="151"/>
      <c r="Y525" s="151"/>
      <c r="Z525" s="151"/>
      <c r="AA525" s="151"/>
      <c r="AB525" s="151"/>
      <c r="AC525" s="151"/>
      <c r="AD525" s="151"/>
      <c r="AE525" s="151"/>
      <c r="AF525" s="151"/>
      <c r="AG525" s="151" t="s">
        <v>250</v>
      </c>
      <c r="AH525" s="151">
        <v>0</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c r="A526" s="158"/>
      <c r="B526" s="159"/>
      <c r="C526" s="198" t="s">
        <v>692</v>
      </c>
      <c r="D526" s="190"/>
      <c r="E526" s="191">
        <v>1.8720000000000001</v>
      </c>
      <c r="F526" s="160"/>
      <c r="G526" s="160"/>
      <c r="H526" s="160"/>
      <c r="I526" s="160"/>
      <c r="J526" s="160"/>
      <c r="K526" s="160"/>
      <c r="L526" s="160"/>
      <c r="M526" s="160"/>
      <c r="N526" s="160"/>
      <c r="O526" s="160"/>
      <c r="P526" s="160"/>
      <c r="Q526" s="160"/>
      <c r="R526" s="160"/>
      <c r="S526" s="160"/>
      <c r="T526" s="160"/>
      <c r="U526" s="160"/>
      <c r="V526" s="160"/>
      <c r="W526" s="160"/>
      <c r="X526" s="151"/>
      <c r="Y526" s="151"/>
      <c r="Z526" s="151"/>
      <c r="AA526" s="151"/>
      <c r="AB526" s="151"/>
      <c r="AC526" s="151"/>
      <c r="AD526" s="151"/>
      <c r="AE526" s="151"/>
      <c r="AF526" s="151"/>
      <c r="AG526" s="151" t="s">
        <v>250</v>
      </c>
      <c r="AH526" s="151">
        <v>0</v>
      </c>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ht="22.5" outlineLevel="1">
      <c r="A527" s="168">
        <v>90</v>
      </c>
      <c r="B527" s="169" t="s">
        <v>693</v>
      </c>
      <c r="C527" s="185" t="s">
        <v>694</v>
      </c>
      <c r="D527" s="170" t="s">
        <v>292</v>
      </c>
      <c r="E527" s="171">
        <v>15.7</v>
      </c>
      <c r="F527" s="172">
        <v>0</v>
      </c>
      <c r="G527" s="173">
        <f>ROUND(E527*F527,2)</f>
        <v>0</v>
      </c>
      <c r="H527" s="172"/>
      <c r="I527" s="173">
        <f>ROUND(E527*H527,2)</f>
        <v>0</v>
      </c>
      <c r="J527" s="172"/>
      <c r="K527" s="173">
        <f>ROUND(E527*J527,2)</f>
        <v>0</v>
      </c>
      <c r="L527" s="173">
        <v>21</v>
      </c>
      <c r="M527" s="173">
        <f>G527*(1+L527/100)</f>
        <v>0</v>
      </c>
      <c r="N527" s="173">
        <v>8.5050000000000001E-2</v>
      </c>
      <c r="O527" s="173">
        <f>ROUND(E527*N527,2)</f>
        <v>1.34</v>
      </c>
      <c r="P527" s="173">
        <v>0</v>
      </c>
      <c r="Q527" s="173">
        <f>ROUND(E527*P527,2)</f>
        <v>0</v>
      </c>
      <c r="R527" s="173" t="s">
        <v>309</v>
      </c>
      <c r="S527" s="173" t="s">
        <v>201</v>
      </c>
      <c r="T527" s="174" t="s">
        <v>245</v>
      </c>
      <c r="U527" s="160">
        <v>0.40550000000000003</v>
      </c>
      <c r="V527" s="160">
        <f>ROUND(E527*U527,2)</f>
        <v>6.37</v>
      </c>
      <c r="W527" s="160"/>
      <c r="X527" s="151"/>
      <c r="Y527" s="151"/>
      <c r="Z527" s="151"/>
      <c r="AA527" s="151"/>
      <c r="AB527" s="151"/>
      <c r="AC527" s="151"/>
      <c r="AD527" s="151"/>
      <c r="AE527" s="151"/>
      <c r="AF527" s="151"/>
      <c r="AG527" s="151" t="s">
        <v>259</v>
      </c>
      <c r="AH527" s="151"/>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c r="A528" s="158"/>
      <c r="B528" s="159"/>
      <c r="C528" s="315" t="s">
        <v>695</v>
      </c>
      <c r="D528" s="316"/>
      <c r="E528" s="316"/>
      <c r="F528" s="316"/>
      <c r="G528" s="316"/>
      <c r="H528" s="160"/>
      <c r="I528" s="160"/>
      <c r="J528" s="160"/>
      <c r="K528" s="160"/>
      <c r="L528" s="160"/>
      <c r="M528" s="160"/>
      <c r="N528" s="160"/>
      <c r="O528" s="160"/>
      <c r="P528" s="160"/>
      <c r="Q528" s="160"/>
      <c r="R528" s="160"/>
      <c r="S528" s="160"/>
      <c r="T528" s="160"/>
      <c r="U528" s="160"/>
      <c r="V528" s="160"/>
      <c r="W528" s="160"/>
      <c r="X528" s="151"/>
      <c r="Y528" s="151"/>
      <c r="Z528" s="151"/>
      <c r="AA528" s="151"/>
      <c r="AB528" s="151"/>
      <c r="AC528" s="151"/>
      <c r="AD528" s="151"/>
      <c r="AE528" s="151"/>
      <c r="AF528" s="151"/>
      <c r="AG528" s="151" t="s">
        <v>248</v>
      </c>
      <c r="AH528" s="151"/>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c r="A529" s="158"/>
      <c r="B529" s="159"/>
      <c r="C529" s="198" t="s">
        <v>696</v>
      </c>
      <c r="D529" s="190"/>
      <c r="E529" s="191">
        <v>8.9</v>
      </c>
      <c r="F529" s="160"/>
      <c r="G529" s="160"/>
      <c r="H529" s="160"/>
      <c r="I529" s="160"/>
      <c r="J529" s="160"/>
      <c r="K529" s="160"/>
      <c r="L529" s="160"/>
      <c r="M529" s="160"/>
      <c r="N529" s="160"/>
      <c r="O529" s="160"/>
      <c r="P529" s="160"/>
      <c r="Q529" s="160"/>
      <c r="R529" s="160"/>
      <c r="S529" s="160"/>
      <c r="T529" s="160"/>
      <c r="U529" s="160"/>
      <c r="V529" s="160"/>
      <c r="W529" s="160"/>
      <c r="X529" s="151"/>
      <c r="Y529" s="151"/>
      <c r="Z529" s="151"/>
      <c r="AA529" s="151"/>
      <c r="AB529" s="151"/>
      <c r="AC529" s="151"/>
      <c r="AD529" s="151"/>
      <c r="AE529" s="151"/>
      <c r="AF529" s="151"/>
      <c r="AG529" s="151" t="s">
        <v>250</v>
      </c>
      <c r="AH529" s="151">
        <v>0</v>
      </c>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c r="A530" s="158"/>
      <c r="B530" s="159"/>
      <c r="C530" s="198" t="s">
        <v>697</v>
      </c>
      <c r="D530" s="190"/>
      <c r="E530" s="191">
        <v>6.8</v>
      </c>
      <c r="F530" s="160"/>
      <c r="G530" s="160"/>
      <c r="H530" s="160"/>
      <c r="I530" s="160"/>
      <c r="J530" s="160"/>
      <c r="K530" s="160"/>
      <c r="L530" s="160"/>
      <c r="M530" s="160"/>
      <c r="N530" s="160"/>
      <c r="O530" s="160"/>
      <c r="P530" s="160"/>
      <c r="Q530" s="160"/>
      <c r="R530" s="160"/>
      <c r="S530" s="160"/>
      <c r="T530" s="160"/>
      <c r="U530" s="160"/>
      <c r="V530" s="160"/>
      <c r="W530" s="160"/>
      <c r="X530" s="151"/>
      <c r="Y530" s="151"/>
      <c r="Z530" s="151"/>
      <c r="AA530" s="151"/>
      <c r="AB530" s="151"/>
      <c r="AC530" s="151"/>
      <c r="AD530" s="151"/>
      <c r="AE530" s="151"/>
      <c r="AF530" s="151"/>
      <c r="AG530" s="151" t="s">
        <v>250</v>
      </c>
      <c r="AH530" s="151">
        <v>0</v>
      </c>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ht="22.5" outlineLevel="1">
      <c r="A531" s="168">
        <v>91</v>
      </c>
      <c r="B531" s="169" t="s">
        <v>698</v>
      </c>
      <c r="C531" s="185" t="s">
        <v>699</v>
      </c>
      <c r="D531" s="170" t="s">
        <v>292</v>
      </c>
      <c r="E531" s="171">
        <v>80.89</v>
      </c>
      <c r="F531" s="172">
        <v>0</v>
      </c>
      <c r="G531" s="173">
        <f>ROUND(E531*F531,2)</f>
        <v>0</v>
      </c>
      <c r="H531" s="172"/>
      <c r="I531" s="173">
        <f>ROUND(E531*H531,2)</f>
        <v>0</v>
      </c>
      <c r="J531" s="172"/>
      <c r="K531" s="173">
        <f>ROUND(E531*J531,2)</f>
        <v>0</v>
      </c>
      <c r="L531" s="173">
        <v>21</v>
      </c>
      <c r="M531" s="173">
        <f>G531*(1+L531/100)</f>
        <v>0</v>
      </c>
      <c r="N531" s="173">
        <v>0.12288</v>
      </c>
      <c r="O531" s="173">
        <f>ROUND(E531*N531,2)</f>
        <v>9.94</v>
      </c>
      <c r="P531" s="173">
        <v>0</v>
      </c>
      <c r="Q531" s="173">
        <f>ROUND(E531*P531,2)</f>
        <v>0</v>
      </c>
      <c r="R531" s="173" t="s">
        <v>309</v>
      </c>
      <c r="S531" s="173" t="s">
        <v>201</v>
      </c>
      <c r="T531" s="174" t="s">
        <v>245</v>
      </c>
      <c r="U531" s="160">
        <v>0.52700000000000002</v>
      </c>
      <c r="V531" s="160">
        <f>ROUND(E531*U531,2)</f>
        <v>42.63</v>
      </c>
      <c r="W531" s="160"/>
      <c r="X531" s="151"/>
      <c r="Y531" s="151"/>
      <c r="Z531" s="151"/>
      <c r="AA531" s="151"/>
      <c r="AB531" s="151"/>
      <c r="AC531" s="151"/>
      <c r="AD531" s="151"/>
      <c r="AE531" s="151"/>
      <c r="AF531" s="151"/>
      <c r="AG531" s="151" t="s">
        <v>424</v>
      </c>
      <c r="AH531" s="151"/>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c r="A532" s="158"/>
      <c r="B532" s="159"/>
      <c r="C532" s="315" t="s">
        <v>695</v>
      </c>
      <c r="D532" s="316"/>
      <c r="E532" s="316"/>
      <c r="F532" s="316"/>
      <c r="G532" s="316"/>
      <c r="H532" s="160"/>
      <c r="I532" s="160"/>
      <c r="J532" s="160"/>
      <c r="K532" s="160"/>
      <c r="L532" s="160"/>
      <c r="M532" s="160"/>
      <c r="N532" s="160"/>
      <c r="O532" s="160"/>
      <c r="P532" s="160"/>
      <c r="Q532" s="160"/>
      <c r="R532" s="160"/>
      <c r="S532" s="160"/>
      <c r="T532" s="160"/>
      <c r="U532" s="160"/>
      <c r="V532" s="160"/>
      <c r="W532" s="160"/>
      <c r="X532" s="151"/>
      <c r="Y532" s="151"/>
      <c r="Z532" s="151"/>
      <c r="AA532" s="151"/>
      <c r="AB532" s="151"/>
      <c r="AC532" s="151"/>
      <c r="AD532" s="151"/>
      <c r="AE532" s="151"/>
      <c r="AF532" s="151"/>
      <c r="AG532" s="151" t="s">
        <v>248</v>
      </c>
      <c r="AH532" s="151"/>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c r="A533" s="158"/>
      <c r="B533" s="159"/>
      <c r="C533" s="317" t="s">
        <v>700</v>
      </c>
      <c r="D533" s="318"/>
      <c r="E533" s="318"/>
      <c r="F533" s="318"/>
      <c r="G533" s="318"/>
      <c r="H533" s="160"/>
      <c r="I533" s="160"/>
      <c r="J533" s="160"/>
      <c r="K533" s="160"/>
      <c r="L533" s="160"/>
      <c r="M533" s="160"/>
      <c r="N533" s="160"/>
      <c r="O533" s="160"/>
      <c r="P533" s="160"/>
      <c r="Q533" s="160"/>
      <c r="R533" s="160"/>
      <c r="S533" s="160"/>
      <c r="T533" s="160"/>
      <c r="U533" s="160"/>
      <c r="V533" s="160"/>
      <c r="W533" s="160"/>
      <c r="X533" s="151"/>
      <c r="Y533" s="151"/>
      <c r="Z533" s="151"/>
      <c r="AA533" s="151"/>
      <c r="AB533" s="151"/>
      <c r="AC533" s="151"/>
      <c r="AD533" s="151"/>
      <c r="AE533" s="151"/>
      <c r="AF533" s="151"/>
      <c r="AG533" s="151" t="s">
        <v>204</v>
      </c>
      <c r="AH533" s="151"/>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c r="A534" s="158"/>
      <c r="B534" s="159"/>
      <c r="C534" s="198" t="s">
        <v>701</v>
      </c>
      <c r="D534" s="190"/>
      <c r="E534" s="191">
        <v>37.270000000000003</v>
      </c>
      <c r="F534" s="160"/>
      <c r="G534" s="160"/>
      <c r="H534" s="160"/>
      <c r="I534" s="160"/>
      <c r="J534" s="160"/>
      <c r="K534" s="160"/>
      <c r="L534" s="160"/>
      <c r="M534" s="160"/>
      <c r="N534" s="160"/>
      <c r="O534" s="160"/>
      <c r="P534" s="160"/>
      <c r="Q534" s="160"/>
      <c r="R534" s="160"/>
      <c r="S534" s="160"/>
      <c r="T534" s="160"/>
      <c r="U534" s="160"/>
      <c r="V534" s="160"/>
      <c r="W534" s="160"/>
      <c r="X534" s="151"/>
      <c r="Y534" s="151"/>
      <c r="Z534" s="151"/>
      <c r="AA534" s="151"/>
      <c r="AB534" s="151"/>
      <c r="AC534" s="151"/>
      <c r="AD534" s="151"/>
      <c r="AE534" s="151"/>
      <c r="AF534" s="151"/>
      <c r="AG534" s="151" t="s">
        <v>250</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c r="A535" s="158"/>
      <c r="B535" s="159"/>
      <c r="C535" s="198" t="s">
        <v>702</v>
      </c>
      <c r="D535" s="190"/>
      <c r="E535" s="191">
        <v>8.5500000000000007</v>
      </c>
      <c r="F535" s="160"/>
      <c r="G535" s="160"/>
      <c r="H535" s="160"/>
      <c r="I535" s="160"/>
      <c r="J535" s="160"/>
      <c r="K535" s="160"/>
      <c r="L535" s="160"/>
      <c r="M535" s="160"/>
      <c r="N535" s="160"/>
      <c r="O535" s="160"/>
      <c r="P535" s="160"/>
      <c r="Q535" s="160"/>
      <c r="R535" s="160"/>
      <c r="S535" s="160"/>
      <c r="T535" s="160"/>
      <c r="U535" s="160"/>
      <c r="V535" s="160"/>
      <c r="W535" s="160"/>
      <c r="X535" s="151"/>
      <c r="Y535" s="151"/>
      <c r="Z535" s="151"/>
      <c r="AA535" s="151"/>
      <c r="AB535" s="151"/>
      <c r="AC535" s="151"/>
      <c r="AD535" s="151"/>
      <c r="AE535" s="151"/>
      <c r="AF535" s="151"/>
      <c r="AG535" s="151" t="s">
        <v>250</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c r="A536" s="158"/>
      <c r="B536" s="159"/>
      <c r="C536" s="198" t="s">
        <v>703</v>
      </c>
      <c r="D536" s="190"/>
      <c r="E536" s="191">
        <v>4.16</v>
      </c>
      <c r="F536" s="160"/>
      <c r="G536" s="160"/>
      <c r="H536" s="160"/>
      <c r="I536" s="160"/>
      <c r="J536" s="160"/>
      <c r="K536" s="160"/>
      <c r="L536" s="160"/>
      <c r="M536" s="160"/>
      <c r="N536" s="160"/>
      <c r="O536" s="160"/>
      <c r="P536" s="160"/>
      <c r="Q536" s="160"/>
      <c r="R536" s="160"/>
      <c r="S536" s="160"/>
      <c r="T536" s="160"/>
      <c r="U536" s="160"/>
      <c r="V536" s="160"/>
      <c r="W536" s="160"/>
      <c r="X536" s="151"/>
      <c r="Y536" s="151"/>
      <c r="Z536" s="151"/>
      <c r="AA536" s="151"/>
      <c r="AB536" s="151"/>
      <c r="AC536" s="151"/>
      <c r="AD536" s="151"/>
      <c r="AE536" s="151"/>
      <c r="AF536" s="151"/>
      <c r="AG536" s="151" t="s">
        <v>250</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c r="A537" s="158"/>
      <c r="B537" s="159"/>
      <c r="C537" s="198" t="s">
        <v>704</v>
      </c>
      <c r="D537" s="190"/>
      <c r="E537" s="191">
        <v>3.76</v>
      </c>
      <c r="F537" s="160"/>
      <c r="G537" s="160"/>
      <c r="H537" s="160"/>
      <c r="I537" s="160"/>
      <c r="J537" s="160"/>
      <c r="K537" s="160"/>
      <c r="L537" s="160"/>
      <c r="M537" s="160"/>
      <c r="N537" s="160"/>
      <c r="O537" s="160"/>
      <c r="P537" s="160"/>
      <c r="Q537" s="160"/>
      <c r="R537" s="160"/>
      <c r="S537" s="160"/>
      <c r="T537" s="160"/>
      <c r="U537" s="160"/>
      <c r="V537" s="160"/>
      <c r="W537" s="160"/>
      <c r="X537" s="151"/>
      <c r="Y537" s="151"/>
      <c r="Z537" s="151"/>
      <c r="AA537" s="151"/>
      <c r="AB537" s="151"/>
      <c r="AC537" s="151"/>
      <c r="AD537" s="151"/>
      <c r="AE537" s="151"/>
      <c r="AF537" s="151"/>
      <c r="AG537" s="151" t="s">
        <v>250</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c r="A538" s="158"/>
      <c r="B538" s="159"/>
      <c r="C538" s="198" t="s">
        <v>705</v>
      </c>
      <c r="D538" s="190"/>
      <c r="E538" s="191">
        <v>4.58</v>
      </c>
      <c r="F538" s="160"/>
      <c r="G538" s="160"/>
      <c r="H538" s="160"/>
      <c r="I538" s="160"/>
      <c r="J538" s="160"/>
      <c r="K538" s="160"/>
      <c r="L538" s="160"/>
      <c r="M538" s="160"/>
      <c r="N538" s="160"/>
      <c r="O538" s="160"/>
      <c r="P538" s="160"/>
      <c r="Q538" s="160"/>
      <c r="R538" s="160"/>
      <c r="S538" s="160"/>
      <c r="T538" s="160"/>
      <c r="U538" s="160"/>
      <c r="V538" s="160"/>
      <c r="W538" s="160"/>
      <c r="X538" s="151"/>
      <c r="Y538" s="151"/>
      <c r="Z538" s="151"/>
      <c r="AA538" s="151"/>
      <c r="AB538" s="151"/>
      <c r="AC538" s="151"/>
      <c r="AD538" s="151"/>
      <c r="AE538" s="151"/>
      <c r="AF538" s="151"/>
      <c r="AG538" s="151" t="s">
        <v>250</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c r="A539" s="158"/>
      <c r="B539" s="159"/>
      <c r="C539" s="198" t="s">
        <v>706</v>
      </c>
      <c r="D539" s="190"/>
      <c r="E539" s="191">
        <v>9.08</v>
      </c>
      <c r="F539" s="160"/>
      <c r="G539" s="160"/>
      <c r="H539" s="160"/>
      <c r="I539" s="160"/>
      <c r="J539" s="160"/>
      <c r="K539" s="160"/>
      <c r="L539" s="160"/>
      <c r="M539" s="160"/>
      <c r="N539" s="160"/>
      <c r="O539" s="160"/>
      <c r="P539" s="160"/>
      <c r="Q539" s="160"/>
      <c r="R539" s="160"/>
      <c r="S539" s="160"/>
      <c r="T539" s="160"/>
      <c r="U539" s="160"/>
      <c r="V539" s="160"/>
      <c r="W539" s="160"/>
      <c r="X539" s="151"/>
      <c r="Y539" s="151"/>
      <c r="Z539" s="151"/>
      <c r="AA539" s="151"/>
      <c r="AB539" s="151"/>
      <c r="AC539" s="151"/>
      <c r="AD539" s="151"/>
      <c r="AE539" s="151"/>
      <c r="AF539" s="151"/>
      <c r="AG539" s="151" t="s">
        <v>250</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c r="A540" s="158"/>
      <c r="B540" s="159"/>
      <c r="C540" s="198" t="s">
        <v>707</v>
      </c>
      <c r="D540" s="190"/>
      <c r="E540" s="191">
        <v>13.49</v>
      </c>
      <c r="F540" s="160"/>
      <c r="G540" s="160"/>
      <c r="H540" s="160"/>
      <c r="I540" s="160"/>
      <c r="J540" s="160"/>
      <c r="K540" s="160"/>
      <c r="L540" s="160"/>
      <c r="M540" s="160"/>
      <c r="N540" s="160"/>
      <c r="O540" s="160"/>
      <c r="P540" s="160"/>
      <c r="Q540" s="160"/>
      <c r="R540" s="160"/>
      <c r="S540" s="160"/>
      <c r="T540" s="160"/>
      <c r="U540" s="160"/>
      <c r="V540" s="160"/>
      <c r="W540" s="160"/>
      <c r="X540" s="151"/>
      <c r="Y540" s="151"/>
      <c r="Z540" s="151"/>
      <c r="AA540" s="151"/>
      <c r="AB540" s="151"/>
      <c r="AC540" s="151"/>
      <c r="AD540" s="151"/>
      <c r="AE540" s="151"/>
      <c r="AF540" s="151"/>
      <c r="AG540" s="151" t="s">
        <v>250</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ht="22.5" outlineLevel="1">
      <c r="A541" s="168">
        <v>92</v>
      </c>
      <c r="B541" s="169" t="s">
        <v>708</v>
      </c>
      <c r="C541" s="185" t="s">
        <v>709</v>
      </c>
      <c r="D541" s="170" t="s">
        <v>292</v>
      </c>
      <c r="E541" s="171">
        <v>6.08</v>
      </c>
      <c r="F541" s="172">
        <v>0</v>
      </c>
      <c r="G541" s="173">
        <f>ROUND(E541*F541,2)</f>
        <v>0</v>
      </c>
      <c r="H541" s="172"/>
      <c r="I541" s="173">
        <f>ROUND(E541*H541,2)</f>
        <v>0</v>
      </c>
      <c r="J541" s="172"/>
      <c r="K541" s="173">
        <f>ROUND(E541*J541,2)</f>
        <v>0</v>
      </c>
      <c r="L541" s="173">
        <v>21</v>
      </c>
      <c r="M541" s="173">
        <f>G541*(1+L541/100)</f>
        <v>0</v>
      </c>
      <c r="N541" s="173">
        <v>0.14335999999999999</v>
      </c>
      <c r="O541" s="173">
        <f>ROUND(E541*N541,2)</f>
        <v>0.87</v>
      </c>
      <c r="P541" s="173">
        <v>0</v>
      </c>
      <c r="Q541" s="173">
        <f>ROUND(E541*P541,2)</f>
        <v>0</v>
      </c>
      <c r="R541" s="173" t="s">
        <v>309</v>
      </c>
      <c r="S541" s="173" t="s">
        <v>201</v>
      </c>
      <c r="T541" s="174" t="s">
        <v>245</v>
      </c>
      <c r="U541" s="160">
        <v>0.55800000000000005</v>
      </c>
      <c r="V541" s="160">
        <f>ROUND(E541*U541,2)</f>
        <v>3.39</v>
      </c>
      <c r="W541" s="160"/>
      <c r="X541" s="151"/>
      <c r="Y541" s="151"/>
      <c r="Z541" s="151"/>
      <c r="AA541" s="151"/>
      <c r="AB541" s="151"/>
      <c r="AC541" s="151"/>
      <c r="AD541" s="151"/>
      <c r="AE541" s="151"/>
      <c r="AF541" s="151"/>
      <c r="AG541" s="151" t="s">
        <v>259</v>
      </c>
      <c r="AH541" s="151"/>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c r="A542" s="158"/>
      <c r="B542" s="159"/>
      <c r="C542" s="315" t="s">
        <v>695</v>
      </c>
      <c r="D542" s="316"/>
      <c r="E542" s="316"/>
      <c r="F542" s="316"/>
      <c r="G542" s="316"/>
      <c r="H542" s="160"/>
      <c r="I542" s="160"/>
      <c r="J542" s="160"/>
      <c r="K542" s="160"/>
      <c r="L542" s="160"/>
      <c r="M542" s="160"/>
      <c r="N542" s="160"/>
      <c r="O542" s="160"/>
      <c r="P542" s="160"/>
      <c r="Q542" s="160"/>
      <c r="R542" s="160"/>
      <c r="S542" s="160"/>
      <c r="T542" s="160"/>
      <c r="U542" s="160"/>
      <c r="V542" s="160"/>
      <c r="W542" s="160"/>
      <c r="X542" s="151"/>
      <c r="Y542" s="151"/>
      <c r="Z542" s="151"/>
      <c r="AA542" s="151"/>
      <c r="AB542" s="151"/>
      <c r="AC542" s="151"/>
      <c r="AD542" s="151"/>
      <c r="AE542" s="151"/>
      <c r="AF542" s="151"/>
      <c r="AG542" s="151" t="s">
        <v>248</v>
      </c>
      <c r="AH542" s="151"/>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c r="A543" s="158"/>
      <c r="B543" s="159"/>
      <c r="C543" s="317" t="s">
        <v>700</v>
      </c>
      <c r="D543" s="318"/>
      <c r="E543" s="318"/>
      <c r="F543" s="318"/>
      <c r="G543" s="318"/>
      <c r="H543" s="160"/>
      <c r="I543" s="160"/>
      <c r="J543" s="160"/>
      <c r="K543" s="160"/>
      <c r="L543" s="160"/>
      <c r="M543" s="160"/>
      <c r="N543" s="160"/>
      <c r="O543" s="160"/>
      <c r="P543" s="160"/>
      <c r="Q543" s="160"/>
      <c r="R543" s="160"/>
      <c r="S543" s="160"/>
      <c r="T543" s="160"/>
      <c r="U543" s="160"/>
      <c r="V543" s="160"/>
      <c r="W543" s="160"/>
      <c r="X543" s="151"/>
      <c r="Y543" s="151"/>
      <c r="Z543" s="151"/>
      <c r="AA543" s="151"/>
      <c r="AB543" s="151"/>
      <c r="AC543" s="151"/>
      <c r="AD543" s="151"/>
      <c r="AE543" s="151"/>
      <c r="AF543" s="151"/>
      <c r="AG543" s="151" t="s">
        <v>204</v>
      </c>
      <c r="AH543" s="151"/>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c r="A544" s="158"/>
      <c r="B544" s="159"/>
      <c r="C544" s="198" t="s">
        <v>710</v>
      </c>
      <c r="D544" s="190"/>
      <c r="E544" s="191">
        <v>6.08</v>
      </c>
      <c r="F544" s="160"/>
      <c r="G544" s="160"/>
      <c r="H544" s="160"/>
      <c r="I544" s="160"/>
      <c r="J544" s="160"/>
      <c r="K544" s="160"/>
      <c r="L544" s="160"/>
      <c r="M544" s="160"/>
      <c r="N544" s="160"/>
      <c r="O544" s="160"/>
      <c r="P544" s="160"/>
      <c r="Q544" s="160"/>
      <c r="R544" s="160"/>
      <c r="S544" s="160"/>
      <c r="T544" s="160"/>
      <c r="U544" s="160"/>
      <c r="V544" s="160"/>
      <c r="W544" s="160"/>
      <c r="X544" s="151"/>
      <c r="Y544" s="151"/>
      <c r="Z544" s="151"/>
      <c r="AA544" s="151"/>
      <c r="AB544" s="151"/>
      <c r="AC544" s="151"/>
      <c r="AD544" s="151"/>
      <c r="AE544" s="151"/>
      <c r="AF544" s="151"/>
      <c r="AG544" s="151" t="s">
        <v>250</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ht="22.5" outlineLevel="1">
      <c r="A545" s="168">
        <v>93</v>
      </c>
      <c r="B545" s="169" t="s">
        <v>711</v>
      </c>
      <c r="C545" s="185" t="s">
        <v>712</v>
      </c>
      <c r="D545" s="170" t="s">
        <v>292</v>
      </c>
      <c r="E545" s="171">
        <v>3.3660000000000001</v>
      </c>
      <c r="F545" s="172">
        <v>0</v>
      </c>
      <c r="G545" s="173">
        <f>ROUND(E545*F545,2)</f>
        <v>0</v>
      </c>
      <c r="H545" s="172"/>
      <c r="I545" s="173">
        <f>ROUND(E545*H545,2)</f>
        <v>0</v>
      </c>
      <c r="J545" s="172"/>
      <c r="K545" s="173">
        <f>ROUND(E545*J545,2)</f>
        <v>0</v>
      </c>
      <c r="L545" s="173">
        <v>21</v>
      </c>
      <c r="M545" s="173">
        <f>G545*(1+L545/100)</f>
        <v>0</v>
      </c>
      <c r="N545" s="173">
        <v>0.1231</v>
      </c>
      <c r="O545" s="173">
        <f>ROUND(E545*N545,2)</f>
        <v>0.41</v>
      </c>
      <c r="P545" s="173">
        <v>0</v>
      </c>
      <c r="Q545" s="173">
        <f>ROUND(E545*P545,2)</f>
        <v>0</v>
      </c>
      <c r="R545" s="173" t="s">
        <v>309</v>
      </c>
      <c r="S545" s="173" t="s">
        <v>201</v>
      </c>
      <c r="T545" s="174" t="s">
        <v>245</v>
      </c>
      <c r="U545" s="160">
        <v>0.45</v>
      </c>
      <c r="V545" s="160">
        <f>ROUND(E545*U545,2)</f>
        <v>1.51</v>
      </c>
      <c r="W545" s="160"/>
      <c r="X545" s="151"/>
      <c r="Y545" s="151"/>
      <c r="Z545" s="151"/>
      <c r="AA545" s="151"/>
      <c r="AB545" s="151"/>
      <c r="AC545" s="151"/>
      <c r="AD545" s="151"/>
      <c r="AE545" s="151"/>
      <c r="AF545" s="151"/>
      <c r="AG545" s="151" t="s">
        <v>259</v>
      </c>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ht="22.5" outlineLevel="1">
      <c r="A546" s="158"/>
      <c r="B546" s="159"/>
      <c r="C546" s="315" t="s">
        <v>713</v>
      </c>
      <c r="D546" s="316"/>
      <c r="E546" s="316"/>
      <c r="F546" s="316"/>
      <c r="G546" s="316"/>
      <c r="H546" s="160"/>
      <c r="I546" s="160"/>
      <c r="J546" s="160"/>
      <c r="K546" s="160"/>
      <c r="L546" s="160"/>
      <c r="M546" s="160"/>
      <c r="N546" s="160"/>
      <c r="O546" s="160"/>
      <c r="P546" s="160"/>
      <c r="Q546" s="160"/>
      <c r="R546" s="160"/>
      <c r="S546" s="160"/>
      <c r="T546" s="160"/>
      <c r="U546" s="160"/>
      <c r="V546" s="160"/>
      <c r="W546" s="160"/>
      <c r="X546" s="151"/>
      <c r="Y546" s="151"/>
      <c r="Z546" s="151"/>
      <c r="AA546" s="151"/>
      <c r="AB546" s="151"/>
      <c r="AC546" s="151"/>
      <c r="AD546" s="151"/>
      <c r="AE546" s="151"/>
      <c r="AF546" s="151"/>
      <c r="AG546" s="151" t="s">
        <v>248</v>
      </c>
      <c r="AH546" s="151"/>
      <c r="AI546" s="151"/>
      <c r="AJ546" s="151"/>
      <c r="AK546" s="151"/>
      <c r="AL546" s="151"/>
      <c r="AM546" s="151"/>
      <c r="AN546" s="151"/>
      <c r="AO546" s="151"/>
      <c r="AP546" s="151"/>
      <c r="AQ546" s="151"/>
      <c r="AR546" s="151"/>
      <c r="AS546" s="151"/>
      <c r="AT546" s="151"/>
      <c r="AU546" s="151"/>
      <c r="AV546" s="151"/>
      <c r="AW546" s="151"/>
      <c r="AX546" s="151"/>
      <c r="AY546" s="151"/>
      <c r="AZ546" s="151"/>
      <c r="BA546" s="175" t="str">
        <f>C546</f>
        <v>na zdivu jako podklad např. pod izolaci, na parapetech z prefabrikovaných dílců, pod oplechování apod., vodorovný nebo ve spádu do 15°, hlazený dřevěným hladítkem,</v>
      </c>
      <c r="BB546" s="151"/>
      <c r="BC546" s="151"/>
      <c r="BD546" s="151"/>
      <c r="BE546" s="151"/>
      <c r="BF546" s="151"/>
      <c r="BG546" s="151"/>
      <c r="BH546" s="151"/>
    </row>
    <row r="547" spans="1:60" outlineLevel="1">
      <c r="A547" s="158"/>
      <c r="B547" s="159"/>
      <c r="C547" s="198" t="s">
        <v>579</v>
      </c>
      <c r="D547" s="190"/>
      <c r="E547" s="191">
        <v>1.6439999999999999</v>
      </c>
      <c r="F547" s="160"/>
      <c r="G547" s="160"/>
      <c r="H547" s="160"/>
      <c r="I547" s="160"/>
      <c r="J547" s="160"/>
      <c r="K547" s="160"/>
      <c r="L547" s="160"/>
      <c r="M547" s="160"/>
      <c r="N547" s="160"/>
      <c r="O547" s="160"/>
      <c r="P547" s="160"/>
      <c r="Q547" s="160"/>
      <c r="R547" s="160"/>
      <c r="S547" s="160"/>
      <c r="T547" s="160"/>
      <c r="U547" s="160"/>
      <c r="V547" s="160"/>
      <c r="W547" s="160"/>
      <c r="X547" s="151"/>
      <c r="Y547" s="151"/>
      <c r="Z547" s="151"/>
      <c r="AA547" s="151"/>
      <c r="AB547" s="151"/>
      <c r="AC547" s="151"/>
      <c r="AD547" s="151"/>
      <c r="AE547" s="151"/>
      <c r="AF547" s="151"/>
      <c r="AG547" s="151" t="s">
        <v>250</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c r="A548" s="158"/>
      <c r="B548" s="159"/>
      <c r="C548" s="198" t="s">
        <v>580</v>
      </c>
      <c r="D548" s="190"/>
      <c r="E548" s="191">
        <v>0.82199999999999995</v>
      </c>
      <c r="F548" s="160"/>
      <c r="G548" s="160"/>
      <c r="H548" s="160"/>
      <c r="I548" s="160"/>
      <c r="J548" s="160"/>
      <c r="K548" s="160"/>
      <c r="L548" s="160"/>
      <c r="M548" s="160"/>
      <c r="N548" s="160"/>
      <c r="O548" s="160"/>
      <c r="P548" s="160"/>
      <c r="Q548" s="160"/>
      <c r="R548" s="160"/>
      <c r="S548" s="160"/>
      <c r="T548" s="160"/>
      <c r="U548" s="160"/>
      <c r="V548" s="160"/>
      <c r="W548" s="160"/>
      <c r="X548" s="151"/>
      <c r="Y548" s="151"/>
      <c r="Z548" s="151"/>
      <c r="AA548" s="151"/>
      <c r="AB548" s="151"/>
      <c r="AC548" s="151"/>
      <c r="AD548" s="151"/>
      <c r="AE548" s="151"/>
      <c r="AF548" s="151"/>
      <c r="AG548" s="151" t="s">
        <v>250</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c r="A549" s="158"/>
      <c r="B549" s="159"/>
      <c r="C549" s="198" t="s">
        <v>714</v>
      </c>
      <c r="D549" s="190"/>
      <c r="E549" s="191">
        <v>0.9</v>
      </c>
      <c r="F549" s="160"/>
      <c r="G549" s="160"/>
      <c r="H549" s="160"/>
      <c r="I549" s="160"/>
      <c r="J549" s="160"/>
      <c r="K549" s="160"/>
      <c r="L549" s="160"/>
      <c r="M549" s="160"/>
      <c r="N549" s="160"/>
      <c r="O549" s="160"/>
      <c r="P549" s="160"/>
      <c r="Q549" s="160"/>
      <c r="R549" s="160"/>
      <c r="S549" s="160"/>
      <c r="T549" s="160"/>
      <c r="U549" s="160"/>
      <c r="V549" s="160"/>
      <c r="W549" s="160"/>
      <c r="X549" s="151"/>
      <c r="Y549" s="151"/>
      <c r="Z549" s="151"/>
      <c r="AA549" s="151"/>
      <c r="AB549" s="151"/>
      <c r="AC549" s="151"/>
      <c r="AD549" s="151"/>
      <c r="AE549" s="151"/>
      <c r="AF549" s="151"/>
      <c r="AG549" s="151" t="s">
        <v>250</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ht="22.5" outlineLevel="1">
      <c r="A550" s="168">
        <v>94</v>
      </c>
      <c r="B550" s="169" t="s">
        <v>715</v>
      </c>
      <c r="C550" s="185" t="s">
        <v>716</v>
      </c>
      <c r="D550" s="170" t="s">
        <v>292</v>
      </c>
      <c r="E550" s="171">
        <v>71.55</v>
      </c>
      <c r="F550" s="172">
        <v>0</v>
      </c>
      <c r="G550" s="173">
        <f>ROUND(E550*F550,2)</f>
        <v>0</v>
      </c>
      <c r="H550" s="172"/>
      <c r="I550" s="173">
        <f>ROUND(E550*H550,2)</f>
        <v>0</v>
      </c>
      <c r="J550" s="172"/>
      <c r="K550" s="173">
        <f>ROUND(E550*J550,2)</f>
        <v>0</v>
      </c>
      <c r="L550" s="173">
        <v>21</v>
      </c>
      <c r="M550" s="173">
        <f>G550*(1+L550/100)</f>
        <v>0</v>
      </c>
      <c r="N550" s="173">
        <v>7.4260000000000007E-2</v>
      </c>
      <c r="O550" s="173">
        <f>ROUND(E550*N550,2)</f>
        <v>5.31</v>
      </c>
      <c r="P550" s="173">
        <v>0</v>
      </c>
      <c r="Q550" s="173">
        <f>ROUND(E550*P550,2)</f>
        <v>0</v>
      </c>
      <c r="R550" s="173" t="s">
        <v>309</v>
      </c>
      <c r="S550" s="173" t="s">
        <v>201</v>
      </c>
      <c r="T550" s="174" t="s">
        <v>245</v>
      </c>
      <c r="U550" s="160">
        <v>0.27100000000000002</v>
      </c>
      <c r="V550" s="160">
        <f>ROUND(E550*U550,2)</f>
        <v>19.39</v>
      </c>
      <c r="W550" s="160"/>
      <c r="X550" s="151"/>
      <c r="Y550" s="151"/>
      <c r="Z550" s="151"/>
      <c r="AA550" s="151"/>
      <c r="AB550" s="151"/>
      <c r="AC550" s="151"/>
      <c r="AD550" s="151"/>
      <c r="AE550" s="151"/>
      <c r="AF550" s="151"/>
      <c r="AG550" s="151" t="s">
        <v>259</v>
      </c>
      <c r="AH550" s="151"/>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ht="45" outlineLevel="1">
      <c r="A551" s="158"/>
      <c r="B551" s="159"/>
      <c r="C551" s="315" t="s">
        <v>717</v>
      </c>
      <c r="D551" s="316"/>
      <c r="E551" s="316"/>
      <c r="F551" s="316"/>
      <c r="G551" s="316"/>
      <c r="H551" s="160"/>
      <c r="I551" s="160"/>
      <c r="J551" s="160"/>
      <c r="K551" s="160"/>
      <c r="L551" s="160"/>
      <c r="M551" s="160"/>
      <c r="N551" s="160"/>
      <c r="O551" s="160"/>
      <c r="P551" s="160"/>
      <c r="Q551" s="160"/>
      <c r="R551" s="160"/>
      <c r="S551" s="160"/>
      <c r="T551" s="160"/>
      <c r="U551" s="160"/>
      <c r="V551" s="160"/>
      <c r="W551" s="160"/>
      <c r="X551" s="151"/>
      <c r="Y551" s="151"/>
      <c r="Z551" s="151"/>
      <c r="AA551" s="151"/>
      <c r="AB551" s="151"/>
      <c r="AC551" s="151"/>
      <c r="AD551" s="151"/>
      <c r="AE551" s="151"/>
      <c r="AF551" s="151"/>
      <c r="AG551" s="151" t="s">
        <v>248</v>
      </c>
      <c r="AH551" s="151"/>
      <c r="AI551" s="151"/>
      <c r="AJ551" s="151"/>
      <c r="AK551" s="151"/>
      <c r="AL551" s="151"/>
      <c r="AM551" s="151"/>
      <c r="AN551" s="151"/>
      <c r="AO551" s="151"/>
      <c r="AP551" s="151"/>
      <c r="AQ551" s="151"/>
      <c r="AR551" s="151"/>
      <c r="AS551" s="151"/>
      <c r="AT551" s="151"/>
      <c r="AU551" s="151"/>
      <c r="AV551" s="151"/>
      <c r="AW551" s="151"/>
      <c r="AX551" s="151"/>
      <c r="AY551" s="151"/>
      <c r="AZ551" s="151"/>
      <c r="BA551" s="175" t="str">
        <f>C551</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551" s="151"/>
      <c r="BC551" s="151"/>
      <c r="BD551" s="151"/>
      <c r="BE551" s="151"/>
      <c r="BF551" s="151"/>
      <c r="BG551" s="151"/>
      <c r="BH551" s="151"/>
    </row>
    <row r="552" spans="1:60" outlineLevel="1">
      <c r="A552" s="158"/>
      <c r="B552" s="159"/>
      <c r="C552" s="198" t="s">
        <v>701</v>
      </c>
      <c r="D552" s="190"/>
      <c r="E552" s="191">
        <v>37.270000000000003</v>
      </c>
      <c r="F552" s="160"/>
      <c r="G552" s="160"/>
      <c r="H552" s="160"/>
      <c r="I552" s="160"/>
      <c r="J552" s="160"/>
      <c r="K552" s="160"/>
      <c r="L552" s="160"/>
      <c r="M552" s="160"/>
      <c r="N552" s="160"/>
      <c r="O552" s="160"/>
      <c r="P552" s="160"/>
      <c r="Q552" s="160"/>
      <c r="R552" s="160"/>
      <c r="S552" s="160"/>
      <c r="T552" s="160"/>
      <c r="U552" s="160"/>
      <c r="V552" s="160"/>
      <c r="W552" s="160"/>
      <c r="X552" s="151"/>
      <c r="Y552" s="151"/>
      <c r="Z552" s="151"/>
      <c r="AA552" s="151"/>
      <c r="AB552" s="151"/>
      <c r="AC552" s="151"/>
      <c r="AD552" s="151"/>
      <c r="AE552" s="151"/>
      <c r="AF552" s="151"/>
      <c r="AG552" s="151" t="s">
        <v>250</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c r="A553" s="158"/>
      <c r="B553" s="159"/>
      <c r="C553" s="198" t="s">
        <v>718</v>
      </c>
      <c r="D553" s="190"/>
      <c r="E553" s="191">
        <v>8.9</v>
      </c>
      <c r="F553" s="160"/>
      <c r="G553" s="160"/>
      <c r="H553" s="160"/>
      <c r="I553" s="160"/>
      <c r="J553" s="160"/>
      <c r="K553" s="160"/>
      <c r="L553" s="160"/>
      <c r="M553" s="160"/>
      <c r="N553" s="160"/>
      <c r="O553" s="160"/>
      <c r="P553" s="160"/>
      <c r="Q553" s="160"/>
      <c r="R553" s="160"/>
      <c r="S553" s="160"/>
      <c r="T553" s="160"/>
      <c r="U553" s="160"/>
      <c r="V553" s="160"/>
      <c r="W553" s="160"/>
      <c r="X553" s="151"/>
      <c r="Y553" s="151"/>
      <c r="Z553" s="151"/>
      <c r="AA553" s="151"/>
      <c r="AB553" s="151"/>
      <c r="AC553" s="151"/>
      <c r="AD553" s="151"/>
      <c r="AE553" s="151"/>
      <c r="AF553" s="151"/>
      <c r="AG553" s="151" t="s">
        <v>250</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c r="A554" s="158"/>
      <c r="B554" s="159"/>
      <c r="C554" s="198" t="s">
        <v>703</v>
      </c>
      <c r="D554" s="190"/>
      <c r="E554" s="191">
        <v>4.16</v>
      </c>
      <c r="F554" s="160"/>
      <c r="G554" s="160"/>
      <c r="H554" s="160"/>
      <c r="I554" s="160"/>
      <c r="J554" s="160"/>
      <c r="K554" s="160"/>
      <c r="L554" s="160"/>
      <c r="M554" s="160"/>
      <c r="N554" s="160"/>
      <c r="O554" s="160"/>
      <c r="P554" s="160"/>
      <c r="Q554" s="160"/>
      <c r="R554" s="160"/>
      <c r="S554" s="160"/>
      <c r="T554" s="160"/>
      <c r="U554" s="160"/>
      <c r="V554" s="160"/>
      <c r="W554" s="160"/>
      <c r="X554" s="151"/>
      <c r="Y554" s="151"/>
      <c r="Z554" s="151"/>
      <c r="AA554" s="151"/>
      <c r="AB554" s="151"/>
      <c r="AC554" s="151"/>
      <c r="AD554" s="151"/>
      <c r="AE554" s="151"/>
      <c r="AF554" s="151"/>
      <c r="AG554" s="151" t="s">
        <v>250</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c r="A555" s="158"/>
      <c r="B555" s="159"/>
      <c r="C555" s="198" t="s">
        <v>704</v>
      </c>
      <c r="D555" s="190"/>
      <c r="E555" s="191">
        <v>3.76</v>
      </c>
      <c r="F555" s="160"/>
      <c r="G555" s="160"/>
      <c r="H555" s="160"/>
      <c r="I555" s="160"/>
      <c r="J555" s="160"/>
      <c r="K555" s="160"/>
      <c r="L555" s="160"/>
      <c r="M555" s="160"/>
      <c r="N555" s="160"/>
      <c r="O555" s="160"/>
      <c r="P555" s="160"/>
      <c r="Q555" s="160"/>
      <c r="R555" s="160"/>
      <c r="S555" s="160"/>
      <c r="T555" s="160"/>
      <c r="U555" s="160"/>
      <c r="V555" s="160"/>
      <c r="W555" s="160"/>
      <c r="X555" s="151"/>
      <c r="Y555" s="151"/>
      <c r="Z555" s="151"/>
      <c r="AA555" s="151"/>
      <c r="AB555" s="151"/>
      <c r="AC555" s="151"/>
      <c r="AD555" s="151"/>
      <c r="AE555" s="151"/>
      <c r="AF555" s="151"/>
      <c r="AG555" s="151" t="s">
        <v>250</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c r="A556" s="158"/>
      <c r="B556" s="159"/>
      <c r="C556" s="198" t="s">
        <v>710</v>
      </c>
      <c r="D556" s="190"/>
      <c r="E556" s="191">
        <v>6.08</v>
      </c>
      <c r="F556" s="160"/>
      <c r="G556" s="160"/>
      <c r="H556" s="160"/>
      <c r="I556" s="160"/>
      <c r="J556" s="160"/>
      <c r="K556" s="160"/>
      <c r="L556" s="160"/>
      <c r="M556" s="160"/>
      <c r="N556" s="160"/>
      <c r="O556" s="160"/>
      <c r="P556" s="160"/>
      <c r="Q556" s="160"/>
      <c r="R556" s="160"/>
      <c r="S556" s="160"/>
      <c r="T556" s="160"/>
      <c r="U556" s="160"/>
      <c r="V556" s="160"/>
      <c r="W556" s="160"/>
      <c r="X556" s="151"/>
      <c r="Y556" s="151"/>
      <c r="Z556" s="151"/>
      <c r="AA556" s="151"/>
      <c r="AB556" s="151"/>
      <c r="AC556" s="151"/>
      <c r="AD556" s="151"/>
      <c r="AE556" s="151"/>
      <c r="AF556" s="151"/>
      <c r="AG556" s="151" t="s">
        <v>250</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c r="A557" s="158"/>
      <c r="B557" s="159"/>
      <c r="C557" s="198" t="s">
        <v>705</v>
      </c>
      <c r="D557" s="190"/>
      <c r="E557" s="191">
        <v>4.58</v>
      </c>
      <c r="F557" s="160"/>
      <c r="G557" s="160"/>
      <c r="H557" s="160"/>
      <c r="I557" s="160"/>
      <c r="J557" s="160"/>
      <c r="K557" s="160"/>
      <c r="L557" s="160"/>
      <c r="M557" s="160"/>
      <c r="N557" s="160"/>
      <c r="O557" s="160"/>
      <c r="P557" s="160"/>
      <c r="Q557" s="160"/>
      <c r="R557" s="160"/>
      <c r="S557" s="160"/>
      <c r="T557" s="160"/>
      <c r="U557" s="160"/>
      <c r="V557" s="160"/>
      <c r="W557" s="160"/>
      <c r="X557" s="151"/>
      <c r="Y557" s="151"/>
      <c r="Z557" s="151"/>
      <c r="AA557" s="151"/>
      <c r="AB557" s="151"/>
      <c r="AC557" s="151"/>
      <c r="AD557" s="151"/>
      <c r="AE557" s="151"/>
      <c r="AF557" s="151"/>
      <c r="AG557" s="151" t="s">
        <v>250</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c r="A558" s="158"/>
      <c r="B558" s="159"/>
      <c r="C558" s="198" t="s">
        <v>697</v>
      </c>
      <c r="D558" s="190"/>
      <c r="E558" s="191">
        <v>6.8</v>
      </c>
      <c r="F558" s="160"/>
      <c r="G558" s="160"/>
      <c r="H558" s="160"/>
      <c r="I558" s="160"/>
      <c r="J558" s="160"/>
      <c r="K558" s="160"/>
      <c r="L558" s="160"/>
      <c r="M558" s="160"/>
      <c r="N558" s="160"/>
      <c r="O558" s="160"/>
      <c r="P558" s="160"/>
      <c r="Q558" s="160"/>
      <c r="R558" s="160"/>
      <c r="S558" s="160"/>
      <c r="T558" s="160"/>
      <c r="U558" s="160"/>
      <c r="V558" s="160"/>
      <c r="W558" s="160"/>
      <c r="X558" s="151"/>
      <c r="Y558" s="151"/>
      <c r="Z558" s="151"/>
      <c r="AA558" s="151"/>
      <c r="AB558" s="151"/>
      <c r="AC558" s="151"/>
      <c r="AD558" s="151"/>
      <c r="AE558" s="151"/>
      <c r="AF558" s="151"/>
      <c r="AG558" s="151" t="s">
        <v>250</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c r="A559" s="168">
        <v>95</v>
      </c>
      <c r="B559" s="169" t="s">
        <v>719</v>
      </c>
      <c r="C559" s="185" t="s">
        <v>720</v>
      </c>
      <c r="D559" s="170" t="s">
        <v>292</v>
      </c>
      <c r="E559" s="171">
        <v>71.55</v>
      </c>
      <c r="F559" s="172">
        <v>0</v>
      </c>
      <c r="G559" s="173">
        <f>ROUND(E559*F559,2)</f>
        <v>0</v>
      </c>
      <c r="H559" s="172"/>
      <c r="I559" s="173">
        <f>ROUND(E559*H559,2)</f>
        <v>0</v>
      </c>
      <c r="J559" s="172"/>
      <c r="K559" s="173">
        <f>ROUND(E559*J559,2)</f>
        <v>0</v>
      </c>
      <c r="L559" s="173">
        <v>21</v>
      </c>
      <c r="M559" s="173">
        <f>G559*(1+L559/100)</f>
        <v>0</v>
      </c>
      <c r="N559" s="173">
        <v>4.1999999999999997E-3</v>
      </c>
      <c r="O559" s="173">
        <f>ROUND(E559*N559,2)</f>
        <v>0.3</v>
      </c>
      <c r="P559" s="173">
        <v>0</v>
      </c>
      <c r="Q559" s="173">
        <f>ROUND(E559*P559,2)</f>
        <v>0</v>
      </c>
      <c r="R559" s="173" t="s">
        <v>338</v>
      </c>
      <c r="S559" s="173" t="s">
        <v>201</v>
      </c>
      <c r="T559" s="174" t="s">
        <v>245</v>
      </c>
      <c r="U559" s="160">
        <v>0.04</v>
      </c>
      <c r="V559" s="160">
        <f>ROUND(E559*U559,2)</f>
        <v>2.86</v>
      </c>
      <c r="W559" s="160"/>
      <c r="X559" s="151"/>
      <c r="Y559" s="151"/>
      <c r="Z559" s="151"/>
      <c r="AA559" s="151"/>
      <c r="AB559" s="151"/>
      <c r="AC559" s="151"/>
      <c r="AD559" s="151"/>
      <c r="AE559" s="151"/>
      <c r="AF559" s="151"/>
      <c r="AG559" s="151" t="s">
        <v>259</v>
      </c>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c r="A560" s="158"/>
      <c r="B560" s="159"/>
      <c r="C560" s="315" t="s">
        <v>721</v>
      </c>
      <c r="D560" s="316"/>
      <c r="E560" s="316"/>
      <c r="F560" s="316"/>
      <c r="G560" s="316"/>
      <c r="H560" s="160"/>
      <c r="I560" s="160"/>
      <c r="J560" s="160"/>
      <c r="K560" s="160"/>
      <c r="L560" s="160"/>
      <c r="M560" s="160"/>
      <c r="N560" s="160"/>
      <c r="O560" s="160"/>
      <c r="P560" s="160"/>
      <c r="Q560" s="160"/>
      <c r="R560" s="160"/>
      <c r="S560" s="160"/>
      <c r="T560" s="160"/>
      <c r="U560" s="160"/>
      <c r="V560" s="160"/>
      <c r="W560" s="160"/>
      <c r="X560" s="151"/>
      <c r="Y560" s="151"/>
      <c r="Z560" s="151"/>
      <c r="AA560" s="151"/>
      <c r="AB560" s="151"/>
      <c r="AC560" s="151"/>
      <c r="AD560" s="151"/>
      <c r="AE560" s="151"/>
      <c r="AF560" s="151"/>
      <c r="AG560" s="151" t="s">
        <v>248</v>
      </c>
      <c r="AH560" s="151"/>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c r="A561" s="158"/>
      <c r="B561" s="159"/>
      <c r="C561" s="198" t="s">
        <v>701</v>
      </c>
      <c r="D561" s="190"/>
      <c r="E561" s="191">
        <v>37.270000000000003</v>
      </c>
      <c r="F561" s="160"/>
      <c r="G561" s="160"/>
      <c r="H561" s="160"/>
      <c r="I561" s="160"/>
      <c r="J561" s="160"/>
      <c r="K561" s="160"/>
      <c r="L561" s="160"/>
      <c r="M561" s="160"/>
      <c r="N561" s="160"/>
      <c r="O561" s="160"/>
      <c r="P561" s="160"/>
      <c r="Q561" s="160"/>
      <c r="R561" s="160"/>
      <c r="S561" s="160"/>
      <c r="T561" s="160"/>
      <c r="U561" s="160"/>
      <c r="V561" s="160"/>
      <c r="W561" s="160"/>
      <c r="X561" s="151"/>
      <c r="Y561" s="151"/>
      <c r="Z561" s="151"/>
      <c r="AA561" s="151"/>
      <c r="AB561" s="151"/>
      <c r="AC561" s="151"/>
      <c r="AD561" s="151"/>
      <c r="AE561" s="151"/>
      <c r="AF561" s="151"/>
      <c r="AG561" s="151" t="s">
        <v>250</v>
      </c>
      <c r="AH561" s="151">
        <v>0</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c r="A562" s="158"/>
      <c r="B562" s="159"/>
      <c r="C562" s="198" t="s">
        <v>718</v>
      </c>
      <c r="D562" s="190"/>
      <c r="E562" s="191">
        <v>8.9</v>
      </c>
      <c r="F562" s="160"/>
      <c r="G562" s="160"/>
      <c r="H562" s="160"/>
      <c r="I562" s="160"/>
      <c r="J562" s="160"/>
      <c r="K562" s="160"/>
      <c r="L562" s="160"/>
      <c r="M562" s="160"/>
      <c r="N562" s="160"/>
      <c r="O562" s="160"/>
      <c r="P562" s="160"/>
      <c r="Q562" s="160"/>
      <c r="R562" s="160"/>
      <c r="S562" s="160"/>
      <c r="T562" s="160"/>
      <c r="U562" s="160"/>
      <c r="V562" s="160"/>
      <c r="W562" s="160"/>
      <c r="X562" s="151"/>
      <c r="Y562" s="151"/>
      <c r="Z562" s="151"/>
      <c r="AA562" s="151"/>
      <c r="AB562" s="151"/>
      <c r="AC562" s="151"/>
      <c r="AD562" s="151"/>
      <c r="AE562" s="151"/>
      <c r="AF562" s="151"/>
      <c r="AG562" s="151" t="s">
        <v>250</v>
      </c>
      <c r="AH562" s="151">
        <v>0</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c r="A563" s="158"/>
      <c r="B563" s="159"/>
      <c r="C563" s="198" t="s">
        <v>703</v>
      </c>
      <c r="D563" s="190"/>
      <c r="E563" s="191">
        <v>4.16</v>
      </c>
      <c r="F563" s="160"/>
      <c r="G563" s="160"/>
      <c r="H563" s="160"/>
      <c r="I563" s="160"/>
      <c r="J563" s="160"/>
      <c r="K563" s="160"/>
      <c r="L563" s="160"/>
      <c r="M563" s="160"/>
      <c r="N563" s="160"/>
      <c r="O563" s="160"/>
      <c r="P563" s="160"/>
      <c r="Q563" s="160"/>
      <c r="R563" s="160"/>
      <c r="S563" s="160"/>
      <c r="T563" s="160"/>
      <c r="U563" s="160"/>
      <c r="V563" s="160"/>
      <c r="W563" s="160"/>
      <c r="X563" s="151"/>
      <c r="Y563" s="151"/>
      <c r="Z563" s="151"/>
      <c r="AA563" s="151"/>
      <c r="AB563" s="151"/>
      <c r="AC563" s="151"/>
      <c r="AD563" s="151"/>
      <c r="AE563" s="151"/>
      <c r="AF563" s="151"/>
      <c r="AG563" s="151" t="s">
        <v>250</v>
      </c>
      <c r="AH563" s="151">
        <v>0</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c r="A564" s="158"/>
      <c r="B564" s="159"/>
      <c r="C564" s="198" t="s">
        <v>704</v>
      </c>
      <c r="D564" s="190"/>
      <c r="E564" s="191">
        <v>3.76</v>
      </c>
      <c r="F564" s="160"/>
      <c r="G564" s="160"/>
      <c r="H564" s="160"/>
      <c r="I564" s="160"/>
      <c r="J564" s="160"/>
      <c r="K564" s="160"/>
      <c r="L564" s="160"/>
      <c r="M564" s="160"/>
      <c r="N564" s="160"/>
      <c r="O564" s="160"/>
      <c r="P564" s="160"/>
      <c r="Q564" s="160"/>
      <c r="R564" s="160"/>
      <c r="S564" s="160"/>
      <c r="T564" s="160"/>
      <c r="U564" s="160"/>
      <c r="V564" s="160"/>
      <c r="W564" s="160"/>
      <c r="X564" s="151"/>
      <c r="Y564" s="151"/>
      <c r="Z564" s="151"/>
      <c r="AA564" s="151"/>
      <c r="AB564" s="151"/>
      <c r="AC564" s="151"/>
      <c r="AD564" s="151"/>
      <c r="AE564" s="151"/>
      <c r="AF564" s="151"/>
      <c r="AG564" s="151" t="s">
        <v>250</v>
      </c>
      <c r="AH564" s="151">
        <v>0</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c r="A565" s="158"/>
      <c r="B565" s="159"/>
      <c r="C565" s="198" t="s">
        <v>710</v>
      </c>
      <c r="D565" s="190"/>
      <c r="E565" s="191">
        <v>6.08</v>
      </c>
      <c r="F565" s="160"/>
      <c r="G565" s="160"/>
      <c r="H565" s="160"/>
      <c r="I565" s="160"/>
      <c r="J565" s="160"/>
      <c r="K565" s="160"/>
      <c r="L565" s="160"/>
      <c r="M565" s="160"/>
      <c r="N565" s="160"/>
      <c r="O565" s="160"/>
      <c r="P565" s="160"/>
      <c r="Q565" s="160"/>
      <c r="R565" s="160"/>
      <c r="S565" s="160"/>
      <c r="T565" s="160"/>
      <c r="U565" s="160"/>
      <c r="V565" s="160"/>
      <c r="W565" s="160"/>
      <c r="X565" s="151"/>
      <c r="Y565" s="151"/>
      <c r="Z565" s="151"/>
      <c r="AA565" s="151"/>
      <c r="AB565" s="151"/>
      <c r="AC565" s="151"/>
      <c r="AD565" s="151"/>
      <c r="AE565" s="151"/>
      <c r="AF565" s="151"/>
      <c r="AG565" s="151" t="s">
        <v>250</v>
      </c>
      <c r="AH565" s="151">
        <v>0</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c r="A566" s="158"/>
      <c r="B566" s="159"/>
      <c r="C566" s="198" t="s">
        <v>705</v>
      </c>
      <c r="D566" s="190"/>
      <c r="E566" s="191">
        <v>4.58</v>
      </c>
      <c r="F566" s="160"/>
      <c r="G566" s="160"/>
      <c r="H566" s="160"/>
      <c r="I566" s="160"/>
      <c r="J566" s="160"/>
      <c r="K566" s="160"/>
      <c r="L566" s="160"/>
      <c r="M566" s="160"/>
      <c r="N566" s="160"/>
      <c r="O566" s="160"/>
      <c r="P566" s="160"/>
      <c r="Q566" s="160"/>
      <c r="R566" s="160"/>
      <c r="S566" s="160"/>
      <c r="T566" s="160"/>
      <c r="U566" s="160"/>
      <c r="V566" s="160"/>
      <c r="W566" s="160"/>
      <c r="X566" s="151"/>
      <c r="Y566" s="151"/>
      <c r="Z566" s="151"/>
      <c r="AA566" s="151"/>
      <c r="AB566" s="151"/>
      <c r="AC566" s="151"/>
      <c r="AD566" s="151"/>
      <c r="AE566" s="151"/>
      <c r="AF566" s="151"/>
      <c r="AG566" s="151" t="s">
        <v>250</v>
      </c>
      <c r="AH566" s="151">
        <v>0</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c r="A567" s="158"/>
      <c r="B567" s="159"/>
      <c r="C567" s="198" t="s">
        <v>697</v>
      </c>
      <c r="D567" s="190"/>
      <c r="E567" s="191">
        <v>6.8</v>
      </c>
      <c r="F567" s="160"/>
      <c r="G567" s="160"/>
      <c r="H567" s="160"/>
      <c r="I567" s="160"/>
      <c r="J567" s="160"/>
      <c r="K567" s="160"/>
      <c r="L567" s="160"/>
      <c r="M567" s="160"/>
      <c r="N567" s="160"/>
      <c r="O567" s="160"/>
      <c r="P567" s="160"/>
      <c r="Q567" s="160"/>
      <c r="R567" s="160"/>
      <c r="S567" s="160"/>
      <c r="T567" s="160"/>
      <c r="U567" s="160"/>
      <c r="V567" s="160"/>
      <c r="W567" s="160"/>
      <c r="X567" s="151"/>
      <c r="Y567" s="151"/>
      <c r="Z567" s="151"/>
      <c r="AA567" s="151"/>
      <c r="AB567" s="151"/>
      <c r="AC567" s="151"/>
      <c r="AD567" s="151"/>
      <c r="AE567" s="151"/>
      <c r="AF567" s="151"/>
      <c r="AG567" s="151" t="s">
        <v>250</v>
      </c>
      <c r="AH567" s="151">
        <v>0</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c r="A568" s="168">
        <v>96</v>
      </c>
      <c r="B568" s="169" t="s">
        <v>722</v>
      </c>
      <c r="C568" s="185" t="s">
        <v>723</v>
      </c>
      <c r="D568" s="170" t="s">
        <v>685</v>
      </c>
      <c r="E568" s="171">
        <v>29.46114</v>
      </c>
      <c r="F568" s="172">
        <v>0</v>
      </c>
      <c r="G568" s="173">
        <f>ROUND(E568*F568,2)</f>
        <v>0</v>
      </c>
      <c r="H568" s="172"/>
      <c r="I568" s="173">
        <f>ROUND(E568*H568,2)</f>
        <v>0</v>
      </c>
      <c r="J568" s="172"/>
      <c r="K568" s="173">
        <f>ROUND(E568*J568,2)</f>
        <v>0</v>
      </c>
      <c r="L568" s="173">
        <v>21</v>
      </c>
      <c r="M568" s="173">
        <f>G568*(1+L568/100)</f>
        <v>0</v>
      </c>
      <c r="N568" s="173">
        <v>1</v>
      </c>
      <c r="O568" s="173">
        <f>ROUND(E568*N568,2)</f>
        <v>29.46</v>
      </c>
      <c r="P568" s="173">
        <v>0</v>
      </c>
      <c r="Q568" s="173">
        <f>ROUND(E568*P568,2)</f>
        <v>0</v>
      </c>
      <c r="R568" s="173" t="s">
        <v>277</v>
      </c>
      <c r="S568" s="173" t="s">
        <v>201</v>
      </c>
      <c r="T568" s="174" t="s">
        <v>245</v>
      </c>
      <c r="U568" s="160">
        <v>0</v>
      </c>
      <c r="V568" s="160">
        <f>ROUND(E568*U568,2)</f>
        <v>0</v>
      </c>
      <c r="W568" s="160"/>
      <c r="X568" s="151"/>
      <c r="Y568" s="151"/>
      <c r="Z568" s="151"/>
      <c r="AA568" s="151"/>
      <c r="AB568" s="151"/>
      <c r="AC568" s="151"/>
      <c r="AD568" s="151"/>
      <c r="AE568" s="151"/>
      <c r="AF568" s="151"/>
      <c r="AG568" s="151" t="s">
        <v>649</v>
      </c>
      <c r="AH568" s="151"/>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c r="A569" s="158"/>
      <c r="B569" s="159"/>
      <c r="C569" s="199" t="s">
        <v>279</v>
      </c>
      <c r="D569" s="192"/>
      <c r="E569" s="193"/>
      <c r="F569" s="160"/>
      <c r="G569" s="160"/>
      <c r="H569" s="160"/>
      <c r="I569" s="160"/>
      <c r="J569" s="160"/>
      <c r="K569" s="160"/>
      <c r="L569" s="160"/>
      <c r="M569" s="160"/>
      <c r="N569" s="160"/>
      <c r="O569" s="160"/>
      <c r="P569" s="160"/>
      <c r="Q569" s="160"/>
      <c r="R569" s="160"/>
      <c r="S569" s="160"/>
      <c r="T569" s="160"/>
      <c r="U569" s="160"/>
      <c r="V569" s="160"/>
      <c r="W569" s="160"/>
      <c r="X569" s="151"/>
      <c r="Y569" s="151"/>
      <c r="Z569" s="151"/>
      <c r="AA569" s="151"/>
      <c r="AB569" s="151"/>
      <c r="AC569" s="151"/>
      <c r="AD569" s="151"/>
      <c r="AE569" s="151"/>
      <c r="AF569" s="151"/>
      <c r="AG569" s="151" t="s">
        <v>250</v>
      </c>
      <c r="AH569" s="151"/>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c r="A570" s="158"/>
      <c r="B570" s="159"/>
      <c r="C570" s="200" t="s">
        <v>724</v>
      </c>
      <c r="D570" s="192"/>
      <c r="E570" s="193">
        <v>14.191879999999999</v>
      </c>
      <c r="F570" s="160"/>
      <c r="G570" s="160"/>
      <c r="H570" s="160"/>
      <c r="I570" s="160"/>
      <c r="J570" s="160"/>
      <c r="K570" s="160"/>
      <c r="L570" s="160"/>
      <c r="M570" s="160"/>
      <c r="N570" s="160"/>
      <c r="O570" s="160"/>
      <c r="P570" s="160"/>
      <c r="Q570" s="160"/>
      <c r="R570" s="160"/>
      <c r="S570" s="160"/>
      <c r="T570" s="160"/>
      <c r="U570" s="160"/>
      <c r="V570" s="160"/>
      <c r="W570" s="160"/>
      <c r="X570" s="151"/>
      <c r="Y570" s="151"/>
      <c r="Z570" s="151"/>
      <c r="AA570" s="151"/>
      <c r="AB570" s="151"/>
      <c r="AC570" s="151"/>
      <c r="AD570" s="151"/>
      <c r="AE570" s="151"/>
      <c r="AF570" s="151"/>
      <c r="AG570" s="151" t="s">
        <v>250</v>
      </c>
      <c r="AH570" s="151">
        <v>2</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c r="A571" s="158"/>
      <c r="B571" s="159"/>
      <c r="C571" s="200" t="s">
        <v>725</v>
      </c>
      <c r="D571" s="192"/>
      <c r="E571" s="193">
        <v>1.8720000000000001</v>
      </c>
      <c r="F571" s="160"/>
      <c r="G571" s="160"/>
      <c r="H571" s="160"/>
      <c r="I571" s="160"/>
      <c r="J571" s="160"/>
      <c r="K571" s="160"/>
      <c r="L571" s="160"/>
      <c r="M571" s="160"/>
      <c r="N571" s="160"/>
      <c r="O571" s="160"/>
      <c r="P571" s="160"/>
      <c r="Q571" s="160"/>
      <c r="R571" s="160"/>
      <c r="S571" s="160"/>
      <c r="T571" s="160"/>
      <c r="U571" s="160"/>
      <c r="V571" s="160"/>
      <c r="W571" s="160"/>
      <c r="X571" s="151"/>
      <c r="Y571" s="151"/>
      <c r="Z571" s="151"/>
      <c r="AA571" s="151"/>
      <c r="AB571" s="151"/>
      <c r="AC571" s="151"/>
      <c r="AD571" s="151"/>
      <c r="AE571" s="151"/>
      <c r="AF571" s="151"/>
      <c r="AG571" s="151" t="s">
        <v>250</v>
      </c>
      <c r="AH571" s="151">
        <v>2</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c r="A572" s="158"/>
      <c r="B572" s="159"/>
      <c r="C572" s="201" t="s">
        <v>284</v>
      </c>
      <c r="D572" s="194"/>
      <c r="E572" s="195">
        <v>16.063880000000001</v>
      </c>
      <c r="F572" s="160"/>
      <c r="G572" s="160"/>
      <c r="H572" s="160"/>
      <c r="I572" s="160"/>
      <c r="J572" s="160"/>
      <c r="K572" s="160"/>
      <c r="L572" s="160"/>
      <c r="M572" s="160"/>
      <c r="N572" s="160"/>
      <c r="O572" s="160"/>
      <c r="P572" s="160"/>
      <c r="Q572" s="160"/>
      <c r="R572" s="160"/>
      <c r="S572" s="160"/>
      <c r="T572" s="160"/>
      <c r="U572" s="160"/>
      <c r="V572" s="160"/>
      <c r="W572" s="160"/>
      <c r="X572" s="151"/>
      <c r="Y572" s="151"/>
      <c r="Z572" s="151"/>
      <c r="AA572" s="151"/>
      <c r="AB572" s="151"/>
      <c r="AC572" s="151"/>
      <c r="AD572" s="151"/>
      <c r="AE572" s="151"/>
      <c r="AF572" s="151"/>
      <c r="AG572" s="151" t="s">
        <v>250</v>
      </c>
      <c r="AH572" s="151">
        <v>3</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c r="A573" s="158"/>
      <c r="B573" s="159"/>
      <c r="C573" s="199" t="s">
        <v>285</v>
      </c>
      <c r="D573" s="192"/>
      <c r="E573" s="193"/>
      <c r="F573" s="160"/>
      <c r="G573" s="160"/>
      <c r="H573" s="160"/>
      <c r="I573" s="160"/>
      <c r="J573" s="160"/>
      <c r="K573" s="160"/>
      <c r="L573" s="160"/>
      <c r="M573" s="160"/>
      <c r="N573" s="160"/>
      <c r="O573" s="160"/>
      <c r="P573" s="160"/>
      <c r="Q573" s="160"/>
      <c r="R573" s="160"/>
      <c r="S573" s="160"/>
      <c r="T573" s="160"/>
      <c r="U573" s="160"/>
      <c r="V573" s="160"/>
      <c r="W573" s="160"/>
      <c r="X573" s="151"/>
      <c r="Y573" s="151"/>
      <c r="Z573" s="151"/>
      <c r="AA573" s="151"/>
      <c r="AB573" s="151"/>
      <c r="AC573" s="151"/>
      <c r="AD573" s="151"/>
      <c r="AE573" s="151"/>
      <c r="AF573" s="151"/>
      <c r="AG573" s="151" t="s">
        <v>250</v>
      </c>
      <c r="AH573" s="151"/>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c r="A574" s="158"/>
      <c r="B574" s="159"/>
      <c r="C574" s="198" t="s">
        <v>726</v>
      </c>
      <c r="D574" s="190"/>
      <c r="E574" s="191">
        <v>29.46114</v>
      </c>
      <c r="F574" s="160"/>
      <c r="G574" s="160"/>
      <c r="H574" s="160"/>
      <c r="I574" s="160"/>
      <c r="J574" s="160"/>
      <c r="K574" s="160"/>
      <c r="L574" s="160"/>
      <c r="M574" s="160"/>
      <c r="N574" s="160"/>
      <c r="O574" s="160"/>
      <c r="P574" s="160"/>
      <c r="Q574" s="160"/>
      <c r="R574" s="160"/>
      <c r="S574" s="160"/>
      <c r="T574" s="160"/>
      <c r="U574" s="160"/>
      <c r="V574" s="160"/>
      <c r="W574" s="160"/>
      <c r="X574" s="151"/>
      <c r="Y574" s="151"/>
      <c r="Z574" s="151"/>
      <c r="AA574" s="151"/>
      <c r="AB574" s="151"/>
      <c r="AC574" s="151"/>
      <c r="AD574" s="151"/>
      <c r="AE574" s="151"/>
      <c r="AF574" s="151"/>
      <c r="AG574" s="151" t="s">
        <v>250</v>
      </c>
      <c r="AH574" s="151">
        <v>0</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c r="A575" s="176">
        <v>97</v>
      </c>
      <c r="B575" s="177" t="s">
        <v>727</v>
      </c>
      <c r="C575" s="186" t="s">
        <v>728</v>
      </c>
      <c r="D575" s="178" t="s">
        <v>211</v>
      </c>
      <c r="E575" s="179">
        <v>2</v>
      </c>
      <c r="F575" s="180">
        <v>0</v>
      </c>
      <c r="G575" s="181">
        <f>ROUND(E575*F575,2)</f>
        <v>0</v>
      </c>
      <c r="H575" s="180"/>
      <c r="I575" s="181">
        <f>ROUND(E575*H575,2)</f>
        <v>0</v>
      </c>
      <c r="J575" s="180"/>
      <c r="K575" s="181">
        <f>ROUND(E575*J575,2)</f>
        <v>0</v>
      </c>
      <c r="L575" s="181">
        <v>21</v>
      </c>
      <c r="M575" s="181">
        <f>G575*(1+L575/100)</f>
        <v>0</v>
      </c>
      <c r="N575" s="181">
        <v>0</v>
      </c>
      <c r="O575" s="181">
        <f>ROUND(E575*N575,2)</f>
        <v>0</v>
      </c>
      <c r="P575" s="181">
        <v>0</v>
      </c>
      <c r="Q575" s="181">
        <f>ROUND(E575*P575,2)</f>
        <v>0</v>
      </c>
      <c r="R575" s="181"/>
      <c r="S575" s="181" t="s">
        <v>212</v>
      </c>
      <c r="T575" s="182" t="s">
        <v>202</v>
      </c>
      <c r="U575" s="160">
        <v>0</v>
      </c>
      <c r="V575" s="160">
        <f>ROUND(E575*U575,2)</f>
        <v>0</v>
      </c>
      <c r="W575" s="160"/>
      <c r="X575" s="151"/>
      <c r="Y575" s="151"/>
      <c r="Z575" s="151"/>
      <c r="AA575" s="151"/>
      <c r="AB575" s="151"/>
      <c r="AC575" s="151"/>
      <c r="AD575" s="151"/>
      <c r="AE575" s="151"/>
      <c r="AF575" s="151"/>
      <c r="AG575" s="151" t="s">
        <v>289</v>
      </c>
      <c r="AH575" s="151"/>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c r="A576" s="162" t="s">
        <v>197</v>
      </c>
      <c r="B576" s="163" t="s">
        <v>104</v>
      </c>
      <c r="C576" s="184" t="s">
        <v>105</v>
      </c>
      <c r="D576" s="164"/>
      <c r="E576" s="165"/>
      <c r="F576" s="166"/>
      <c r="G576" s="166">
        <f>SUMIF(AG577:AG622,"&lt;&gt;NOR",G577:G622)</f>
        <v>0</v>
      </c>
      <c r="H576" s="166"/>
      <c r="I576" s="166">
        <f>SUM(I577:I622)</f>
        <v>0</v>
      </c>
      <c r="J576" s="166"/>
      <c r="K576" s="166">
        <f>SUM(K577:K622)</f>
        <v>0</v>
      </c>
      <c r="L576" s="166"/>
      <c r="M576" s="166">
        <f>SUM(M577:M622)</f>
        <v>0</v>
      </c>
      <c r="N576" s="166"/>
      <c r="O576" s="166">
        <f>SUM(O577:O622)</f>
        <v>4.0599999999999996</v>
      </c>
      <c r="P576" s="166"/>
      <c r="Q576" s="166">
        <f>SUM(Q577:Q622)</f>
        <v>0</v>
      </c>
      <c r="R576" s="166"/>
      <c r="S576" s="166"/>
      <c r="T576" s="167"/>
      <c r="U576" s="161"/>
      <c r="V576" s="161">
        <f>SUM(V577:V622)</f>
        <v>77.52</v>
      </c>
      <c r="W576" s="161"/>
      <c r="AG576" t="s">
        <v>198</v>
      </c>
    </row>
    <row r="577" spans="1:60" ht="22.5" outlineLevel="1">
      <c r="A577" s="168">
        <v>98</v>
      </c>
      <c r="B577" s="169" t="s">
        <v>729</v>
      </c>
      <c r="C577" s="185" t="s">
        <v>730</v>
      </c>
      <c r="D577" s="170" t="s">
        <v>292</v>
      </c>
      <c r="E577" s="171">
        <v>135.67500000000001</v>
      </c>
      <c r="F577" s="172">
        <v>0</v>
      </c>
      <c r="G577" s="173">
        <f>ROUND(E577*F577,2)</f>
        <v>0</v>
      </c>
      <c r="H577" s="172"/>
      <c r="I577" s="173">
        <f>ROUND(E577*H577,2)</f>
        <v>0</v>
      </c>
      <c r="J577" s="172"/>
      <c r="K577" s="173">
        <f>ROUND(E577*J577,2)</f>
        <v>0</v>
      </c>
      <c r="L577" s="173">
        <v>21</v>
      </c>
      <c r="M577" s="173">
        <f>G577*(1+L577/100)</f>
        <v>0</v>
      </c>
      <c r="N577" s="173">
        <v>1.8380000000000001E-2</v>
      </c>
      <c r="O577" s="173">
        <f>ROUND(E577*N577,2)</f>
        <v>2.4900000000000002</v>
      </c>
      <c r="P577" s="173">
        <v>0</v>
      </c>
      <c r="Q577" s="173">
        <f>ROUND(E577*P577,2)</f>
        <v>0</v>
      </c>
      <c r="R577" s="173" t="s">
        <v>731</v>
      </c>
      <c r="S577" s="173" t="s">
        <v>201</v>
      </c>
      <c r="T577" s="174" t="s">
        <v>245</v>
      </c>
      <c r="U577" s="160">
        <v>0.123</v>
      </c>
      <c r="V577" s="160">
        <f>ROUND(E577*U577,2)</f>
        <v>16.690000000000001</v>
      </c>
      <c r="W577" s="160"/>
      <c r="X577" s="151"/>
      <c r="Y577" s="151"/>
      <c r="Z577" s="151"/>
      <c r="AA577" s="151"/>
      <c r="AB577" s="151"/>
      <c r="AC577" s="151"/>
      <c r="AD577" s="151"/>
      <c r="AE577" s="151"/>
      <c r="AF577" s="151"/>
      <c r="AG577" s="151" t="s">
        <v>259</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c r="A578" s="158"/>
      <c r="B578" s="159"/>
      <c r="C578" s="198" t="s">
        <v>732</v>
      </c>
      <c r="D578" s="190"/>
      <c r="E578" s="191">
        <v>135.67500000000001</v>
      </c>
      <c r="F578" s="160"/>
      <c r="G578" s="160"/>
      <c r="H578" s="160"/>
      <c r="I578" s="160"/>
      <c r="J578" s="160"/>
      <c r="K578" s="160"/>
      <c r="L578" s="160"/>
      <c r="M578" s="160"/>
      <c r="N578" s="160"/>
      <c r="O578" s="160"/>
      <c r="P578" s="160"/>
      <c r="Q578" s="160"/>
      <c r="R578" s="160"/>
      <c r="S578" s="160"/>
      <c r="T578" s="160"/>
      <c r="U578" s="160"/>
      <c r="V578" s="160"/>
      <c r="W578" s="160"/>
      <c r="X578" s="151"/>
      <c r="Y578" s="151"/>
      <c r="Z578" s="151"/>
      <c r="AA578" s="151"/>
      <c r="AB578" s="151"/>
      <c r="AC578" s="151"/>
      <c r="AD578" s="151"/>
      <c r="AE578" s="151"/>
      <c r="AF578" s="151"/>
      <c r="AG578" s="151" t="s">
        <v>250</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ht="33.75" outlineLevel="1">
      <c r="A579" s="168">
        <v>99</v>
      </c>
      <c r="B579" s="169" t="s">
        <v>733</v>
      </c>
      <c r="C579" s="185" t="s">
        <v>734</v>
      </c>
      <c r="D579" s="170" t="s">
        <v>292</v>
      </c>
      <c r="E579" s="171">
        <v>271.35000000000002</v>
      </c>
      <c r="F579" s="172">
        <v>0</v>
      </c>
      <c r="G579" s="173">
        <f>ROUND(E579*F579,2)</f>
        <v>0</v>
      </c>
      <c r="H579" s="172"/>
      <c r="I579" s="173">
        <f>ROUND(E579*H579,2)</f>
        <v>0</v>
      </c>
      <c r="J579" s="172"/>
      <c r="K579" s="173">
        <f>ROUND(E579*J579,2)</f>
        <v>0</v>
      </c>
      <c r="L579" s="173">
        <v>21</v>
      </c>
      <c r="M579" s="173">
        <f>G579*(1+L579/100)</f>
        <v>0</v>
      </c>
      <c r="N579" s="173">
        <v>8.0000000000000004E-4</v>
      </c>
      <c r="O579" s="173">
        <f>ROUND(E579*N579,2)</f>
        <v>0.22</v>
      </c>
      <c r="P579" s="173">
        <v>0</v>
      </c>
      <c r="Q579" s="173">
        <f>ROUND(E579*P579,2)</f>
        <v>0</v>
      </c>
      <c r="R579" s="173" t="s">
        <v>731</v>
      </c>
      <c r="S579" s="173" t="s">
        <v>201</v>
      </c>
      <c r="T579" s="174" t="s">
        <v>245</v>
      </c>
      <c r="U579" s="160">
        <v>6.0000000000000001E-3</v>
      </c>
      <c r="V579" s="160">
        <f>ROUND(E579*U579,2)</f>
        <v>1.63</v>
      </c>
      <c r="W579" s="160"/>
      <c r="X579" s="151"/>
      <c r="Y579" s="151"/>
      <c r="Z579" s="151"/>
      <c r="AA579" s="151"/>
      <c r="AB579" s="151"/>
      <c r="AC579" s="151"/>
      <c r="AD579" s="151"/>
      <c r="AE579" s="151"/>
      <c r="AF579" s="151"/>
      <c r="AG579" s="151" t="s">
        <v>259</v>
      </c>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c r="A580" s="158"/>
      <c r="B580" s="159"/>
      <c r="C580" s="198" t="s">
        <v>735</v>
      </c>
      <c r="D580" s="190"/>
      <c r="E580" s="191">
        <v>271.35000000000002</v>
      </c>
      <c r="F580" s="160"/>
      <c r="G580" s="160"/>
      <c r="H580" s="160"/>
      <c r="I580" s="160"/>
      <c r="J580" s="160"/>
      <c r="K580" s="160"/>
      <c r="L580" s="160"/>
      <c r="M580" s="160"/>
      <c r="N580" s="160"/>
      <c r="O580" s="160"/>
      <c r="P580" s="160"/>
      <c r="Q580" s="160"/>
      <c r="R580" s="160"/>
      <c r="S580" s="160"/>
      <c r="T580" s="160"/>
      <c r="U580" s="160"/>
      <c r="V580" s="160"/>
      <c r="W580" s="160"/>
      <c r="X580" s="151"/>
      <c r="Y580" s="151"/>
      <c r="Z580" s="151"/>
      <c r="AA580" s="151"/>
      <c r="AB580" s="151"/>
      <c r="AC580" s="151"/>
      <c r="AD580" s="151"/>
      <c r="AE580" s="151"/>
      <c r="AF580" s="151"/>
      <c r="AG580" s="151" t="s">
        <v>250</v>
      </c>
      <c r="AH580" s="151">
        <v>0</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ht="22.5" outlineLevel="1">
      <c r="A581" s="176">
        <v>100</v>
      </c>
      <c r="B581" s="177" t="s">
        <v>736</v>
      </c>
      <c r="C581" s="186" t="s">
        <v>737</v>
      </c>
      <c r="D581" s="178" t="s">
        <v>292</v>
      </c>
      <c r="E581" s="179">
        <v>135.67500000000001</v>
      </c>
      <c r="F581" s="180">
        <v>0</v>
      </c>
      <c r="G581" s="181">
        <f>ROUND(E581*F581,2)</f>
        <v>0</v>
      </c>
      <c r="H581" s="180"/>
      <c r="I581" s="181">
        <f>ROUND(E581*H581,2)</f>
        <v>0</v>
      </c>
      <c r="J581" s="180"/>
      <c r="K581" s="181">
        <f>ROUND(E581*J581,2)</f>
        <v>0</v>
      </c>
      <c r="L581" s="181">
        <v>21</v>
      </c>
      <c r="M581" s="181">
        <f>G581*(1+L581/100)</f>
        <v>0</v>
      </c>
      <c r="N581" s="181">
        <v>0</v>
      </c>
      <c r="O581" s="181">
        <f>ROUND(E581*N581,2)</f>
        <v>0</v>
      </c>
      <c r="P581" s="181">
        <v>0</v>
      </c>
      <c r="Q581" s="181">
        <f>ROUND(E581*P581,2)</f>
        <v>0</v>
      </c>
      <c r="R581" s="181" t="s">
        <v>731</v>
      </c>
      <c r="S581" s="181" t="s">
        <v>201</v>
      </c>
      <c r="T581" s="182" t="s">
        <v>245</v>
      </c>
      <c r="U581" s="160">
        <v>0.105</v>
      </c>
      <c r="V581" s="160">
        <f>ROUND(E581*U581,2)</f>
        <v>14.25</v>
      </c>
      <c r="W581" s="160"/>
      <c r="X581" s="151"/>
      <c r="Y581" s="151"/>
      <c r="Z581" s="151"/>
      <c r="AA581" s="151"/>
      <c r="AB581" s="151"/>
      <c r="AC581" s="151"/>
      <c r="AD581" s="151"/>
      <c r="AE581" s="151"/>
      <c r="AF581" s="151"/>
      <c r="AG581" s="151" t="s">
        <v>259</v>
      </c>
      <c r="AH581" s="151"/>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ht="22.5" outlineLevel="1">
      <c r="A582" s="168">
        <v>101</v>
      </c>
      <c r="B582" s="169" t="s">
        <v>738</v>
      </c>
      <c r="C582" s="185" t="s">
        <v>739</v>
      </c>
      <c r="D582" s="170" t="s">
        <v>292</v>
      </c>
      <c r="E582" s="171">
        <v>18</v>
      </c>
      <c r="F582" s="172">
        <v>0</v>
      </c>
      <c r="G582" s="173">
        <f>ROUND(E582*F582,2)</f>
        <v>0</v>
      </c>
      <c r="H582" s="172"/>
      <c r="I582" s="173">
        <f>ROUND(E582*H582,2)</f>
        <v>0</v>
      </c>
      <c r="J582" s="172"/>
      <c r="K582" s="173">
        <f>ROUND(E582*J582,2)</f>
        <v>0</v>
      </c>
      <c r="L582" s="173">
        <v>21</v>
      </c>
      <c r="M582" s="173">
        <f>G582*(1+L582/100)</f>
        <v>0</v>
      </c>
      <c r="N582" s="173">
        <v>3.5540000000000002E-2</v>
      </c>
      <c r="O582" s="173">
        <f>ROUND(E582*N582,2)</f>
        <v>0.64</v>
      </c>
      <c r="P582" s="173">
        <v>0</v>
      </c>
      <c r="Q582" s="173">
        <f>ROUND(E582*P582,2)</f>
        <v>0</v>
      </c>
      <c r="R582" s="173" t="s">
        <v>731</v>
      </c>
      <c r="S582" s="173" t="s">
        <v>201</v>
      </c>
      <c r="T582" s="174" t="s">
        <v>245</v>
      </c>
      <c r="U582" s="160">
        <v>0.43</v>
      </c>
      <c r="V582" s="160">
        <f>ROUND(E582*U582,2)</f>
        <v>7.74</v>
      </c>
      <c r="W582" s="160"/>
      <c r="X582" s="151"/>
      <c r="Y582" s="151"/>
      <c r="Z582" s="151"/>
      <c r="AA582" s="151"/>
      <c r="AB582" s="151"/>
      <c r="AC582" s="151"/>
      <c r="AD582" s="151"/>
      <c r="AE582" s="151"/>
      <c r="AF582" s="151"/>
      <c r="AG582" s="151" t="s">
        <v>259</v>
      </c>
      <c r="AH582" s="151"/>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c r="A583" s="158"/>
      <c r="B583" s="159"/>
      <c r="C583" s="315" t="s">
        <v>740</v>
      </c>
      <c r="D583" s="316"/>
      <c r="E583" s="316"/>
      <c r="F583" s="316"/>
      <c r="G583" s="316"/>
      <c r="H583" s="160"/>
      <c r="I583" s="160"/>
      <c r="J583" s="160"/>
      <c r="K583" s="160"/>
      <c r="L583" s="160"/>
      <c r="M583" s="160"/>
      <c r="N583" s="160"/>
      <c r="O583" s="160"/>
      <c r="P583" s="160"/>
      <c r="Q583" s="160"/>
      <c r="R583" s="160"/>
      <c r="S583" s="160"/>
      <c r="T583" s="160"/>
      <c r="U583" s="160"/>
      <c r="V583" s="160"/>
      <c r="W583" s="160"/>
      <c r="X583" s="151"/>
      <c r="Y583" s="151"/>
      <c r="Z583" s="151"/>
      <c r="AA583" s="151"/>
      <c r="AB583" s="151"/>
      <c r="AC583" s="151"/>
      <c r="AD583" s="151"/>
      <c r="AE583" s="151"/>
      <c r="AF583" s="151"/>
      <c r="AG583" s="151" t="s">
        <v>248</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c r="A584" s="158"/>
      <c r="B584" s="159"/>
      <c r="C584" s="198" t="s">
        <v>741</v>
      </c>
      <c r="D584" s="190"/>
      <c r="E584" s="191">
        <v>18</v>
      </c>
      <c r="F584" s="160"/>
      <c r="G584" s="160"/>
      <c r="H584" s="160"/>
      <c r="I584" s="160"/>
      <c r="J584" s="160"/>
      <c r="K584" s="160"/>
      <c r="L584" s="160"/>
      <c r="M584" s="160"/>
      <c r="N584" s="160"/>
      <c r="O584" s="160"/>
      <c r="P584" s="160"/>
      <c r="Q584" s="160"/>
      <c r="R584" s="160"/>
      <c r="S584" s="160"/>
      <c r="T584" s="160"/>
      <c r="U584" s="160"/>
      <c r="V584" s="160"/>
      <c r="W584" s="160"/>
      <c r="X584" s="151"/>
      <c r="Y584" s="151"/>
      <c r="Z584" s="151"/>
      <c r="AA584" s="151"/>
      <c r="AB584" s="151"/>
      <c r="AC584" s="151"/>
      <c r="AD584" s="151"/>
      <c r="AE584" s="151"/>
      <c r="AF584" s="151"/>
      <c r="AG584" s="151" t="s">
        <v>250</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ht="33.75" outlineLevel="1">
      <c r="A585" s="168">
        <v>102</v>
      </c>
      <c r="B585" s="169" t="s">
        <v>742</v>
      </c>
      <c r="C585" s="185" t="s">
        <v>743</v>
      </c>
      <c r="D585" s="170" t="s">
        <v>292</v>
      </c>
      <c r="E585" s="171">
        <v>36</v>
      </c>
      <c r="F585" s="172">
        <v>0</v>
      </c>
      <c r="G585" s="173">
        <f>ROUND(E585*F585,2)</f>
        <v>0</v>
      </c>
      <c r="H585" s="172"/>
      <c r="I585" s="173">
        <f>ROUND(E585*H585,2)</f>
        <v>0</v>
      </c>
      <c r="J585" s="172"/>
      <c r="K585" s="173">
        <f>ROUND(E585*J585,2)</f>
        <v>0</v>
      </c>
      <c r="L585" s="173">
        <v>21</v>
      </c>
      <c r="M585" s="173">
        <f>G585*(1+L585/100)</f>
        <v>0</v>
      </c>
      <c r="N585" s="173">
        <v>3.5699999999999998E-3</v>
      </c>
      <c r="O585" s="173">
        <f>ROUND(E585*N585,2)</f>
        <v>0.13</v>
      </c>
      <c r="P585" s="173">
        <v>0</v>
      </c>
      <c r="Q585" s="173">
        <f>ROUND(E585*P585,2)</f>
        <v>0</v>
      </c>
      <c r="R585" s="173" t="s">
        <v>731</v>
      </c>
      <c r="S585" s="173" t="s">
        <v>201</v>
      </c>
      <c r="T585" s="174" t="s">
        <v>245</v>
      </c>
      <c r="U585" s="160">
        <v>1.7999999999999999E-2</v>
      </c>
      <c r="V585" s="160">
        <f>ROUND(E585*U585,2)</f>
        <v>0.65</v>
      </c>
      <c r="W585" s="160"/>
      <c r="X585" s="151"/>
      <c r="Y585" s="151"/>
      <c r="Z585" s="151"/>
      <c r="AA585" s="151"/>
      <c r="AB585" s="151"/>
      <c r="AC585" s="151"/>
      <c r="AD585" s="151"/>
      <c r="AE585" s="151"/>
      <c r="AF585" s="151"/>
      <c r="AG585" s="151" t="s">
        <v>259</v>
      </c>
      <c r="AH585" s="151"/>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c r="A586" s="158"/>
      <c r="B586" s="159"/>
      <c r="C586" s="315" t="s">
        <v>740</v>
      </c>
      <c r="D586" s="316"/>
      <c r="E586" s="316"/>
      <c r="F586" s="316"/>
      <c r="G586" s="316"/>
      <c r="H586" s="160"/>
      <c r="I586" s="160"/>
      <c r="J586" s="160"/>
      <c r="K586" s="160"/>
      <c r="L586" s="160"/>
      <c r="M586" s="160"/>
      <c r="N586" s="160"/>
      <c r="O586" s="160"/>
      <c r="P586" s="160"/>
      <c r="Q586" s="160"/>
      <c r="R586" s="160"/>
      <c r="S586" s="160"/>
      <c r="T586" s="160"/>
      <c r="U586" s="160"/>
      <c r="V586" s="160"/>
      <c r="W586" s="160"/>
      <c r="X586" s="151"/>
      <c r="Y586" s="151"/>
      <c r="Z586" s="151"/>
      <c r="AA586" s="151"/>
      <c r="AB586" s="151"/>
      <c r="AC586" s="151"/>
      <c r="AD586" s="151"/>
      <c r="AE586" s="151"/>
      <c r="AF586" s="151"/>
      <c r="AG586" s="151" t="s">
        <v>248</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c r="A587" s="158"/>
      <c r="B587" s="159"/>
      <c r="C587" s="198" t="s">
        <v>744</v>
      </c>
      <c r="D587" s="190"/>
      <c r="E587" s="191">
        <v>36</v>
      </c>
      <c r="F587" s="160"/>
      <c r="G587" s="160"/>
      <c r="H587" s="160"/>
      <c r="I587" s="160"/>
      <c r="J587" s="160"/>
      <c r="K587" s="160"/>
      <c r="L587" s="160"/>
      <c r="M587" s="160"/>
      <c r="N587" s="160"/>
      <c r="O587" s="160"/>
      <c r="P587" s="160"/>
      <c r="Q587" s="160"/>
      <c r="R587" s="160"/>
      <c r="S587" s="160"/>
      <c r="T587" s="160"/>
      <c r="U587" s="160"/>
      <c r="V587" s="160"/>
      <c r="W587" s="160"/>
      <c r="X587" s="151"/>
      <c r="Y587" s="151"/>
      <c r="Z587" s="151"/>
      <c r="AA587" s="151"/>
      <c r="AB587" s="151"/>
      <c r="AC587" s="151"/>
      <c r="AD587" s="151"/>
      <c r="AE587" s="151"/>
      <c r="AF587" s="151"/>
      <c r="AG587" s="151" t="s">
        <v>250</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ht="22.5" outlineLevel="1">
      <c r="A588" s="176">
        <v>103</v>
      </c>
      <c r="B588" s="177" t="s">
        <v>745</v>
      </c>
      <c r="C588" s="186" t="s">
        <v>746</v>
      </c>
      <c r="D588" s="178" t="s">
        <v>292</v>
      </c>
      <c r="E588" s="179">
        <v>18</v>
      </c>
      <c r="F588" s="180">
        <v>0</v>
      </c>
      <c r="G588" s="181">
        <f>ROUND(E588*F588,2)</f>
        <v>0</v>
      </c>
      <c r="H588" s="180"/>
      <c r="I588" s="181">
        <f>ROUND(E588*H588,2)</f>
        <v>0</v>
      </c>
      <c r="J588" s="180"/>
      <c r="K588" s="181">
        <f>ROUND(E588*J588,2)</f>
        <v>0</v>
      </c>
      <c r="L588" s="181">
        <v>21</v>
      </c>
      <c r="M588" s="181">
        <f>G588*(1+L588/100)</f>
        <v>0</v>
      </c>
      <c r="N588" s="181">
        <v>0</v>
      </c>
      <c r="O588" s="181">
        <f>ROUND(E588*N588,2)</f>
        <v>0</v>
      </c>
      <c r="P588" s="181">
        <v>0</v>
      </c>
      <c r="Q588" s="181">
        <f>ROUND(E588*P588,2)</f>
        <v>0</v>
      </c>
      <c r="R588" s="181" t="s">
        <v>731</v>
      </c>
      <c r="S588" s="181" t="s">
        <v>201</v>
      </c>
      <c r="T588" s="182" t="s">
        <v>245</v>
      </c>
      <c r="U588" s="160">
        <v>0.26</v>
      </c>
      <c r="V588" s="160">
        <f>ROUND(E588*U588,2)</f>
        <v>4.68</v>
      </c>
      <c r="W588" s="160"/>
      <c r="X588" s="151"/>
      <c r="Y588" s="151"/>
      <c r="Z588" s="151"/>
      <c r="AA588" s="151"/>
      <c r="AB588" s="151"/>
      <c r="AC588" s="151"/>
      <c r="AD588" s="151"/>
      <c r="AE588" s="151"/>
      <c r="AF588" s="151"/>
      <c r="AG588" s="151" t="s">
        <v>259</v>
      </c>
      <c r="AH588" s="151"/>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c r="A589" s="168">
        <v>104</v>
      </c>
      <c r="B589" s="169" t="s">
        <v>747</v>
      </c>
      <c r="C589" s="185" t="s">
        <v>748</v>
      </c>
      <c r="D589" s="170" t="s">
        <v>292</v>
      </c>
      <c r="E589" s="171">
        <v>102.67</v>
      </c>
      <c r="F589" s="172">
        <v>0</v>
      </c>
      <c r="G589" s="173">
        <f>ROUND(E589*F589,2)</f>
        <v>0</v>
      </c>
      <c r="H589" s="172"/>
      <c r="I589" s="173">
        <f>ROUND(E589*H589,2)</f>
        <v>0</v>
      </c>
      <c r="J589" s="172"/>
      <c r="K589" s="173">
        <f>ROUND(E589*J589,2)</f>
        <v>0</v>
      </c>
      <c r="L589" s="173">
        <v>21</v>
      </c>
      <c r="M589" s="173">
        <f>G589*(1+L589/100)</f>
        <v>0</v>
      </c>
      <c r="N589" s="173">
        <v>1.2099999999999999E-3</v>
      </c>
      <c r="O589" s="173">
        <f>ROUND(E589*N589,2)</f>
        <v>0.12</v>
      </c>
      <c r="P589" s="173">
        <v>0</v>
      </c>
      <c r="Q589" s="173">
        <f>ROUND(E589*P589,2)</f>
        <v>0</v>
      </c>
      <c r="R589" s="173" t="s">
        <v>731</v>
      </c>
      <c r="S589" s="173" t="s">
        <v>201</v>
      </c>
      <c r="T589" s="174" t="s">
        <v>245</v>
      </c>
      <c r="U589" s="160">
        <v>0.17699999999999999</v>
      </c>
      <c r="V589" s="160">
        <f>ROUND(E589*U589,2)</f>
        <v>18.170000000000002</v>
      </c>
      <c r="W589" s="160"/>
      <c r="X589" s="151"/>
      <c r="Y589" s="151"/>
      <c r="Z589" s="151"/>
      <c r="AA589" s="151"/>
      <c r="AB589" s="151"/>
      <c r="AC589" s="151"/>
      <c r="AD589" s="151"/>
      <c r="AE589" s="151"/>
      <c r="AF589" s="151"/>
      <c r="AG589" s="151" t="s">
        <v>259</v>
      </c>
      <c r="AH589" s="151"/>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c r="A590" s="158"/>
      <c r="B590" s="159"/>
      <c r="C590" s="198" t="s">
        <v>701</v>
      </c>
      <c r="D590" s="190"/>
      <c r="E590" s="191">
        <v>37.270000000000003</v>
      </c>
      <c r="F590" s="160"/>
      <c r="G590" s="160"/>
      <c r="H590" s="160"/>
      <c r="I590" s="160"/>
      <c r="J590" s="160"/>
      <c r="K590" s="160"/>
      <c r="L590" s="160"/>
      <c r="M590" s="160"/>
      <c r="N590" s="160"/>
      <c r="O590" s="160"/>
      <c r="P590" s="160"/>
      <c r="Q590" s="160"/>
      <c r="R590" s="160"/>
      <c r="S590" s="160"/>
      <c r="T590" s="160"/>
      <c r="U590" s="160"/>
      <c r="V590" s="160"/>
      <c r="W590" s="160"/>
      <c r="X590" s="151"/>
      <c r="Y590" s="151"/>
      <c r="Z590" s="151"/>
      <c r="AA590" s="151"/>
      <c r="AB590" s="151"/>
      <c r="AC590" s="151"/>
      <c r="AD590" s="151"/>
      <c r="AE590" s="151"/>
      <c r="AF590" s="151"/>
      <c r="AG590" s="151" t="s">
        <v>250</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c r="A591" s="158"/>
      <c r="B591" s="159"/>
      <c r="C591" s="198" t="s">
        <v>718</v>
      </c>
      <c r="D591" s="190"/>
      <c r="E591" s="191">
        <v>8.9</v>
      </c>
      <c r="F591" s="160"/>
      <c r="G591" s="160"/>
      <c r="H591" s="160"/>
      <c r="I591" s="160"/>
      <c r="J591" s="160"/>
      <c r="K591" s="160"/>
      <c r="L591" s="160"/>
      <c r="M591" s="160"/>
      <c r="N591" s="160"/>
      <c r="O591" s="160"/>
      <c r="P591" s="160"/>
      <c r="Q591" s="160"/>
      <c r="R591" s="160"/>
      <c r="S591" s="160"/>
      <c r="T591" s="160"/>
      <c r="U591" s="160"/>
      <c r="V591" s="160"/>
      <c r="W591" s="160"/>
      <c r="X591" s="151"/>
      <c r="Y591" s="151"/>
      <c r="Z591" s="151"/>
      <c r="AA591" s="151"/>
      <c r="AB591" s="151"/>
      <c r="AC591" s="151"/>
      <c r="AD591" s="151"/>
      <c r="AE591" s="151"/>
      <c r="AF591" s="151"/>
      <c r="AG591" s="151" t="s">
        <v>250</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c r="A592" s="158"/>
      <c r="B592" s="159"/>
      <c r="C592" s="198" t="s">
        <v>702</v>
      </c>
      <c r="D592" s="190"/>
      <c r="E592" s="191">
        <v>8.5500000000000007</v>
      </c>
      <c r="F592" s="160"/>
      <c r="G592" s="160"/>
      <c r="H592" s="160"/>
      <c r="I592" s="160"/>
      <c r="J592" s="160"/>
      <c r="K592" s="160"/>
      <c r="L592" s="160"/>
      <c r="M592" s="160"/>
      <c r="N592" s="160"/>
      <c r="O592" s="160"/>
      <c r="P592" s="160"/>
      <c r="Q592" s="160"/>
      <c r="R592" s="160"/>
      <c r="S592" s="160"/>
      <c r="T592" s="160"/>
      <c r="U592" s="160"/>
      <c r="V592" s="160"/>
      <c r="W592" s="160"/>
      <c r="X592" s="151"/>
      <c r="Y592" s="151"/>
      <c r="Z592" s="151"/>
      <c r="AA592" s="151"/>
      <c r="AB592" s="151"/>
      <c r="AC592" s="151"/>
      <c r="AD592" s="151"/>
      <c r="AE592" s="151"/>
      <c r="AF592" s="151"/>
      <c r="AG592" s="151" t="s">
        <v>250</v>
      </c>
      <c r="AH592" s="151">
        <v>0</v>
      </c>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c r="A593" s="158"/>
      <c r="B593" s="159"/>
      <c r="C593" s="198" t="s">
        <v>703</v>
      </c>
      <c r="D593" s="190"/>
      <c r="E593" s="191">
        <v>4.16</v>
      </c>
      <c r="F593" s="160"/>
      <c r="G593" s="160"/>
      <c r="H593" s="160"/>
      <c r="I593" s="160"/>
      <c r="J593" s="160"/>
      <c r="K593" s="160"/>
      <c r="L593" s="160"/>
      <c r="M593" s="160"/>
      <c r="N593" s="160"/>
      <c r="O593" s="160"/>
      <c r="P593" s="160"/>
      <c r="Q593" s="160"/>
      <c r="R593" s="160"/>
      <c r="S593" s="160"/>
      <c r="T593" s="160"/>
      <c r="U593" s="160"/>
      <c r="V593" s="160"/>
      <c r="W593" s="160"/>
      <c r="X593" s="151"/>
      <c r="Y593" s="151"/>
      <c r="Z593" s="151"/>
      <c r="AA593" s="151"/>
      <c r="AB593" s="151"/>
      <c r="AC593" s="151"/>
      <c r="AD593" s="151"/>
      <c r="AE593" s="151"/>
      <c r="AF593" s="151"/>
      <c r="AG593" s="151" t="s">
        <v>250</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c r="A594" s="158"/>
      <c r="B594" s="159"/>
      <c r="C594" s="198" t="s">
        <v>704</v>
      </c>
      <c r="D594" s="190"/>
      <c r="E594" s="191">
        <v>3.76</v>
      </c>
      <c r="F594" s="160"/>
      <c r="G594" s="160"/>
      <c r="H594" s="160"/>
      <c r="I594" s="160"/>
      <c r="J594" s="160"/>
      <c r="K594" s="160"/>
      <c r="L594" s="160"/>
      <c r="M594" s="160"/>
      <c r="N594" s="160"/>
      <c r="O594" s="160"/>
      <c r="P594" s="160"/>
      <c r="Q594" s="160"/>
      <c r="R594" s="160"/>
      <c r="S594" s="160"/>
      <c r="T594" s="160"/>
      <c r="U594" s="160"/>
      <c r="V594" s="160"/>
      <c r="W594" s="160"/>
      <c r="X594" s="151"/>
      <c r="Y594" s="151"/>
      <c r="Z594" s="151"/>
      <c r="AA594" s="151"/>
      <c r="AB594" s="151"/>
      <c r="AC594" s="151"/>
      <c r="AD594" s="151"/>
      <c r="AE594" s="151"/>
      <c r="AF594" s="151"/>
      <c r="AG594" s="151" t="s">
        <v>250</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c r="A595" s="158"/>
      <c r="B595" s="159"/>
      <c r="C595" s="198" t="s">
        <v>710</v>
      </c>
      <c r="D595" s="190"/>
      <c r="E595" s="191">
        <v>6.08</v>
      </c>
      <c r="F595" s="160"/>
      <c r="G595" s="160"/>
      <c r="H595" s="160"/>
      <c r="I595" s="160"/>
      <c r="J595" s="160"/>
      <c r="K595" s="160"/>
      <c r="L595" s="160"/>
      <c r="M595" s="160"/>
      <c r="N595" s="160"/>
      <c r="O595" s="160"/>
      <c r="P595" s="160"/>
      <c r="Q595" s="160"/>
      <c r="R595" s="160"/>
      <c r="S595" s="160"/>
      <c r="T595" s="160"/>
      <c r="U595" s="160"/>
      <c r="V595" s="160"/>
      <c r="W595" s="160"/>
      <c r="X595" s="151"/>
      <c r="Y595" s="151"/>
      <c r="Z595" s="151"/>
      <c r="AA595" s="151"/>
      <c r="AB595" s="151"/>
      <c r="AC595" s="151"/>
      <c r="AD595" s="151"/>
      <c r="AE595" s="151"/>
      <c r="AF595" s="151"/>
      <c r="AG595" s="151" t="s">
        <v>250</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c r="A596" s="158"/>
      <c r="B596" s="159"/>
      <c r="C596" s="198" t="s">
        <v>705</v>
      </c>
      <c r="D596" s="190"/>
      <c r="E596" s="191">
        <v>4.58</v>
      </c>
      <c r="F596" s="160"/>
      <c r="G596" s="160"/>
      <c r="H596" s="160"/>
      <c r="I596" s="160"/>
      <c r="J596" s="160"/>
      <c r="K596" s="160"/>
      <c r="L596" s="160"/>
      <c r="M596" s="160"/>
      <c r="N596" s="160"/>
      <c r="O596" s="160"/>
      <c r="P596" s="160"/>
      <c r="Q596" s="160"/>
      <c r="R596" s="160"/>
      <c r="S596" s="160"/>
      <c r="T596" s="160"/>
      <c r="U596" s="160"/>
      <c r="V596" s="160"/>
      <c r="W596" s="160"/>
      <c r="X596" s="151"/>
      <c r="Y596" s="151"/>
      <c r="Z596" s="151"/>
      <c r="AA596" s="151"/>
      <c r="AB596" s="151"/>
      <c r="AC596" s="151"/>
      <c r="AD596" s="151"/>
      <c r="AE596" s="151"/>
      <c r="AF596" s="151"/>
      <c r="AG596" s="151" t="s">
        <v>250</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c r="A597" s="158"/>
      <c r="B597" s="159"/>
      <c r="C597" s="198" t="s">
        <v>697</v>
      </c>
      <c r="D597" s="190"/>
      <c r="E597" s="191">
        <v>6.8</v>
      </c>
      <c r="F597" s="160"/>
      <c r="G597" s="160"/>
      <c r="H597" s="160"/>
      <c r="I597" s="160"/>
      <c r="J597" s="160"/>
      <c r="K597" s="160"/>
      <c r="L597" s="160"/>
      <c r="M597" s="160"/>
      <c r="N597" s="160"/>
      <c r="O597" s="160"/>
      <c r="P597" s="160"/>
      <c r="Q597" s="160"/>
      <c r="R597" s="160"/>
      <c r="S597" s="160"/>
      <c r="T597" s="160"/>
      <c r="U597" s="160"/>
      <c r="V597" s="160"/>
      <c r="W597" s="160"/>
      <c r="X597" s="151"/>
      <c r="Y597" s="151"/>
      <c r="Z597" s="151"/>
      <c r="AA597" s="151"/>
      <c r="AB597" s="151"/>
      <c r="AC597" s="151"/>
      <c r="AD597" s="151"/>
      <c r="AE597" s="151"/>
      <c r="AF597" s="151"/>
      <c r="AG597" s="151" t="s">
        <v>250</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c r="A598" s="158"/>
      <c r="B598" s="159"/>
      <c r="C598" s="198" t="s">
        <v>706</v>
      </c>
      <c r="D598" s="190"/>
      <c r="E598" s="191">
        <v>9.08</v>
      </c>
      <c r="F598" s="160"/>
      <c r="G598" s="160"/>
      <c r="H598" s="160"/>
      <c r="I598" s="160"/>
      <c r="J598" s="160"/>
      <c r="K598" s="160"/>
      <c r="L598" s="160"/>
      <c r="M598" s="160"/>
      <c r="N598" s="160"/>
      <c r="O598" s="160"/>
      <c r="P598" s="160"/>
      <c r="Q598" s="160"/>
      <c r="R598" s="160"/>
      <c r="S598" s="160"/>
      <c r="T598" s="160"/>
      <c r="U598" s="160"/>
      <c r="V598" s="160"/>
      <c r="W598" s="160"/>
      <c r="X598" s="151"/>
      <c r="Y598" s="151"/>
      <c r="Z598" s="151"/>
      <c r="AA598" s="151"/>
      <c r="AB598" s="151"/>
      <c r="AC598" s="151"/>
      <c r="AD598" s="151"/>
      <c r="AE598" s="151"/>
      <c r="AF598" s="151"/>
      <c r="AG598" s="151" t="s">
        <v>250</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c r="A599" s="158"/>
      <c r="B599" s="159"/>
      <c r="C599" s="198" t="s">
        <v>707</v>
      </c>
      <c r="D599" s="190"/>
      <c r="E599" s="191">
        <v>13.49</v>
      </c>
      <c r="F599" s="160"/>
      <c r="G599" s="160"/>
      <c r="H599" s="160"/>
      <c r="I599" s="160"/>
      <c r="J599" s="160"/>
      <c r="K599" s="160"/>
      <c r="L599" s="160"/>
      <c r="M599" s="160"/>
      <c r="N599" s="160"/>
      <c r="O599" s="160"/>
      <c r="P599" s="160"/>
      <c r="Q599" s="160"/>
      <c r="R599" s="160"/>
      <c r="S599" s="160"/>
      <c r="T599" s="160"/>
      <c r="U599" s="160"/>
      <c r="V599" s="160"/>
      <c r="W599" s="160"/>
      <c r="X599" s="151"/>
      <c r="Y599" s="151"/>
      <c r="Z599" s="151"/>
      <c r="AA599" s="151"/>
      <c r="AB599" s="151"/>
      <c r="AC599" s="151"/>
      <c r="AD599" s="151"/>
      <c r="AE599" s="151"/>
      <c r="AF599" s="151"/>
      <c r="AG599" s="151" t="s">
        <v>250</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c r="A600" s="168">
        <v>105</v>
      </c>
      <c r="B600" s="169" t="s">
        <v>749</v>
      </c>
      <c r="C600" s="185" t="s">
        <v>750</v>
      </c>
      <c r="D600" s="170" t="s">
        <v>243</v>
      </c>
      <c r="E600" s="171">
        <v>37.123199999999997</v>
      </c>
      <c r="F600" s="172">
        <v>0</v>
      </c>
      <c r="G600" s="173">
        <f>ROUND(E600*F600,2)</f>
        <v>0</v>
      </c>
      <c r="H600" s="172"/>
      <c r="I600" s="173">
        <f>ROUND(E600*H600,2)</f>
        <v>0</v>
      </c>
      <c r="J600" s="172"/>
      <c r="K600" s="173">
        <f>ROUND(E600*J600,2)</f>
        <v>0</v>
      </c>
      <c r="L600" s="173">
        <v>21</v>
      </c>
      <c r="M600" s="173">
        <f>G600*(1+L600/100)</f>
        <v>0</v>
      </c>
      <c r="N600" s="173">
        <v>7.3499999999999998E-3</v>
      </c>
      <c r="O600" s="173">
        <f>ROUND(E600*N600,2)</f>
        <v>0.27</v>
      </c>
      <c r="P600" s="173">
        <v>0</v>
      </c>
      <c r="Q600" s="173">
        <f>ROUND(E600*P600,2)</f>
        <v>0</v>
      </c>
      <c r="R600" s="173" t="s">
        <v>731</v>
      </c>
      <c r="S600" s="173" t="s">
        <v>201</v>
      </c>
      <c r="T600" s="174" t="s">
        <v>245</v>
      </c>
      <c r="U600" s="160">
        <v>3.3000000000000002E-2</v>
      </c>
      <c r="V600" s="160">
        <f>ROUND(E600*U600,2)</f>
        <v>1.23</v>
      </c>
      <c r="W600" s="160"/>
      <c r="X600" s="151"/>
      <c r="Y600" s="151"/>
      <c r="Z600" s="151"/>
      <c r="AA600" s="151"/>
      <c r="AB600" s="151"/>
      <c r="AC600" s="151"/>
      <c r="AD600" s="151"/>
      <c r="AE600" s="151"/>
      <c r="AF600" s="151"/>
      <c r="AG600" s="151" t="s">
        <v>259</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c r="A601" s="158"/>
      <c r="B601" s="159"/>
      <c r="C601" s="315" t="s">
        <v>751</v>
      </c>
      <c r="D601" s="316"/>
      <c r="E601" s="316"/>
      <c r="F601" s="316"/>
      <c r="G601" s="316"/>
      <c r="H601" s="160"/>
      <c r="I601" s="160"/>
      <c r="J601" s="160"/>
      <c r="K601" s="160"/>
      <c r="L601" s="160"/>
      <c r="M601" s="160"/>
      <c r="N601" s="160"/>
      <c r="O601" s="160"/>
      <c r="P601" s="160"/>
      <c r="Q601" s="160"/>
      <c r="R601" s="160"/>
      <c r="S601" s="160"/>
      <c r="T601" s="160"/>
      <c r="U601" s="160"/>
      <c r="V601" s="160"/>
      <c r="W601" s="160"/>
      <c r="X601" s="151"/>
      <c r="Y601" s="151"/>
      <c r="Z601" s="151"/>
      <c r="AA601" s="151"/>
      <c r="AB601" s="151"/>
      <c r="AC601" s="151"/>
      <c r="AD601" s="151"/>
      <c r="AE601" s="151"/>
      <c r="AF601" s="151"/>
      <c r="AG601" s="151" t="s">
        <v>248</v>
      </c>
      <c r="AH601" s="151"/>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c r="A602" s="158"/>
      <c r="B602" s="159"/>
      <c r="C602" s="198" t="s">
        <v>752</v>
      </c>
      <c r="D602" s="190"/>
      <c r="E602" s="191">
        <v>37.123199999999997</v>
      </c>
      <c r="F602" s="160"/>
      <c r="G602" s="160"/>
      <c r="H602" s="160"/>
      <c r="I602" s="160"/>
      <c r="J602" s="160"/>
      <c r="K602" s="160"/>
      <c r="L602" s="160"/>
      <c r="M602" s="160"/>
      <c r="N602" s="160"/>
      <c r="O602" s="160"/>
      <c r="P602" s="160"/>
      <c r="Q602" s="160"/>
      <c r="R602" s="160"/>
      <c r="S602" s="160"/>
      <c r="T602" s="160"/>
      <c r="U602" s="160"/>
      <c r="V602" s="160"/>
      <c r="W602" s="160"/>
      <c r="X602" s="151"/>
      <c r="Y602" s="151"/>
      <c r="Z602" s="151"/>
      <c r="AA602" s="151"/>
      <c r="AB602" s="151"/>
      <c r="AC602" s="151"/>
      <c r="AD602" s="151"/>
      <c r="AE602" s="151"/>
      <c r="AF602" s="151"/>
      <c r="AG602" s="151" t="s">
        <v>250</v>
      </c>
      <c r="AH602" s="151">
        <v>0</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ht="22.5" outlineLevel="1">
      <c r="A603" s="168">
        <v>106</v>
      </c>
      <c r="B603" s="169" t="s">
        <v>753</v>
      </c>
      <c r="C603" s="185" t="s">
        <v>754</v>
      </c>
      <c r="D603" s="170" t="s">
        <v>243</v>
      </c>
      <c r="E603" s="171">
        <v>37.123199999999997</v>
      </c>
      <c r="F603" s="172">
        <v>0</v>
      </c>
      <c r="G603" s="173">
        <f>ROUND(E603*F603,2)</f>
        <v>0</v>
      </c>
      <c r="H603" s="172"/>
      <c r="I603" s="173">
        <f>ROUND(E603*H603,2)</f>
        <v>0</v>
      </c>
      <c r="J603" s="172"/>
      <c r="K603" s="173">
        <f>ROUND(E603*J603,2)</f>
        <v>0</v>
      </c>
      <c r="L603" s="173">
        <v>21</v>
      </c>
      <c r="M603" s="173">
        <f>G603*(1+L603/100)</f>
        <v>0</v>
      </c>
      <c r="N603" s="173">
        <v>0</v>
      </c>
      <c r="O603" s="173">
        <f>ROUND(E603*N603,2)</f>
        <v>0</v>
      </c>
      <c r="P603" s="173">
        <v>0</v>
      </c>
      <c r="Q603" s="173">
        <f>ROUND(E603*P603,2)</f>
        <v>0</v>
      </c>
      <c r="R603" s="173" t="s">
        <v>731</v>
      </c>
      <c r="S603" s="173" t="s">
        <v>201</v>
      </c>
      <c r="T603" s="174" t="s">
        <v>245</v>
      </c>
      <c r="U603" s="160">
        <v>6.0000000000000001E-3</v>
      </c>
      <c r="V603" s="160">
        <f>ROUND(E603*U603,2)</f>
        <v>0.22</v>
      </c>
      <c r="W603" s="160"/>
      <c r="X603" s="151"/>
      <c r="Y603" s="151"/>
      <c r="Z603" s="151"/>
      <c r="AA603" s="151"/>
      <c r="AB603" s="151"/>
      <c r="AC603" s="151"/>
      <c r="AD603" s="151"/>
      <c r="AE603" s="151"/>
      <c r="AF603" s="151"/>
      <c r="AG603" s="151" t="s">
        <v>259</v>
      </c>
      <c r="AH603" s="151"/>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c r="A604" s="158"/>
      <c r="B604" s="159"/>
      <c r="C604" s="315" t="s">
        <v>751</v>
      </c>
      <c r="D604" s="316"/>
      <c r="E604" s="316"/>
      <c r="F604" s="316"/>
      <c r="G604" s="316"/>
      <c r="H604" s="160"/>
      <c r="I604" s="160"/>
      <c r="J604" s="160"/>
      <c r="K604" s="160"/>
      <c r="L604" s="160"/>
      <c r="M604" s="160"/>
      <c r="N604" s="160"/>
      <c r="O604" s="160"/>
      <c r="P604" s="160"/>
      <c r="Q604" s="160"/>
      <c r="R604" s="160"/>
      <c r="S604" s="160"/>
      <c r="T604" s="160"/>
      <c r="U604" s="160"/>
      <c r="V604" s="160"/>
      <c r="W604" s="160"/>
      <c r="X604" s="151"/>
      <c r="Y604" s="151"/>
      <c r="Z604" s="151"/>
      <c r="AA604" s="151"/>
      <c r="AB604" s="151"/>
      <c r="AC604" s="151"/>
      <c r="AD604" s="151"/>
      <c r="AE604" s="151"/>
      <c r="AF604" s="151"/>
      <c r="AG604" s="151" t="s">
        <v>248</v>
      </c>
      <c r="AH604" s="151"/>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ht="33.75" outlineLevel="1">
      <c r="A605" s="168">
        <v>107</v>
      </c>
      <c r="B605" s="169" t="s">
        <v>755</v>
      </c>
      <c r="C605" s="185" t="s">
        <v>756</v>
      </c>
      <c r="D605" s="170" t="s">
        <v>243</v>
      </c>
      <c r="E605" s="171">
        <v>74.246399999999994</v>
      </c>
      <c r="F605" s="172">
        <v>0</v>
      </c>
      <c r="G605" s="173">
        <f>ROUND(E605*F605,2)</f>
        <v>0</v>
      </c>
      <c r="H605" s="172"/>
      <c r="I605" s="173">
        <f>ROUND(E605*H605,2)</f>
        <v>0</v>
      </c>
      <c r="J605" s="172"/>
      <c r="K605" s="173">
        <f>ROUND(E605*J605,2)</f>
        <v>0</v>
      </c>
      <c r="L605" s="173">
        <v>21</v>
      </c>
      <c r="M605" s="173">
        <f>G605*(1+L605/100)</f>
        <v>0</v>
      </c>
      <c r="N605" s="173">
        <v>1.2E-4</v>
      </c>
      <c r="O605" s="173">
        <f>ROUND(E605*N605,2)</f>
        <v>0.01</v>
      </c>
      <c r="P605" s="173">
        <v>0</v>
      </c>
      <c r="Q605" s="173">
        <f>ROUND(E605*P605,2)</f>
        <v>0</v>
      </c>
      <c r="R605" s="173" t="s">
        <v>731</v>
      </c>
      <c r="S605" s="173" t="s">
        <v>201</v>
      </c>
      <c r="T605" s="174" t="s">
        <v>245</v>
      </c>
      <c r="U605" s="160">
        <v>1E-3</v>
      </c>
      <c r="V605" s="160">
        <f>ROUND(E605*U605,2)</f>
        <v>7.0000000000000007E-2</v>
      </c>
      <c r="W605" s="160"/>
      <c r="X605" s="151"/>
      <c r="Y605" s="151"/>
      <c r="Z605" s="151"/>
      <c r="AA605" s="151"/>
      <c r="AB605" s="151"/>
      <c r="AC605" s="151"/>
      <c r="AD605" s="151"/>
      <c r="AE605" s="151"/>
      <c r="AF605" s="151"/>
      <c r="AG605" s="151" t="s">
        <v>259</v>
      </c>
      <c r="AH605" s="151"/>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c r="A606" s="158"/>
      <c r="B606" s="159"/>
      <c r="C606" s="315" t="s">
        <v>751</v>
      </c>
      <c r="D606" s="316"/>
      <c r="E606" s="316"/>
      <c r="F606" s="316"/>
      <c r="G606" s="316"/>
      <c r="H606" s="160"/>
      <c r="I606" s="160"/>
      <c r="J606" s="160"/>
      <c r="K606" s="160"/>
      <c r="L606" s="160"/>
      <c r="M606" s="160"/>
      <c r="N606" s="160"/>
      <c r="O606" s="160"/>
      <c r="P606" s="160"/>
      <c r="Q606" s="160"/>
      <c r="R606" s="160"/>
      <c r="S606" s="160"/>
      <c r="T606" s="160"/>
      <c r="U606" s="160"/>
      <c r="V606" s="160"/>
      <c r="W606" s="160"/>
      <c r="X606" s="151"/>
      <c r="Y606" s="151"/>
      <c r="Z606" s="151"/>
      <c r="AA606" s="151"/>
      <c r="AB606" s="151"/>
      <c r="AC606" s="151"/>
      <c r="AD606" s="151"/>
      <c r="AE606" s="151"/>
      <c r="AF606" s="151"/>
      <c r="AG606" s="151" t="s">
        <v>248</v>
      </c>
      <c r="AH606" s="151"/>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c r="A607" s="158"/>
      <c r="B607" s="159"/>
      <c r="C607" s="198" t="s">
        <v>757</v>
      </c>
      <c r="D607" s="190"/>
      <c r="E607" s="191">
        <v>74.246399999999994</v>
      </c>
      <c r="F607" s="160"/>
      <c r="G607" s="160"/>
      <c r="H607" s="160"/>
      <c r="I607" s="160"/>
      <c r="J607" s="160"/>
      <c r="K607" s="160"/>
      <c r="L607" s="160"/>
      <c r="M607" s="160"/>
      <c r="N607" s="160"/>
      <c r="O607" s="160"/>
      <c r="P607" s="160"/>
      <c r="Q607" s="160"/>
      <c r="R607" s="160"/>
      <c r="S607" s="160"/>
      <c r="T607" s="160"/>
      <c r="U607" s="160"/>
      <c r="V607" s="160"/>
      <c r="W607" s="160"/>
      <c r="X607" s="151"/>
      <c r="Y607" s="151"/>
      <c r="Z607" s="151"/>
      <c r="AA607" s="151"/>
      <c r="AB607" s="151"/>
      <c r="AC607" s="151"/>
      <c r="AD607" s="151"/>
      <c r="AE607" s="151"/>
      <c r="AF607" s="151"/>
      <c r="AG607" s="151" t="s">
        <v>250</v>
      </c>
      <c r="AH607" s="151">
        <v>0</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c r="A608" s="168">
        <v>108</v>
      </c>
      <c r="B608" s="169" t="s">
        <v>758</v>
      </c>
      <c r="C608" s="185" t="s">
        <v>759</v>
      </c>
      <c r="D608" s="170" t="s">
        <v>243</v>
      </c>
      <c r="E608" s="171">
        <v>37.123199999999997</v>
      </c>
      <c r="F608" s="172">
        <v>0</v>
      </c>
      <c r="G608" s="173">
        <f>ROUND(E608*F608,2)</f>
        <v>0</v>
      </c>
      <c r="H608" s="172"/>
      <c r="I608" s="173">
        <f>ROUND(E608*H608,2)</f>
        <v>0</v>
      </c>
      <c r="J608" s="172"/>
      <c r="K608" s="173">
        <f>ROUND(E608*J608,2)</f>
        <v>0</v>
      </c>
      <c r="L608" s="173">
        <v>21</v>
      </c>
      <c r="M608" s="173">
        <f>G608*(1+L608/100)</f>
        <v>0</v>
      </c>
      <c r="N608" s="173">
        <v>0</v>
      </c>
      <c r="O608" s="173">
        <f>ROUND(E608*N608,2)</f>
        <v>0</v>
      </c>
      <c r="P608" s="173">
        <v>0</v>
      </c>
      <c r="Q608" s="173">
        <f>ROUND(E608*P608,2)</f>
        <v>0</v>
      </c>
      <c r="R608" s="173" t="s">
        <v>731</v>
      </c>
      <c r="S608" s="173" t="s">
        <v>201</v>
      </c>
      <c r="T608" s="174" t="s">
        <v>245</v>
      </c>
      <c r="U608" s="160">
        <v>2.1999999999999999E-2</v>
      </c>
      <c r="V608" s="160">
        <f>ROUND(E608*U608,2)</f>
        <v>0.82</v>
      </c>
      <c r="W608" s="160"/>
      <c r="X608" s="151"/>
      <c r="Y608" s="151"/>
      <c r="Z608" s="151"/>
      <c r="AA608" s="151"/>
      <c r="AB608" s="151"/>
      <c r="AC608" s="151"/>
      <c r="AD608" s="151"/>
      <c r="AE608" s="151"/>
      <c r="AF608" s="151"/>
      <c r="AG608" s="151" t="s">
        <v>259</v>
      </c>
      <c r="AH608" s="151"/>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c r="A609" s="158"/>
      <c r="B609" s="159"/>
      <c r="C609" s="315" t="s">
        <v>760</v>
      </c>
      <c r="D609" s="316"/>
      <c r="E609" s="316"/>
      <c r="F609" s="316"/>
      <c r="G609" s="316"/>
      <c r="H609" s="160"/>
      <c r="I609" s="160"/>
      <c r="J609" s="160"/>
      <c r="K609" s="160"/>
      <c r="L609" s="160"/>
      <c r="M609" s="160"/>
      <c r="N609" s="160"/>
      <c r="O609" s="160"/>
      <c r="P609" s="160"/>
      <c r="Q609" s="160"/>
      <c r="R609" s="160"/>
      <c r="S609" s="160"/>
      <c r="T609" s="160"/>
      <c r="U609" s="160"/>
      <c r="V609" s="160"/>
      <c r="W609" s="160"/>
      <c r="X609" s="151"/>
      <c r="Y609" s="151"/>
      <c r="Z609" s="151"/>
      <c r="AA609" s="151"/>
      <c r="AB609" s="151"/>
      <c r="AC609" s="151"/>
      <c r="AD609" s="151"/>
      <c r="AE609" s="151"/>
      <c r="AF609" s="151"/>
      <c r="AG609" s="151" t="s">
        <v>248</v>
      </c>
      <c r="AH609" s="151"/>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ht="22.5" outlineLevel="1">
      <c r="A610" s="168">
        <v>109</v>
      </c>
      <c r="B610" s="169" t="s">
        <v>761</v>
      </c>
      <c r="C610" s="185" t="s">
        <v>762</v>
      </c>
      <c r="D610" s="170" t="s">
        <v>292</v>
      </c>
      <c r="E610" s="171">
        <v>8.64</v>
      </c>
      <c r="F610" s="172">
        <v>0</v>
      </c>
      <c r="G610" s="173">
        <f>ROUND(E610*F610,2)</f>
        <v>0</v>
      </c>
      <c r="H610" s="172"/>
      <c r="I610" s="173">
        <f>ROUND(E610*H610,2)</f>
        <v>0</v>
      </c>
      <c r="J610" s="172"/>
      <c r="K610" s="173">
        <f>ROUND(E610*J610,2)</f>
        <v>0</v>
      </c>
      <c r="L610" s="173">
        <v>21</v>
      </c>
      <c r="M610" s="173">
        <f>G610*(1+L610/100)</f>
        <v>0</v>
      </c>
      <c r="N610" s="173">
        <v>1.6910000000000001E-2</v>
      </c>
      <c r="O610" s="173">
        <f>ROUND(E610*N610,2)</f>
        <v>0.15</v>
      </c>
      <c r="P610" s="173">
        <v>0</v>
      </c>
      <c r="Q610" s="173">
        <f>ROUND(E610*P610,2)</f>
        <v>0</v>
      </c>
      <c r="R610" s="173" t="s">
        <v>731</v>
      </c>
      <c r="S610" s="173" t="s">
        <v>201</v>
      </c>
      <c r="T610" s="174" t="s">
        <v>245</v>
      </c>
      <c r="U610" s="160">
        <v>8.8999999999999996E-2</v>
      </c>
      <c r="V610" s="160">
        <f>ROUND(E610*U610,2)</f>
        <v>0.77</v>
      </c>
      <c r="W610" s="160"/>
      <c r="X610" s="151"/>
      <c r="Y610" s="151"/>
      <c r="Z610" s="151"/>
      <c r="AA610" s="151"/>
      <c r="AB610" s="151"/>
      <c r="AC610" s="151"/>
      <c r="AD610" s="151"/>
      <c r="AE610" s="151"/>
      <c r="AF610" s="151"/>
      <c r="AG610" s="151" t="s">
        <v>259</v>
      </c>
      <c r="AH610" s="151"/>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c r="A611" s="158"/>
      <c r="B611" s="159"/>
      <c r="C611" s="198" t="s">
        <v>763</v>
      </c>
      <c r="D611" s="190"/>
      <c r="E611" s="191">
        <v>8.64</v>
      </c>
      <c r="F611" s="160"/>
      <c r="G611" s="160"/>
      <c r="H611" s="160"/>
      <c r="I611" s="160"/>
      <c r="J611" s="160"/>
      <c r="K611" s="160"/>
      <c r="L611" s="160"/>
      <c r="M611" s="160"/>
      <c r="N611" s="160"/>
      <c r="O611" s="160"/>
      <c r="P611" s="160"/>
      <c r="Q611" s="160"/>
      <c r="R611" s="160"/>
      <c r="S611" s="160"/>
      <c r="T611" s="160"/>
      <c r="U611" s="160"/>
      <c r="V611" s="160"/>
      <c r="W611" s="160"/>
      <c r="X611" s="151"/>
      <c r="Y611" s="151"/>
      <c r="Z611" s="151"/>
      <c r="AA611" s="151"/>
      <c r="AB611" s="151"/>
      <c r="AC611" s="151"/>
      <c r="AD611" s="151"/>
      <c r="AE611" s="151"/>
      <c r="AF611" s="151"/>
      <c r="AG611" s="151" t="s">
        <v>250</v>
      </c>
      <c r="AH611" s="151">
        <v>0</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ht="22.5" outlineLevel="1">
      <c r="A612" s="168">
        <v>110</v>
      </c>
      <c r="B612" s="169" t="s">
        <v>764</v>
      </c>
      <c r="C612" s="185" t="s">
        <v>765</v>
      </c>
      <c r="D612" s="170" t="s">
        <v>292</v>
      </c>
      <c r="E612" s="171">
        <v>17.28</v>
      </c>
      <c r="F612" s="172">
        <v>0</v>
      </c>
      <c r="G612" s="173">
        <f>ROUND(E612*F612,2)</f>
        <v>0</v>
      </c>
      <c r="H612" s="172"/>
      <c r="I612" s="173">
        <f>ROUND(E612*H612,2)</f>
        <v>0</v>
      </c>
      <c r="J612" s="172"/>
      <c r="K612" s="173">
        <f>ROUND(E612*J612,2)</f>
        <v>0</v>
      </c>
      <c r="L612" s="173">
        <v>21</v>
      </c>
      <c r="M612" s="173">
        <f>G612*(1+L612/100)</f>
        <v>0</v>
      </c>
      <c r="N612" s="173">
        <v>2.9999999999999997E-4</v>
      </c>
      <c r="O612" s="173">
        <f>ROUND(E612*N612,2)</f>
        <v>0.01</v>
      </c>
      <c r="P612" s="173">
        <v>0</v>
      </c>
      <c r="Q612" s="173">
        <f>ROUND(E612*P612,2)</f>
        <v>0</v>
      </c>
      <c r="R612" s="173" t="s">
        <v>731</v>
      </c>
      <c r="S612" s="173" t="s">
        <v>201</v>
      </c>
      <c r="T612" s="174" t="s">
        <v>245</v>
      </c>
      <c r="U612" s="160">
        <v>2E-3</v>
      </c>
      <c r="V612" s="160">
        <f>ROUND(E612*U612,2)</f>
        <v>0.03</v>
      </c>
      <c r="W612" s="160"/>
      <c r="X612" s="151"/>
      <c r="Y612" s="151"/>
      <c r="Z612" s="151"/>
      <c r="AA612" s="151"/>
      <c r="AB612" s="151"/>
      <c r="AC612" s="151"/>
      <c r="AD612" s="151"/>
      <c r="AE612" s="151"/>
      <c r="AF612" s="151"/>
      <c r="AG612" s="151" t="s">
        <v>259</v>
      </c>
      <c r="AH612" s="151"/>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c r="A613" s="158"/>
      <c r="B613" s="159"/>
      <c r="C613" s="198" t="s">
        <v>766</v>
      </c>
      <c r="D613" s="190"/>
      <c r="E613" s="191">
        <v>17.28</v>
      </c>
      <c r="F613" s="160"/>
      <c r="G613" s="160"/>
      <c r="H613" s="160"/>
      <c r="I613" s="160"/>
      <c r="J613" s="160"/>
      <c r="K613" s="160"/>
      <c r="L613" s="160"/>
      <c r="M613" s="160"/>
      <c r="N613" s="160"/>
      <c r="O613" s="160"/>
      <c r="P613" s="160"/>
      <c r="Q613" s="160"/>
      <c r="R613" s="160"/>
      <c r="S613" s="160"/>
      <c r="T613" s="160"/>
      <c r="U613" s="160"/>
      <c r="V613" s="160"/>
      <c r="W613" s="160"/>
      <c r="X613" s="151"/>
      <c r="Y613" s="151"/>
      <c r="Z613" s="151"/>
      <c r="AA613" s="151"/>
      <c r="AB613" s="151"/>
      <c r="AC613" s="151"/>
      <c r="AD613" s="151"/>
      <c r="AE613" s="151"/>
      <c r="AF613" s="151"/>
      <c r="AG613" s="151" t="s">
        <v>250</v>
      </c>
      <c r="AH613" s="151">
        <v>0</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ht="22.5" outlineLevel="1">
      <c r="A614" s="168">
        <v>111</v>
      </c>
      <c r="B614" s="169" t="s">
        <v>767</v>
      </c>
      <c r="C614" s="185" t="s">
        <v>768</v>
      </c>
      <c r="D614" s="170" t="s">
        <v>292</v>
      </c>
      <c r="E614" s="171">
        <v>8.64</v>
      </c>
      <c r="F614" s="172">
        <v>0</v>
      </c>
      <c r="G614" s="173">
        <f>ROUND(E614*F614,2)</f>
        <v>0</v>
      </c>
      <c r="H614" s="172"/>
      <c r="I614" s="173">
        <f>ROUND(E614*H614,2)</f>
        <v>0</v>
      </c>
      <c r="J614" s="172"/>
      <c r="K614" s="173">
        <f>ROUND(E614*J614,2)</f>
        <v>0</v>
      </c>
      <c r="L614" s="173">
        <v>21</v>
      </c>
      <c r="M614" s="173">
        <f>G614*(1+L614/100)</f>
        <v>0</v>
      </c>
      <c r="N614" s="173">
        <v>0</v>
      </c>
      <c r="O614" s="173">
        <f>ROUND(E614*N614,2)</f>
        <v>0</v>
      </c>
      <c r="P614" s="173">
        <v>0</v>
      </c>
      <c r="Q614" s="173">
        <f>ROUND(E614*P614,2)</f>
        <v>0</v>
      </c>
      <c r="R614" s="173" t="s">
        <v>731</v>
      </c>
      <c r="S614" s="173" t="s">
        <v>201</v>
      </c>
      <c r="T614" s="174" t="s">
        <v>245</v>
      </c>
      <c r="U614" s="160">
        <v>8.5000000000000006E-2</v>
      </c>
      <c r="V614" s="160">
        <f>ROUND(E614*U614,2)</f>
        <v>0.73</v>
      </c>
      <c r="W614" s="160"/>
      <c r="X614" s="151"/>
      <c r="Y614" s="151"/>
      <c r="Z614" s="151"/>
      <c r="AA614" s="151"/>
      <c r="AB614" s="151"/>
      <c r="AC614" s="151"/>
      <c r="AD614" s="151"/>
      <c r="AE614" s="151"/>
      <c r="AF614" s="151"/>
      <c r="AG614" s="151" t="s">
        <v>259</v>
      </c>
      <c r="AH614" s="151"/>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c r="A615" s="158"/>
      <c r="B615" s="159"/>
      <c r="C615" s="198" t="s">
        <v>763</v>
      </c>
      <c r="D615" s="190"/>
      <c r="E615" s="191">
        <v>8.64</v>
      </c>
      <c r="F615" s="160"/>
      <c r="G615" s="160"/>
      <c r="H615" s="160"/>
      <c r="I615" s="160"/>
      <c r="J615" s="160"/>
      <c r="K615" s="160"/>
      <c r="L615" s="160"/>
      <c r="M615" s="160"/>
      <c r="N615" s="160"/>
      <c r="O615" s="160"/>
      <c r="P615" s="160"/>
      <c r="Q615" s="160"/>
      <c r="R615" s="160"/>
      <c r="S615" s="160"/>
      <c r="T615" s="160"/>
      <c r="U615" s="160"/>
      <c r="V615" s="160"/>
      <c r="W615" s="160"/>
      <c r="X615" s="151"/>
      <c r="Y615" s="151"/>
      <c r="Z615" s="151"/>
      <c r="AA615" s="151"/>
      <c r="AB615" s="151"/>
      <c r="AC615" s="151"/>
      <c r="AD615" s="151"/>
      <c r="AE615" s="151"/>
      <c r="AF615" s="151"/>
      <c r="AG615" s="151" t="s">
        <v>250</v>
      </c>
      <c r="AH615" s="151">
        <v>0</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c r="A616" s="168">
        <v>112</v>
      </c>
      <c r="B616" s="169" t="s">
        <v>769</v>
      </c>
      <c r="C616" s="185" t="s">
        <v>770</v>
      </c>
      <c r="D616" s="170" t="s">
        <v>292</v>
      </c>
      <c r="E616" s="171">
        <v>153.67500000000001</v>
      </c>
      <c r="F616" s="172">
        <v>0</v>
      </c>
      <c r="G616" s="173">
        <f>ROUND(E616*F616,2)</f>
        <v>0</v>
      </c>
      <c r="H616" s="172"/>
      <c r="I616" s="173">
        <f>ROUND(E616*H616,2)</f>
        <v>0</v>
      </c>
      <c r="J616" s="172"/>
      <c r="K616" s="173">
        <f>ROUND(E616*J616,2)</f>
        <v>0</v>
      </c>
      <c r="L616" s="173">
        <v>21</v>
      </c>
      <c r="M616" s="173">
        <f>G616*(1+L616/100)</f>
        <v>0</v>
      </c>
      <c r="N616" s="173">
        <v>0</v>
      </c>
      <c r="O616" s="173">
        <f>ROUND(E616*N616,2)</f>
        <v>0</v>
      </c>
      <c r="P616" s="173">
        <v>0</v>
      </c>
      <c r="Q616" s="173">
        <f>ROUND(E616*P616,2)</f>
        <v>0</v>
      </c>
      <c r="R616" s="173" t="s">
        <v>731</v>
      </c>
      <c r="S616" s="173" t="s">
        <v>201</v>
      </c>
      <c r="T616" s="174" t="s">
        <v>245</v>
      </c>
      <c r="U616" s="160">
        <v>0.04</v>
      </c>
      <c r="V616" s="160">
        <f>ROUND(E616*U616,2)</f>
        <v>6.15</v>
      </c>
      <c r="W616" s="160"/>
      <c r="X616" s="151"/>
      <c r="Y616" s="151"/>
      <c r="Z616" s="151"/>
      <c r="AA616" s="151"/>
      <c r="AB616" s="151"/>
      <c r="AC616" s="151"/>
      <c r="AD616" s="151"/>
      <c r="AE616" s="151"/>
      <c r="AF616" s="151"/>
      <c r="AG616" s="151" t="s">
        <v>259</v>
      </c>
      <c r="AH616" s="151"/>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c r="A617" s="158"/>
      <c r="B617" s="159"/>
      <c r="C617" s="198" t="s">
        <v>771</v>
      </c>
      <c r="D617" s="190"/>
      <c r="E617" s="191">
        <v>153.67500000000001</v>
      </c>
      <c r="F617" s="160"/>
      <c r="G617" s="160"/>
      <c r="H617" s="160"/>
      <c r="I617" s="160"/>
      <c r="J617" s="160"/>
      <c r="K617" s="160"/>
      <c r="L617" s="160"/>
      <c r="M617" s="160"/>
      <c r="N617" s="160"/>
      <c r="O617" s="160"/>
      <c r="P617" s="160"/>
      <c r="Q617" s="160"/>
      <c r="R617" s="160"/>
      <c r="S617" s="160"/>
      <c r="T617" s="160"/>
      <c r="U617" s="160"/>
      <c r="V617" s="160"/>
      <c r="W617" s="160"/>
      <c r="X617" s="151"/>
      <c r="Y617" s="151"/>
      <c r="Z617" s="151"/>
      <c r="AA617" s="151"/>
      <c r="AB617" s="151"/>
      <c r="AC617" s="151"/>
      <c r="AD617" s="151"/>
      <c r="AE617" s="151"/>
      <c r="AF617" s="151"/>
      <c r="AG617" s="151" t="s">
        <v>250</v>
      </c>
      <c r="AH617" s="151">
        <v>0</v>
      </c>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ht="33.75" outlineLevel="1">
      <c r="A618" s="168">
        <v>113</v>
      </c>
      <c r="B618" s="169" t="s">
        <v>772</v>
      </c>
      <c r="C618" s="185" t="s">
        <v>773</v>
      </c>
      <c r="D618" s="170" t="s">
        <v>292</v>
      </c>
      <c r="E618" s="171">
        <v>307.35000000000002</v>
      </c>
      <c r="F618" s="172">
        <v>0</v>
      </c>
      <c r="G618" s="173">
        <f>ROUND(E618*F618,2)</f>
        <v>0</v>
      </c>
      <c r="H618" s="172"/>
      <c r="I618" s="173">
        <f>ROUND(E618*H618,2)</f>
        <v>0</v>
      </c>
      <c r="J618" s="172"/>
      <c r="K618" s="173">
        <f>ROUND(E618*J618,2)</f>
        <v>0</v>
      </c>
      <c r="L618" s="173">
        <v>21</v>
      </c>
      <c r="M618" s="173">
        <f>G618*(1+L618/100)</f>
        <v>0</v>
      </c>
      <c r="N618" s="173">
        <v>0</v>
      </c>
      <c r="O618" s="173">
        <f>ROUND(E618*N618,2)</f>
        <v>0</v>
      </c>
      <c r="P618" s="173">
        <v>0</v>
      </c>
      <c r="Q618" s="173">
        <f>ROUND(E618*P618,2)</f>
        <v>0</v>
      </c>
      <c r="R618" s="173" t="s">
        <v>731</v>
      </c>
      <c r="S618" s="173" t="s">
        <v>201</v>
      </c>
      <c r="T618" s="174" t="s">
        <v>245</v>
      </c>
      <c r="U618" s="160">
        <v>0</v>
      </c>
      <c r="V618" s="160">
        <f>ROUND(E618*U618,2)</f>
        <v>0</v>
      </c>
      <c r="W618" s="160"/>
      <c r="X618" s="151"/>
      <c r="Y618" s="151"/>
      <c r="Z618" s="151"/>
      <c r="AA618" s="151"/>
      <c r="AB618" s="151"/>
      <c r="AC618" s="151"/>
      <c r="AD618" s="151"/>
      <c r="AE618" s="151"/>
      <c r="AF618" s="151"/>
      <c r="AG618" s="151" t="s">
        <v>259</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c r="A619" s="158"/>
      <c r="B619" s="159"/>
      <c r="C619" s="198" t="s">
        <v>774</v>
      </c>
      <c r="D619" s="190"/>
      <c r="E619" s="191">
        <v>307.35000000000002</v>
      </c>
      <c r="F619" s="160"/>
      <c r="G619" s="160"/>
      <c r="H619" s="160"/>
      <c r="I619" s="160"/>
      <c r="J619" s="160"/>
      <c r="K619" s="160"/>
      <c r="L619" s="160"/>
      <c r="M619" s="160"/>
      <c r="N619" s="160"/>
      <c r="O619" s="160"/>
      <c r="P619" s="160"/>
      <c r="Q619" s="160"/>
      <c r="R619" s="160"/>
      <c r="S619" s="160"/>
      <c r="T619" s="160"/>
      <c r="U619" s="160"/>
      <c r="V619" s="160"/>
      <c r="W619" s="160"/>
      <c r="X619" s="151"/>
      <c r="Y619" s="151"/>
      <c r="Z619" s="151"/>
      <c r="AA619" s="151"/>
      <c r="AB619" s="151"/>
      <c r="AC619" s="151"/>
      <c r="AD619" s="151"/>
      <c r="AE619" s="151"/>
      <c r="AF619" s="151"/>
      <c r="AG619" s="151" t="s">
        <v>250</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c r="A620" s="176">
        <v>114</v>
      </c>
      <c r="B620" s="177" t="s">
        <v>775</v>
      </c>
      <c r="C620" s="186" t="s">
        <v>776</v>
      </c>
      <c r="D620" s="178" t="s">
        <v>292</v>
      </c>
      <c r="E620" s="179">
        <v>153.67500000000001</v>
      </c>
      <c r="F620" s="180">
        <v>0</v>
      </c>
      <c r="G620" s="181">
        <f>ROUND(E620*F620,2)</f>
        <v>0</v>
      </c>
      <c r="H620" s="180"/>
      <c r="I620" s="181">
        <f>ROUND(E620*H620,2)</f>
        <v>0</v>
      </c>
      <c r="J620" s="180"/>
      <c r="K620" s="181">
        <f>ROUND(E620*J620,2)</f>
        <v>0</v>
      </c>
      <c r="L620" s="181">
        <v>21</v>
      </c>
      <c r="M620" s="181">
        <f>G620*(1+L620/100)</f>
        <v>0</v>
      </c>
      <c r="N620" s="181">
        <v>0</v>
      </c>
      <c r="O620" s="181">
        <f>ROUND(E620*N620,2)</f>
        <v>0</v>
      </c>
      <c r="P620" s="181">
        <v>0</v>
      </c>
      <c r="Q620" s="181">
        <f>ROUND(E620*P620,2)</f>
        <v>0</v>
      </c>
      <c r="R620" s="181" t="s">
        <v>731</v>
      </c>
      <c r="S620" s="181" t="s">
        <v>201</v>
      </c>
      <c r="T620" s="182" t="s">
        <v>245</v>
      </c>
      <c r="U620" s="160">
        <v>2.4E-2</v>
      </c>
      <c r="V620" s="160">
        <f>ROUND(E620*U620,2)</f>
        <v>3.69</v>
      </c>
      <c r="W620" s="160"/>
      <c r="X620" s="151"/>
      <c r="Y620" s="151"/>
      <c r="Z620" s="151"/>
      <c r="AA620" s="151"/>
      <c r="AB620" s="151"/>
      <c r="AC620" s="151"/>
      <c r="AD620" s="151"/>
      <c r="AE620" s="151"/>
      <c r="AF620" s="151"/>
      <c r="AG620" s="151" t="s">
        <v>259</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ht="22.5" outlineLevel="1">
      <c r="A621" s="168">
        <v>115</v>
      </c>
      <c r="B621" s="169" t="s">
        <v>777</v>
      </c>
      <c r="C621" s="185" t="s">
        <v>778</v>
      </c>
      <c r="D621" s="170" t="s">
        <v>292</v>
      </c>
      <c r="E621" s="171">
        <v>169.04249999999999</v>
      </c>
      <c r="F621" s="172">
        <v>0</v>
      </c>
      <c r="G621" s="173">
        <f>ROUND(E621*F621,2)</f>
        <v>0</v>
      </c>
      <c r="H621" s="172"/>
      <c r="I621" s="173">
        <f>ROUND(E621*H621,2)</f>
        <v>0</v>
      </c>
      <c r="J621" s="172"/>
      <c r="K621" s="173">
        <f>ROUND(E621*J621,2)</f>
        <v>0</v>
      </c>
      <c r="L621" s="173">
        <v>21</v>
      </c>
      <c r="M621" s="173">
        <f>G621*(1+L621/100)</f>
        <v>0</v>
      </c>
      <c r="N621" s="173">
        <v>1.3999999999999999E-4</v>
      </c>
      <c r="O621" s="173">
        <f>ROUND(E621*N621,2)</f>
        <v>0.02</v>
      </c>
      <c r="P621" s="173">
        <v>0</v>
      </c>
      <c r="Q621" s="173">
        <f>ROUND(E621*P621,2)</f>
        <v>0</v>
      </c>
      <c r="R621" s="173" t="s">
        <v>277</v>
      </c>
      <c r="S621" s="173" t="s">
        <v>201</v>
      </c>
      <c r="T621" s="174" t="s">
        <v>245</v>
      </c>
      <c r="U621" s="160">
        <v>0</v>
      </c>
      <c r="V621" s="160">
        <f>ROUND(E621*U621,2)</f>
        <v>0</v>
      </c>
      <c r="W621" s="160"/>
      <c r="X621" s="151"/>
      <c r="Y621" s="151"/>
      <c r="Z621" s="151"/>
      <c r="AA621" s="151"/>
      <c r="AB621" s="151"/>
      <c r="AC621" s="151"/>
      <c r="AD621" s="151"/>
      <c r="AE621" s="151"/>
      <c r="AF621" s="151"/>
      <c r="AG621" s="151" t="s">
        <v>278</v>
      </c>
      <c r="AH621" s="151"/>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c r="A622" s="158"/>
      <c r="B622" s="159"/>
      <c r="C622" s="198" t="s">
        <v>779</v>
      </c>
      <c r="D622" s="190"/>
      <c r="E622" s="191">
        <v>169.04249999999999</v>
      </c>
      <c r="F622" s="160"/>
      <c r="G622" s="160"/>
      <c r="H622" s="160"/>
      <c r="I622" s="160"/>
      <c r="J622" s="160"/>
      <c r="K622" s="160"/>
      <c r="L622" s="160"/>
      <c r="M622" s="160"/>
      <c r="N622" s="160"/>
      <c r="O622" s="160"/>
      <c r="P622" s="160"/>
      <c r="Q622" s="160"/>
      <c r="R622" s="160"/>
      <c r="S622" s="160"/>
      <c r="T622" s="160"/>
      <c r="U622" s="160"/>
      <c r="V622" s="160"/>
      <c r="W622" s="160"/>
      <c r="X622" s="151"/>
      <c r="Y622" s="151"/>
      <c r="Z622" s="151"/>
      <c r="AA622" s="151"/>
      <c r="AB622" s="151"/>
      <c r="AC622" s="151"/>
      <c r="AD622" s="151"/>
      <c r="AE622" s="151"/>
      <c r="AF622" s="151"/>
      <c r="AG622" s="151" t="s">
        <v>250</v>
      </c>
      <c r="AH622" s="151">
        <v>0</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c r="A623" s="162" t="s">
        <v>197</v>
      </c>
      <c r="B623" s="163" t="s">
        <v>106</v>
      </c>
      <c r="C623" s="184" t="s">
        <v>107</v>
      </c>
      <c r="D623" s="164"/>
      <c r="E623" s="165"/>
      <c r="F623" s="166"/>
      <c r="G623" s="166">
        <f>SUMIF(AG624:AG640,"&lt;&gt;NOR",G624:G640)</f>
        <v>0</v>
      </c>
      <c r="H623" s="166"/>
      <c r="I623" s="166">
        <f>SUM(I624:I640)</f>
        <v>0</v>
      </c>
      <c r="J623" s="166"/>
      <c r="K623" s="166">
        <f>SUM(K624:K640)</f>
        <v>0</v>
      </c>
      <c r="L623" s="166"/>
      <c r="M623" s="166">
        <f>SUM(M624:M640)</f>
        <v>0</v>
      </c>
      <c r="N623" s="166"/>
      <c r="O623" s="166">
        <f>SUM(O624:O640)</f>
        <v>0.08</v>
      </c>
      <c r="P623" s="166"/>
      <c r="Q623" s="166">
        <f>SUM(Q624:Q640)</f>
        <v>0</v>
      </c>
      <c r="R623" s="166"/>
      <c r="S623" s="166"/>
      <c r="T623" s="167"/>
      <c r="U623" s="161"/>
      <c r="V623" s="161">
        <f>SUM(V624:V640)</f>
        <v>44.01</v>
      </c>
      <c r="W623" s="161"/>
      <c r="AG623" t="s">
        <v>198</v>
      </c>
    </row>
    <row r="624" spans="1:60" outlineLevel="1">
      <c r="A624" s="168">
        <v>116</v>
      </c>
      <c r="B624" s="169" t="s">
        <v>780</v>
      </c>
      <c r="C624" s="185" t="s">
        <v>781</v>
      </c>
      <c r="D624" s="170" t="s">
        <v>292</v>
      </c>
      <c r="E624" s="171">
        <v>142.88999999999999</v>
      </c>
      <c r="F624" s="172">
        <v>0</v>
      </c>
      <c r="G624" s="173">
        <f>ROUND(E624*F624,2)</f>
        <v>0</v>
      </c>
      <c r="H624" s="172"/>
      <c r="I624" s="173">
        <f>ROUND(E624*H624,2)</f>
        <v>0</v>
      </c>
      <c r="J624" s="172"/>
      <c r="K624" s="173">
        <f>ROUND(E624*J624,2)</f>
        <v>0</v>
      </c>
      <c r="L624" s="173">
        <v>21</v>
      </c>
      <c r="M624" s="173">
        <f>G624*(1+L624/100)</f>
        <v>0</v>
      </c>
      <c r="N624" s="173">
        <v>4.0000000000000003E-5</v>
      </c>
      <c r="O624" s="173">
        <f>ROUND(E624*N624,2)</f>
        <v>0.01</v>
      </c>
      <c r="P624" s="173">
        <v>0</v>
      </c>
      <c r="Q624" s="173">
        <f>ROUND(E624*P624,2)</f>
        <v>0</v>
      </c>
      <c r="R624" s="173" t="s">
        <v>309</v>
      </c>
      <c r="S624" s="173" t="s">
        <v>201</v>
      </c>
      <c r="T624" s="174" t="s">
        <v>245</v>
      </c>
      <c r="U624" s="160">
        <v>0.308</v>
      </c>
      <c r="V624" s="160">
        <f>ROUND(E624*U624,2)</f>
        <v>44.01</v>
      </c>
      <c r="W624" s="160"/>
      <c r="X624" s="151"/>
      <c r="Y624" s="151"/>
      <c r="Z624" s="151"/>
      <c r="AA624" s="151"/>
      <c r="AB624" s="151"/>
      <c r="AC624" s="151"/>
      <c r="AD624" s="151"/>
      <c r="AE624" s="151"/>
      <c r="AF624" s="151"/>
      <c r="AG624" s="151" t="s">
        <v>259</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c r="A625" s="158"/>
      <c r="B625" s="159"/>
      <c r="C625" s="198" t="s">
        <v>701</v>
      </c>
      <c r="D625" s="190"/>
      <c r="E625" s="191">
        <v>37.270000000000003</v>
      </c>
      <c r="F625" s="160"/>
      <c r="G625" s="160"/>
      <c r="H625" s="160"/>
      <c r="I625" s="160"/>
      <c r="J625" s="160"/>
      <c r="K625" s="160"/>
      <c r="L625" s="160"/>
      <c r="M625" s="160"/>
      <c r="N625" s="160"/>
      <c r="O625" s="160"/>
      <c r="P625" s="160"/>
      <c r="Q625" s="160"/>
      <c r="R625" s="160"/>
      <c r="S625" s="160"/>
      <c r="T625" s="160"/>
      <c r="U625" s="160"/>
      <c r="V625" s="160"/>
      <c r="W625" s="160"/>
      <c r="X625" s="151"/>
      <c r="Y625" s="151"/>
      <c r="Z625" s="151"/>
      <c r="AA625" s="151"/>
      <c r="AB625" s="151"/>
      <c r="AC625" s="151"/>
      <c r="AD625" s="151"/>
      <c r="AE625" s="151"/>
      <c r="AF625" s="151"/>
      <c r="AG625" s="151" t="s">
        <v>250</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c r="A626" s="158"/>
      <c r="B626" s="159"/>
      <c r="C626" s="198" t="s">
        <v>718</v>
      </c>
      <c r="D626" s="190"/>
      <c r="E626" s="191">
        <v>8.9</v>
      </c>
      <c r="F626" s="160"/>
      <c r="G626" s="160"/>
      <c r="H626" s="160"/>
      <c r="I626" s="160"/>
      <c r="J626" s="160"/>
      <c r="K626" s="160"/>
      <c r="L626" s="160"/>
      <c r="M626" s="160"/>
      <c r="N626" s="160"/>
      <c r="O626" s="160"/>
      <c r="P626" s="160"/>
      <c r="Q626" s="160"/>
      <c r="R626" s="160"/>
      <c r="S626" s="160"/>
      <c r="T626" s="160"/>
      <c r="U626" s="160"/>
      <c r="V626" s="160"/>
      <c r="W626" s="160"/>
      <c r="X626" s="151"/>
      <c r="Y626" s="151"/>
      <c r="Z626" s="151"/>
      <c r="AA626" s="151"/>
      <c r="AB626" s="151"/>
      <c r="AC626" s="151"/>
      <c r="AD626" s="151"/>
      <c r="AE626" s="151"/>
      <c r="AF626" s="151"/>
      <c r="AG626" s="151" t="s">
        <v>250</v>
      </c>
      <c r="AH626" s="151">
        <v>0</v>
      </c>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c r="A627" s="158"/>
      <c r="B627" s="159"/>
      <c r="C627" s="198" t="s">
        <v>702</v>
      </c>
      <c r="D627" s="190"/>
      <c r="E627" s="191">
        <v>8.5500000000000007</v>
      </c>
      <c r="F627" s="160"/>
      <c r="G627" s="160"/>
      <c r="H627" s="160"/>
      <c r="I627" s="160"/>
      <c r="J627" s="160"/>
      <c r="K627" s="160"/>
      <c r="L627" s="160"/>
      <c r="M627" s="160"/>
      <c r="N627" s="160"/>
      <c r="O627" s="160"/>
      <c r="P627" s="160"/>
      <c r="Q627" s="160"/>
      <c r="R627" s="160"/>
      <c r="S627" s="160"/>
      <c r="T627" s="160"/>
      <c r="U627" s="160"/>
      <c r="V627" s="160"/>
      <c r="W627" s="160"/>
      <c r="X627" s="151"/>
      <c r="Y627" s="151"/>
      <c r="Z627" s="151"/>
      <c r="AA627" s="151"/>
      <c r="AB627" s="151"/>
      <c r="AC627" s="151"/>
      <c r="AD627" s="151"/>
      <c r="AE627" s="151"/>
      <c r="AF627" s="151"/>
      <c r="AG627" s="151" t="s">
        <v>250</v>
      </c>
      <c r="AH627" s="151">
        <v>0</v>
      </c>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c r="A628" s="158"/>
      <c r="B628" s="159"/>
      <c r="C628" s="198" t="s">
        <v>703</v>
      </c>
      <c r="D628" s="190"/>
      <c r="E628" s="191">
        <v>4.16</v>
      </c>
      <c r="F628" s="160"/>
      <c r="G628" s="160"/>
      <c r="H628" s="160"/>
      <c r="I628" s="160"/>
      <c r="J628" s="160"/>
      <c r="K628" s="160"/>
      <c r="L628" s="160"/>
      <c r="M628" s="160"/>
      <c r="N628" s="160"/>
      <c r="O628" s="160"/>
      <c r="P628" s="160"/>
      <c r="Q628" s="160"/>
      <c r="R628" s="160"/>
      <c r="S628" s="160"/>
      <c r="T628" s="160"/>
      <c r="U628" s="160"/>
      <c r="V628" s="160"/>
      <c r="W628" s="160"/>
      <c r="X628" s="151"/>
      <c r="Y628" s="151"/>
      <c r="Z628" s="151"/>
      <c r="AA628" s="151"/>
      <c r="AB628" s="151"/>
      <c r="AC628" s="151"/>
      <c r="AD628" s="151"/>
      <c r="AE628" s="151"/>
      <c r="AF628" s="151"/>
      <c r="AG628" s="151" t="s">
        <v>250</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c r="A629" s="158"/>
      <c r="B629" s="159"/>
      <c r="C629" s="198" t="s">
        <v>704</v>
      </c>
      <c r="D629" s="190"/>
      <c r="E629" s="191">
        <v>3.76</v>
      </c>
      <c r="F629" s="160"/>
      <c r="G629" s="160"/>
      <c r="H629" s="160"/>
      <c r="I629" s="160"/>
      <c r="J629" s="160"/>
      <c r="K629" s="160"/>
      <c r="L629" s="160"/>
      <c r="M629" s="160"/>
      <c r="N629" s="160"/>
      <c r="O629" s="160"/>
      <c r="P629" s="160"/>
      <c r="Q629" s="160"/>
      <c r="R629" s="160"/>
      <c r="S629" s="160"/>
      <c r="T629" s="160"/>
      <c r="U629" s="160"/>
      <c r="V629" s="160"/>
      <c r="W629" s="160"/>
      <c r="X629" s="151"/>
      <c r="Y629" s="151"/>
      <c r="Z629" s="151"/>
      <c r="AA629" s="151"/>
      <c r="AB629" s="151"/>
      <c r="AC629" s="151"/>
      <c r="AD629" s="151"/>
      <c r="AE629" s="151"/>
      <c r="AF629" s="151"/>
      <c r="AG629" s="151" t="s">
        <v>250</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c r="A630" s="158"/>
      <c r="B630" s="159"/>
      <c r="C630" s="198" t="s">
        <v>710</v>
      </c>
      <c r="D630" s="190"/>
      <c r="E630" s="191">
        <v>6.08</v>
      </c>
      <c r="F630" s="160"/>
      <c r="G630" s="160"/>
      <c r="H630" s="160"/>
      <c r="I630" s="160"/>
      <c r="J630" s="160"/>
      <c r="K630" s="160"/>
      <c r="L630" s="160"/>
      <c r="M630" s="160"/>
      <c r="N630" s="160"/>
      <c r="O630" s="160"/>
      <c r="P630" s="160"/>
      <c r="Q630" s="160"/>
      <c r="R630" s="160"/>
      <c r="S630" s="160"/>
      <c r="T630" s="160"/>
      <c r="U630" s="160"/>
      <c r="V630" s="160"/>
      <c r="W630" s="160"/>
      <c r="X630" s="151"/>
      <c r="Y630" s="151"/>
      <c r="Z630" s="151"/>
      <c r="AA630" s="151"/>
      <c r="AB630" s="151"/>
      <c r="AC630" s="151"/>
      <c r="AD630" s="151"/>
      <c r="AE630" s="151"/>
      <c r="AF630" s="151"/>
      <c r="AG630" s="151" t="s">
        <v>250</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c r="A631" s="158"/>
      <c r="B631" s="159"/>
      <c r="C631" s="198" t="s">
        <v>705</v>
      </c>
      <c r="D631" s="190"/>
      <c r="E631" s="191">
        <v>4.58</v>
      </c>
      <c r="F631" s="160"/>
      <c r="G631" s="160"/>
      <c r="H631" s="160"/>
      <c r="I631" s="160"/>
      <c r="J631" s="160"/>
      <c r="K631" s="160"/>
      <c r="L631" s="160"/>
      <c r="M631" s="160"/>
      <c r="N631" s="160"/>
      <c r="O631" s="160"/>
      <c r="P631" s="160"/>
      <c r="Q631" s="160"/>
      <c r="R631" s="160"/>
      <c r="S631" s="160"/>
      <c r="T631" s="160"/>
      <c r="U631" s="160"/>
      <c r="V631" s="160"/>
      <c r="W631" s="160"/>
      <c r="X631" s="151"/>
      <c r="Y631" s="151"/>
      <c r="Z631" s="151"/>
      <c r="AA631" s="151"/>
      <c r="AB631" s="151"/>
      <c r="AC631" s="151"/>
      <c r="AD631" s="151"/>
      <c r="AE631" s="151"/>
      <c r="AF631" s="151"/>
      <c r="AG631" s="151" t="s">
        <v>250</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c r="A632" s="158"/>
      <c r="B632" s="159"/>
      <c r="C632" s="198" t="s">
        <v>697</v>
      </c>
      <c r="D632" s="190"/>
      <c r="E632" s="191">
        <v>6.8</v>
      </c>
      <c r="F632" s="160"/>
      <c r="G632" s="160"/>
      <c r="H632" s="160"/>
      <c r="I632" s="160"/>
      <c r="J632" s="160"/>
      <c r="K632" s="160"/>
      <c r="L632" s="160"/>
      <c r="M632" s="160"/>
      <c r="N632" s="160"/>
      <c r="O632" s="160"/>
      <c r="P632" s="160"/>
      <c r="Q632" s="160"/>
      <c r="R632" s="160"/>
      <c r="S632" s="160"/>
      <c r="T632" s="160"/>
      <c r="U632" s="160"/>
      <c r="V632" s="160"/>
      <c r="W632" s="160"/>
      <c r="X632" s="151"/>
      <c r="Y632" s="151"/>
      <c r="Z632" s="151"/>
      <c r="AA632" s="151"/>
      <c r="AB632" s="151"/>
      <c r="AC632" s="151"/>
      <c r="AD632" s="151"/>
      <c r="AE632" s="151"/>
      <c r="AF632" s="151"/>
      <c r="AG632" s="151" t="s">
        <v>250</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c r="A633" s="158"/>
      <c r="B633" s="159"/>
      <c r="C633" s="198" t="s">
        <v>706</v>
      </c>
      <c r="D633" s="190"/>
      <c r="E633" s="191">
        <v>9.08</v>
      </c>
      <c r="F633" s="160"/>
      <c r="G633" s="160"/>
      <c r="H633" s="160"/>
      <c r="I633" s="160"/>
      <c r="J633" s="160"/>
      <c r="K633" s="160"/>
      <c r="L633" s="160"/>
      <c r="M633" s="160"/>
      <c r="N633" s="160"/>
      <c r="O633" s="160"/>
      <c r="P633" s="160"/>
      <c r="Q633" s="160"/>
      <c r="R633" s="160"/>
      <c r="S633" s="160"/>
      <c r="T633" s="160"/>
      <c r="U633" s="160"/>
      <c r="V633" s="160"/>
      <c r="W633" s="160"/>
      <c r="X633" s="151"/>
      <c r="Y633" s="151"/>
      <c r="Z633" s="151"/>
      <c r="AA633" s="151"/>
      <c r="AB633" s="151"/>
      <c r="AC633" s="151"/>
      <c r="AD633" s="151"/>
      <c r="AE633" s="151"/>
      <c r="AF633" s="151"/>
      <c r="AG633" s="151" t="s">
        <v>250</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c r="A634" s="158"/>
      <c r="B634" s="159"/>
      <c r="C634" s="198" t="s">
        <v>707</v>
      </c>
      <c r="D634" s="190"/>
      <c r="E634" s="191">
        <v>13.49</v>
      </c>
      <c r="F634" s="160"/>
      <c r="G634" s="160"/>
      <c r="H634" s="160"/>
      <c r="I634" s="160"/>
      <c r="J634" s="160"/>
      <c r="K634" s="160"/>
      <c r="L634" s="160"/>
      <c r="M634" s="160"/>
      <c r="N634" s="160"/>
      <c r="O634" s="160"/>
      <c r="P634" s="160"/>
      <c r="Q634" s="160"/>
      <c r="R634" s="160"/>
      <c r="S634" s="160"/>
      <c r="T634" s="160"/>
      <c r="U634" s="160"/>
      <c r="V634" s="160"/>
      <c r="W634" s="160"/>
      <c r="X634" s="151"/>
      <c r="Y634" s="151"/>
      <c r="Z634" s="151"/>
      <c r="AA634" s="151"/>
      <c r="AB634" s="151"/>
      <c r="AC634" s="151"/>
      <c r="AD634" s="151"/>
      <c r="AE634" s="151"/>
      <c r="AF634" s="151"/>
      <c r="AG634" s="151" t="s">
        <v>250</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c r="A635" s="158"/>
      <c r="B635" s="159"/>
      <c r="C635" s="198" t="s">
        <v>782</v>
      </c>
      <c r="D635" s="190"/>
      <c r="E635" s="191">
        <v>14.13</v>
      </c>
      <c r="F635" s="160"/>
      <c r="G635" s="160"/>
      <c r="H635" s="160"/>
      <c r="I635" s="160"/>
      <c r="J635" s="160"/>
      <c r="K635" s="160"/>
      <c r="L635" s="160"/>
      <c r="M635" s="160"/>
      <c r="N635" s="160"/>
      <c r="O635" s="160"/>
      <c r="P635" s="160"/>
      <c r="Q635" s="160"/>
      <c r="R635" s="160"/>
      <c r="S635" s="160"/>
      <c r="T635" s="160"/>
      <c r="U635" s="160"/>
      <c r="V635" s="160"/>
      <c r="W635" s="160"/>
      <c r="X635" s="151"/>
      <c r="Y635" s="151"/>
      <c r="Z635" s="151"/>
      <c r="AA635" s="151"/>
      <c r="AB635" s="151"/>
      <c r="AC635" s="151"/>
      <c r="AD635" s="151"/>
      <c r="AE635" s="151"/>
      <c r="AF635" s="151"/>
      <c r="AG635" s="151" t="s">
        <v>250</v>
      </c>
      <c r="AH635" s="151">
        <v>0</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c r="A636" s="158"/>
      <c r="B636" s="159"/>
      <c r="C636" s="198" t="s">
        <v>783</v>
      </c>
      <c r="D636" s="190"/>
      <c r="E636" s="191">
        <v>26.09</v>
      </c>
      <c r="F636" s="160"/>
      <c r="G636" s="160"/>
      <c r="H636" s="160"/>
      <c r="I636" s="160"/>
      <c r="J636" s="160"/>
      <c r="K636" s="160"/>
      <c r="L636" s="160"/>
      <c r="M636" s="160"/>
      <c r="N636" s="160"/>
      <c r="O636" s="160"/>
      <c r="P636" s="160"/>
      <c r="Q636" s="160"/>
      <c r="R636" s="160"/>
      <c r="S636" s="160"/>
      <c r="T636" s="160"/>
      <c r="U636" s="160"/>
      <c r="V636" s="160"/>
      <c r="W636" s="160"/>
      <c r="X636" s="151"/>
      <c r="Y636" s="151"/>
      <c r="Z636" s="151"/>
      <c r="AA636" s="151"/>
      <c r="AB636" s="151"/>
      <c r="AC636" s="151"/>
      <c r="AD636" s="151"/>
      <c r="AE636" s="151"/>
      <c r="AF636" s="151"/>
      <c r="AG636" s="151" t="s">
        <v>250</v>
      </c>
      <c r="AH636" s="151">
        <v>0</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c r="A637" s="176">
        <v>117</v>
      </c>
      <c r="B637" s="177" t="s">
        <v>784</v>
      </c>
      <c r="C637" s="186" t="s">
        <v>785</v>
      </c>
      <c r="D637" s="178" t="s">
        <v>786</v>
      </c>
      <c r="E637" s="179">
        <v>50</v>
      </c>
      <c r="F637" s="180">
        <v>0</v>
      </c>
      <c r="G637" s="181">
        <f>ROUND(E637*F637,2)</f>
        <v>0</v>
      </c>
      <c r="H637" s="180"/>
      <c r="I637" s="181">
        <f>ROUND(E637*H637,2)</f>
        <v>0</v>
      </c>
      <c r="J637" s="180"/>
      <c r="K637" s="181">
        <f>ROUND(E637*J637,2)</f>
        <v>0</v>
      </c>
      <c r="L637" s="181">
        <v>21</v>
      </c>
      <c r="M637" s="181">
        <f>G637*(1+L637/100)</f>
        <v>0</v>
      </c>
      <c r="N637" s="181">
        <v>0</v>
      </c>
      <c r="O637" s="181">
        <f>ROUND(E637*N637,2)</f>
        <v>0</v>
      </c>
      <c r="P637" s="181">
        <v>0</v>
      </c>
      <c r="Q637" s="181">
        <f>ROUND(E637*P637,2)</f>
        <v>0</v>
      </c>
      <c r="R637" s="181"/>
      <c r="S637" s="181" t="s">
        <v>212</v>
      </c>
      <c r="T637" s="182" t="s">
        <v>202</v>
      </c>
      <c r="U637" s="160">
        <v>0</v>
      </c>
      <c r="V637" s="160">
        <f>ROUND(E637*U637,2)</f>
        <v>0</v>
      </c>
      <c r="W637" s="160"/>
      <c r="X637" s="151"/>
      <c r="Y637" s="151"/>
      <c r="Z637" s="151"/>
      <c r="AA637" s="151"/>
      <c r="AB637" s="151"/>
      <c r="AC637" s="151"/>
      <c r="AD637" s="151"/>
      <c r="AE637" s="151"/>
      <c r="AF637" s="151"/>
      <c r="AG637" s="151" t="s">
        <v>787</v>
      </c>
      <c r="AH637" s="151"/>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c r="A638" s="176">
        <v>118</v>
      </c>
      <c r="B638" s="177" t="s">
        <v>788</v>
      </c>
      <c r="C638" s="186" t="s">
        <v>789</v>
      </c>
      <c r="D638" s="178" t="s">
        <v>211</v>
      </c>
      <c r="E638" s="179">
        <v>4</v>
      </c>
      <c r="F638" s="180">
        <v>0</v>
      </c>
      <c r="G638" s="181">
        <f>ROUND(E638*F638,2)</f>
        <v>0</v>
      </c>
      <c r="H638" s="180"/>
      <c r="I638" s="181">
        <f>ROUND(E638*H638,2)</f>
        <v>0</v>
      </c>
      <c r="J638" s="180"/>
      <c r="K638" s="181">
        <f>ROUND(E638*J638,2)</f>
        <v>0</v>
      </c>
      <c r="L638" s="181">
        <v>21</v>
      </c>
      <c r="M638" s="181">
        <f>G638*(1+L638/100)</f>
        <v>0</v>
      </c>
      <c r="N638" s="181">
        <v>1.66E-2</v>
      </c>
      <c r="O638" s="181">
        <f>ROUND(E638*N638,2)</f>
        <v>7.0000000000000007E-2</v>
      </c>
      <c r="P638" s="181">
        <v>0</v>
      </c>
      <c r="Q638" s="181">
        <f>ROUND(E638*P638,2)</f>
        <v>0</v>
      </c>
      <c r="R638" s="181"/>
      <c r="S638" s="181" t="s">
        <v>212</v>
      </c>
      <c r="T638" s="182" t="s">
        <v>202</v>
      </c>
      <c r="U638" s="160">
        <v>0</v>
      </c>
      <c r="V638" s="160">
        <f>ROUND(E638*U638,2)</f>
        <v>0</v>
      </c>
      <c r="W638" s="160"/>
      <c r="X638" s="151"/>
      <c r="Y638" s="151"/>
      <c r="Z638" s="151"/>
      <c r="AA638" s="151"/>
      <c r="AB638" s="151"/>
      <c r="AC638" s="151"/>
      <c r="AD638" s="151"/>
      <c r="AE638" s="151"/>
      <c r="AF638" s="151"/>
      <c r="AG638" s="151" t="s">
        <v>278</v>
      </c>
      <c r="AH638" s="151"/>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c r="A639" s="176">
        <v>119</v>
      </c>
      <c r="B639" s="177" t="s">
        <v>790</v>
      </c>
      <c r="C639" s="186" t="s">
        <v>791</v>
      </c>
      <c r="D639" s="178" t="s">
        <v>664</v>
      </c>
      <c r="E639" s="179">
        <v>1</v>
      </c>
      <c r="F639" s="180">
        <v>0</v>
      </c>
      <c r="G639" s="181">
        <f>ROUND(E639*F639,2)</f>
        <v>0</v>
      </c>
      <c r="H639" s="180"/>
      <c r="I639" s="181">
        <f>ROUND(E639*H639,2)</f>
        <v>0</v>
      </c>
      <c r="J639" s="180"/>
      <c r="K639" s="181">
        <f>ROUND(E639*J639,2)</f>
        <v>0</v>
      </c>
      <c r="L639" s="181">
        <v>21</v>
      </c>
      <c r="M639" s="181">
        <f>G639*(1+L639/100)</f>
        <v>0</v>
      </c>
      <c r="N639" s="181">
        <v>0</v>
      </c>
      <c r="O639" s="181">
        <f>ROUND(E639*N639,2)</f>
        <v>0</v>
      </c>
      <c r="P639" s="181">
        <v>0</v>
      </c>
      <c r="Q639" s="181">
        <f>ROUND(E639*P639,2)</f>
        <v>0</v>
      </c>
      <c r="R639" s="181"/>
      <c r="S639" s="181" t="s">
        <v>212</v>
      </c>
      <c r="T639" s="182" t="s">
        <v>202</v>
      </c>
      <c r="U639" s="160">
        <v>0</v>
      </c>
      <c r="V639" s="160">
        <f>ROUND(E639*U639,2)</f>
        <v>0</v>
      </c>
      <c r="W639" s="160"/>
      <c r="X639" s="151"/>
      <c r="Y639" s="151"/>
      <c r="Z639" s="151"/>
      <c r="AA639" s="151"/>
      <c r="AB639" s="151"/>
      <c r="AC639" s="151"/>
      <c r="AD639" s="151"/>
      <c r="AE639" s="151"/>
      <c r="AF639" s="151"/>
      <c r="AG639" s="151" t="s">
        <v>665</v>
      </c>
      <c r="AH639" s="151"/>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c r="A640" s="176">
        <v>120</v>
      </c>
      <c r="B640" s="177" t="s">
        <v>792</v>
      </c>
      <c r="C640" s="186" t="s">
        <v>793</v>
      </c>
      <c r="D640" s="178" t="s">
        <v>664</v>
      </c>
      <c r="E640" s="179">
        <v>1</v>
      </c>
      <c r="F640" s="180">
        <v>0</v>
      </c>
      <c r="G640" s="181">
        <f>ROUND(E640*F640,2)</f>
        <v>0</v>
      </c>
      <c r="H640" s="180"/>
      <c r="I640" s="181">
        <f>ROUND(E640*H640,2)</f>
        <v>0</v>
      </c>
      <c r="J640" s="180"/>
      <c r="K640" s="181">
        <f>ROUND(E640*J640,2)</f>
        <v>0</v>
      </c>
      <c r="L640" s="181">
        <v>21</v>
      </c>
      <c r="M640" s="181">
        <f>G640*(1+L640/100)</f>
        <v>0</v>
      </c>
      <c r="N640" s="181">
        <v>0</v>
      </c>
      <c r="O640" s="181">
        <f>ROUND(E640*N640,2)</f>
        <v>0</v>
      </c>
      <c r="P640" s="181">
        <v>0</v>
      </c>
      <c r="Q640" s="181">
        <f>ROUND(E640*P640,2)</f>
        <v>0</v>
      </c>
      <c r="R640" s="181"/>
      <c r="S640" s="181" t="s">
        <v>212</v>
      </c>
      <c r="T640" s="182" t="s">
        <v>202</v>
      </c>
      <c r="U640" s="160">
        <v>0</v>
      </c>
      <c r="V640" s="160">
        <f>ROUND(E640*U640,2)</f>
        <v>0</v>
      </c>
      <c r="W640" s="160"/>
      <c r="X640" s="151"/>
      <c r="Y640" s="151"/>
      <c r="Z640" s="151"/>
      <c r="AA640" s="151"/>
      <c r="AB640" s="151"/>
      <c r="AC640" s="151"/>
      <c r="AD640" s="151"/>
      <c r="AE640" s="151"/>
      <c r="AF640" s="151"/>
      <c r="AG640" s="151" t="s">
        <v>665</v>
      </c>
      <c r="AH640" s="151"/>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c r="A641" s="162" t="s">
        <v>197</v>
      </c>
      <c r="B641" s="163" t="s">
        <v>108</v>
      </c>
      <c r="C641" s="184" t="s">
        <v>109</v>
      </c>
      <c r="D641" s="164"/>
      <c r="E641" s="165"/>
      <c r="F641" s="166"/>
      <c r="G641" s="166">
        <f>SUMIF(AG642:AG799,"&lt;&gt;NOR",G642:G799)</f>
        <v>0</v>
      </c>
      <c r="H641" s="166"/>
      <c r="I641" s="166">
        <f>SUM(I642:I799)</f>
        <v>0</v>
      </c>
      <c r="J641" s="166"/>
      <c r="K641" s="166">
        <f>SUM(K642:K799)</f>
        <v>0</v>
      </c>
      <c r="L641" s="166"/>
      <c r="M641" s="166">
        <f>SUM(M642:M799)</f>
        <v>0</v>
      </c>
      <c r="N641" s="166"/>
      <c r="O641" s="166">
        <f>SUM(O642:O799)</f>
        <v>4.03</v>
      </c>
      <c r="P641" s="166"/>
      <c r="Q641" s="166">
        <f>SUM(Q642:Q799)</f>
        <v>92.169999999999959</v>
      </c>
      <c r="R641" s="166"/>
      <c r="S641" s="166"/>
      <c r="T641" s="167"/>
      <c r="U641" s="161"/>
      <c r="V641" s="161">
        <f>SUM(V642:V799)</f>
        <v>951.57999999999993</v>
      </c>
      <c r="W641" s="161"/>
      <c r="AG641" t="s">
        <v>198</v>
      </c>
    </row>
    <row r="642" spans="1:60" outlineLevel="1">
      <c r="A642" s="168">
        <v>121</v>
      </c>
      <c r="B642" s="169" t="s">
        <v>794</v>
      </c>
      <c r="C642" s="185" t="s">
        <v>795</v>
      </c>
      <c r="D642" s="170" t="s">
        <v>318</v>
      </c>
      <c r="E642" s="171">
        <v>2.4</v>
      </c>
      <c r="F642" s="172">
        <v>0</v>
      </c>
      <c r="G642" s="173">
        <f>ROUND(E642*F642,2)</f>
        <v>0</v>
      </c>
      <c r="H642" s="172"/>
      <c r="I642" s="173">
        <f>ROUND(E642*H642,2)</f>
        <v>0</v>
      </c>
      <c r="J642" s="172"/>
      <c r="K642" s="173">
        <f>ROUND(E642*J642,2)</f>
        <v>0</v>
      </c>
      <c r="L642" s="173">
        <v>21</v>
      </c>
      <c r="M642" s="173">
        <f>G642*(1+L642/100)</f>
        <v>0</v>
      </c>
      <c r="N642" s="173">
        <v>0</v>
      </c>
      <c r="O642" s="173">
        <f>ROUND(E642*N642,2)</f>
        <v>0</v>
      </c>
      <c r="P642" s="173">
        <v>0</v>
      </c>
      <c r="Q642" s="173">
        <f>ROUND(E642*P642,2)</f>
        <v>0</v>
      </c>
      <c r="R642" s="173" t="s">
        <v>455</v>
      </c>
      <c r="S642" s="173" t="s">
        <v>201</v>
      </c>
      <c r="T642" s="174" t="s">
        <v>245</v>
      </c>
      <c r="U642" s="160">
        <v>7.3999999999999996E-2</v>
      </c>
      <c r="V642" s="160">
        <f>ROUND(E642*U642,2)</f>
        <v>0.18</v>
      </c>
      <c r="W642" s="160"/>
      <c r="X642" s="151"/>
      <c r="Y642" s="151"/>
      <c r="Z642" s="151"/>
      <c r="AA642" s="151"/>
      <c r="AB642" s="151"/>
      <c r="AC642" s="151"/>
      <c r="AD642" s="151"/>
      <c r="AE642" s="151"/>
      <c r="AF642" s="151"/>
      <c r="AG642" s="151" t="s">
        <v>259</v>
      </c>
      <c r="AH642" s="151"/>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c r="A643" s="158"/>
      <c r="B643" s="159"/>
      <c r="C643" s="315" t="s">
        <v>796</v>
      </c>
      <c r="D643" s="316"/>
      <c r="E643" s="316"/>
      <c r="F643" s="316"/>
      <c r="G643" s="316"/>
      <c r="H643" s="160"/>
      <c r="I643" s="160"/>
      <c r="J643" s="160"/>
      <c r="K643" s="160"/>
      <c r="L643" s="160"/>
      <c r="M643" s="160"/>
      <c r="N643" s="160"/>
      <c r="O643" s="160"/>
      <c r="P643" s="160"/>
      <c r="Q643" s="160"/>
      <c r="R643" s="160"/>
      <c r="S643" s="160"/>
      <c r="T643" s="160"/>
      <c r="U643" s="160"/>
      <c r="V643" s="160"/>
      <c r="W643" s="160"/>
      <c r="X643" s="151"/>
      <c r="Y643" s="151"/>
      <c r="Z643" s="151"/>
      <c r="AA643" s="151"/>
      <c r="AB643" s="151"/>
      <c r="AC643" s="151"/>
      <c r="AD643" s="151"/>
      <c r="AE643" s="151"/>
      <c r="AF643" s="151"/>
      <c r="AG643" s="151" t="s">
        <v>248</v>
      </c>
      <c r="AH643" s="151"/>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c r="A644" s="158"/>
      <c r="B644" s="159"/>
      <c r="C644" s="198" t="s">
        <v>797</v>
      </c>
      <c r="D644" s="190"/>
      <c r="E644" s="191">
        <v>2.4</v>
      </c>
      <c r="F644" s="160"/>
      <c r="G644" s="160"/>
      <c r="H644" s="160"/>
      <c r="I644" s="160"/>
      <c r="J644" s="160"/>
      <c r="K644" s="160"/>
      <c r="L644" s="160"/>
      <c r="M644" s="160"/>
      <c r="N644" s="160"/>
      <c r="O644" s="160"/>
      <c r="P644" s="160"/>
      <c r="Q644" s="160"/>
      <c r="R644" s="160"/>
      <c r="S644" s="160"/>
      <c r="T644" s="160"/>
      <c r="U644" s="160"/>
      <c r="V644" s="160"/>
      <c r="W644" s="160"/>
      <c r="X644" s="151"/>
      <c r="Y644" s="151"/>
      <c r="Z644" s="151"/>
      <c r="AA644" s="151"/>
      <c r="AB644" s="151"/>
      <c r="AC644" s="151"/>
      <c r="AD644" s="151"/>
      <c r="AE644" s="151"/>
      <c r="AF644" s="151"/>
      <c r="AG644" s="151" t="s">
        <v>250</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ht="22.5" outlineLevel="1">
      <c r="A645" s="168">
        <v>122</v>
      </c>
      <c r="B645" s="169" t="s">
        <v>798</v>
      </c>
      <c r="C645" s="185" t="s">
        <v>799</v>
      </c>
      <c r="D645" s="170" t="s">
        <v>292</v>
      </c>
      <c r="E645" s="171">
        <v>49.423999999999999</v>
      </c>
      <c r="F645" s="172">
        <v>0</v>
      </c>
      <c r="G645" s="173">
        <f>ROUND(E645*F645,2)</f>
        <v>0</v>
      </c>
      <c r="H645" s="172"/>
      <c r="I645" s="173">
        <f>ROUND(E645*H645,2)</f>
        <v>0</v>
      </c>
      <c r="J645" s="172"/>
      <c r="K645" s="173">
        <f>ROUND(E645*J645,2)</f>
        <v>0</v>
      </c>
      <c r="L645" s="173">
        <v>21</v>
      </c>
      <c r="M645" s="173">
        <f>G645*(1+L645/100)</f>
        <v>0</v>
      </c>
      <c r="N645" s="173">
        <v>6.7000000000000002E-4</v>
      </c>
      <c r="O645" s="173">
        <f>ROUND(E645*N645,2)</f>
        <v>0.03</v>
      </c>
      <c r="P645" s="173">
        <v>0.13100000000000001</v>
      </c>
      <c r="Q645" s="173">
        <f>ROUND(E645*P645,2)</f>
        <v>6.47</v>
      </c>
      <c r="R645" s="173" t="s">
        <v>800</v>
      </c>
      <c r="S645" s="173" t="s">
        <v>201</v>
      </c>
      <c r="T645" s="174" t="s">
        <v>245</v>
      </c>
      <c r="U645" s="160">
        <v>0.20699999999999999</v>
      </c>
      <c r="V645" s="160">
        <f>ROUND(E645*U645,2)</f>
        <v>10.23</v>
      </c>
      <c r="W645" s="160"/>
      <c r="X645" s="151"/>
      <c r="Y645" s="151"/>
      <c r="Z645" s="151"/>
      <c r="AA645" s="151"/>
      <c r="AB645" s="151"/>
      <c r="AC645" s="151"/>
      <c r="AD645" s="151"/>
      <c r="AE645" s="151"/>
      <c r="AF645" s="151"/>
      <c r="AG645" s="151" t="s">
        <v>259</v>
      </c>
      <c r="AH645" s="151"/>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ht="22.5" outlineLevel="1">
      <c r="A646" s="158"/>
      <c r="B646" s="159"/>
      <c r="C646" s="315" t="s">
        <v>801</v>
      </c>
      <c r="D646" s="316"/>
      <c r="E646" s="316"/>
      <c r="F646" s="316"/>
      <c r="G646" s="316"/>
      <c r="H646" s="160"/>
      <c r="I646" s="160"/>
      <c r="J646" s="160"/>
      <c r="K646" s="160"/>
      <c r="L646" s="160"/>
      <c r="M646" s="160"/>
      <c r="N646" s="160"/>
      <c r="O646" s="160"/>
      <c r="P646" s="160"/>
      <c r="Q646" s="160"/>
      <c r="R646" s="160"/>
      <c r="S646" s="160"/>
      <c r="T646" s="160"/>
      <c r="U646" s="160"/>
      <c r="V646" s="160"/>
      <c r="W646" s="160"/>
      <c r="X646" s="151"/>
      <c r="Y646" s="151"/>
      <c r="Z646" s="151"/>
      <c r="AA646" s="151"/>
      <c r="AB646" s="151"/>
      <c r="AC646" s="151"/>
      <c r="AD646" s="151"/>
      <c r="AE646" s="151"/>
      <c r="AF646" s="151"/>
      <c r="AG646" s="151" t="s">
        <v>248</v>
      </c>
      <c r="AH646" s="151"/>
      <c r="AI646" s="151"/>
      <c r="AJ646" s="151"/>
      <c r="AK646" s="151"/>
      <c r="AL646" s="151"/>
      <c r="AM646" s="151"/>
      <c r="AN646" s="151"/>
      <c r="AO646" s="151"/>
      <c r="AP646" s="151"/>
      <c r="AQ646" s="151"/>
      <c r="AR646" s="151"/>
      <c r="AS646" s="151"/>
      <c r="AT646" s="151"/>
      <c r="AU646" s="151"/>
      <c r="AV646" s="151"/>
      <c r="AW646" s="151"/>
      <c r="AX646" s="151"/>
      <c r="AY646" s="151"/>
      <c r="AZ646" s="151"/>
      <c r="BA646" s="175" t="str">
        <f>C646</f>
        <v>nebo vybourání otvorů průřezové plochy přes 4 m2 v příčkách, včetně pomocného lešení o výšce podlahy do 1900 mm a pro zatížení do 1,5 kPa  (150 kg/m2),</v>
      </c>
      <c r="BB646" s="151"/>
      <c r="BC646" s="151"/>
      <c r="BD646" s="151"/>
      <c r="BE646" s="151"/>
      <c r="BF646" s="151"/>
      <c r="BG646" s="151"/>
      <c r="BH646" s="151"/>
    </row>
    <row r="647" spans="1:60" outlineLevel="1">
      <c r="A647" s="158"/>
      <c r="B647" s="159"/>
      <c r="C647" s="198" t="s">
        <v>802</v>
      </c>
      <c r="D647" s="190"/>
      <c r="E647" s="191">
        <v>53.423999999999999</v>
      </c>
      <c r="F647" s="160"/>
      <c r="G647" s="160"/>
      <c r="H647" s="160"/>
      <c r="I647" s="160"/>
      <c r="J647" s="160"/>
      <c r="K647" s="160"/>
      <c r="L647" s="160"/>
      <c r="M647" s="160"/>
      <c r="N647" s="160"/>
      <c r="O647" s="160"/>
      <c r="P647" s="160"/>
      <c r="Q647" s="160"/>
      <c r="R647" s="160"/>
      <c r="S647" s="160"/>
      <c r="T647" s="160"/>
      <c r="U647" s="160"/>
      <c r="V647" s="160"/>
      <c r="W647" s="160"/>
      <c r="X647" s="151"/>
      <c r="Y647" s="151"/>
      <c r="Z647" s="151"/>
      <c r="AA647" s="151"/>
      <c r="AB647" s="151"/>
      <c r="AC647" s="151"/>
      <c r="AD647" s="151"/>
      <c r="AE647" s="151"/>
      <c r="AF647" s="151"/>
      <c r="AG647" s="151" t="s">
        <v>250</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c r="A648" s="158"/>
      <c r="B648" s="159"/>
      <c r="C648" s="198" t="s">
        <v>803</v>
      </c>
      <c r="D648" s="190"/>
      <c r="E648" s="191">
        <v>-2.6</v>
      </c>
      <c r="F648" s="160"/>
      <c r="G648" s="160"/>
      <c r="H648" s="160"/>
      <c r="I648" s="160"/>
      <c r="J648" s="160"/>
      <c r="K648" s="160"/>
      <c r="L648" s="160"/>
      <c r="M648" s="160"/>
      <c r="N648" s="160"/>
      <c r="O648" s="160"/>
      <c r="P648" s="160"/>
      <c r="Q648" s="160"/>
      <c r="R648" s="160"/>
      <c r="S648" s="160"/>
      <c r="T648" s="160"/>
      <c r="U648" s="160"/>
      <c r="V648" s="160"/>
      <c r="W648" s="160"/>
      <c r="X648" s="151"/>
      <c r="Y648" s="151"/>
      <c r="Z648" s="151"/>
      <c r="AA648" s="151"/>
      <c r="AB648" s="151"/>
      <c r="AC648" s="151"/>
      <c r="AD648" s="151"/>
      <c r="AE648" s="151"/>
      <c r="AF648" s="151"/>
      <c r="AG648" s="151" t="s">
        <v>250</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c r="A649" s="158"/>
      <c r="B649" s="159"/>
      <c r="C649" s="198" t="s">
        <v>394</v>
      </c>
      <c r="D649" s="190"/>
      <c r="E649" s="191">
        <v>-1.4</v>
      </c>
      <c r="F649" s="160"/>
      <c r="G649" s="160"/>
      <c r="H649" s="160"/>
      <c r="I649" s="160"/>
      <c r="J649" s="160"/>
      <c r="K649" s="160"/>
      <c r="L649" s="160"/>
      <c r="M649" s="160"/>
      <c r="N649" s="160"/>
      <c r="O649" s="160"/>
      <c r="P649" s="160"/>
      <c r="Q649" s="160"/>
      <c r="R649" s="160"/>
      <c r="S649" s="160"/>
      <c r="T649" s="160"/>
      <c r="U649" s="160"/>
      <c r="V649" s="160"/>
      <c r="W649" s="160"/>
      <c r="X649" s="151"/>
      <c r="Y649" s="151"/>
      <c r="Z649" s="151"/>
      <c r="AA649" s="151"/>
      <c r="AB649" s="151"/>
      <c r="AC649" s="151"/>
      <c r="AD649" s="151"/>
      <c r="AE649" s="151"/>
      <c r="AF649" s="151"/>
      <c r="AG649" s="151" t="s">
        <v>250</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ht="22.5" outlineLevel="1">
      <c r="A650" s="168">
        <v>123</v>
      </c>
      <c r="B650" s="169" t="s">
        <v>804</v>
      </c>
      <c r="C650" s="185" t="s">
        <v>805</v>
      </c>
      <c r="D650" s="170" t="s">
        <v>243</v>
      </c>
      <c r="E650" s="171">
        <v>23.240600000000001</v>
      </c>
      <c r="F650" s="172">
        <v>0</v>
      </c>
      <c r="G650" s="173">
        <f>ROUND(E650*F650,2)</f>
        <v>0</v>
      </c>
      <c r="H650" s="172"/>
      <c r="I650" s="173">
        <f>ROUND(E650*H650,2)</f>
        <v>0</v>
      </c>
      <c r="J650" s="172"/>
      <c r="K650" s="173">
        <f>ROUND(E650*J650,2)</f>
        <v>0</v>
      </c>
      <c r="L650" s="173">
        <v>21</v>
      </c>
      <c r="M650" s="173">
        <f>G650*(1+L650/100)</f>
        <v>0</v>
      </c>
      <c r="N650" s="173">
        <v>1.2800000000000001E-3</v>
      </c>
      <c r="O650" s="173">
        <f>ROUND(E650*N650,2)</f>
        <v>0.03</v>
      </c>
      <c r="P650" s="173">
        <v>1.8</v>
      </c>
      <c r="Q650" s="173">
        <f>ROUND(E650*P650,2)</f>
        <v>41.83</v>
      </c>
      <c r="R650" s="173" t="s">
        <v>800</v>
      </c>
      <c r="S650" s="173" t="s">
        <v>201</v>
      </c>
      <c r="T650" s="174" t="s">
        <v>245</v>
      </c>
      <c r="U650" s="160">
        <v>1.52</v>
      </c>
      <c r="V650" s="160">
        <f>ROUND(E650*U650,2)</f>
        <v>35.33</v>
      </c>
      <c r="W650" s="160"/>
      <c r="X650" s="151"/>
      <c r="Y650" s="151"/>
      <c r="Z650" s="151"/>
      <c r="AA650" s="151"/>
      <c r="AB650" s="151"/>
      <c r="AC650" s="151"/>
      <c r="AD650" s="151"/>
      <c r="AE650" s="151"/>
      <c r="AF650" s="151"/>
      <c r="AG650" s="151" t="s">
        <v>259</v>
      </c>
      <c r="AH650" s="151"/>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ht="22.5" outlineLevel="1">
      <c r="A651" s="158"/>
      <c r="B651" s="159"/>
      <c r="C651" s="315" t="s">
        <v>806</v>
      </c>
      <c r="D651" s="316"/>
      <c r="E651" s="316"/>
      <c r="F651" s="316"/>
      <c r="G651" s="316"/>
      <c r="H651" s="160"/>
      <c r="I651" s="160"/>
      <c r="J651" s="160"/>
      <c r="K651" s="160"/>
      <c r="L651" s="160"/>
      <c r="M651" s="160"/>
      <c r="N651" s="160"/>
      <c r="O651" s="160"/>
      <c r="P651" s="160"/>
      <c r="Q651" s="160"/>
      <c r="R651" s="160"/>
      <c r="S651" s="160"/>
      <c r="T651" s="160"/>
      <c r="U651" s="160"/>
      <c r="V651" s="160"/>
      <c r="W651" s="160"/>
      <c r="X651" s="151"/>
      <c r="Y651" s="151"/>
      <c r="Z651" s="151"/>
      <c r="AA651" s="151"/>
      <c r="AB651" s="151"/>
      <c r="AC651" s="151"/>
      <c r="AD651" s="151"/>
      <c r="AE651" s="151"/>
      <c r="AF651" s="151"/>
      <c r="AG651" s="151" t="s">
        <v>248</v>
      </c>
      <c r="AH651" s="151"/>
      <c r="AI651" s="151"/>
      <c r="AJ651" s="151"/>
      <c r="AK651" s="151"/>
      <c r="AL651" s="151"/>
      <c r="AM651" s="151"/>
      <c r="AN651" s="151"/>
      <c r="AO651" s="151"/>
      <c r="AP651" s="151"/>
      <c r="AQ651" s="151"/>
      <c r="AR651" s="151"/>
      <c r="AS651" s="151"/>
      <c r="AT651" s="151"/>
      <c r="AU651" s="151"/>
      <c r="AV651" s="151"/>
      <c r="AW651" s="151"/>
      <c r="AX651" s="151"/>
      <c r="AY651" s="151"/>
      <c r="AZ651" s="151"/>
      <c r="BA651" s="175" t="str">
        <f>C651</f>
        <v>nebo vybourání otvorů průřezové plochy přes 4 m2 ve zdivu nadzákladovém, včetně pomocného lešení o výšce podlahy do 1900 mm a pro zatížení do 1,5 kPa  (150 kg/m2)</v>
      </c>
      <c r="BB651" s="151"/>
      <c r="BC651" s="151"/>
      <c r="BD651" s="151"/>
      <c r="BE651" s="151"/>
      <c r="BF651" s="151"/>
      <c r="BG651" s="151"/>
      <c r="BH651" s="151"/>
    </row>
    <row r="652" spans="1:60" outlineLevel="1">
      <c r="A652" s="158"/>
      <c r="B652" s="159"/>
      <c r="C652" s="198" t="s">
        <v>807</v>
      </c>
      <c r="D652" s="190"/>
      <c r="E652" s="191">
        <v>4.3747499999999997</v>
      </c>
      <c r="F652" s="160"/>
      <c r="G652" s="160"/>
      <c r="H652" s="160"/>
      <c r="I652" s="160"/>
      <c r="J652" s="160"/>
      <c r="K652" s="160"/>
      <c r="L652" s="160"/>
      <c r="M652" s="160"/>
      <c r="N652" s="160"/>
      <c r="O652" s="160"/>
      <c r="P652" s="160"/>
      <c r="Q652" s="160"/>
      <c r="R652" s="160"/>
      <c r="S652" s="160"/>
      <c r="T652" s="160"/>
      <c r="U652" s="160"/>
      <c r="V652" s="160"/>
      <c r="W652" s="160"/>
      <c r="X652" s="151"/>
      <c r="Y652" s="151"/>
      <c r="Z652" s="151"/>
      <c r="AA652" s="151"/>
      <c r="AB652" s="151"/>
      <c r="AC652" s="151"/>
      <c r="AD652" s="151"/>
      <c r="AE652" s="151"/>
      <c r="AF652" s="151"/>
      <c r="AG652" s="151" t="s">
        <v>250</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c r="A653" s="158"/>
      <c r="B653" s="159"/>
      <c r="C653" s="198" t="s">
        <v>808</v>
      </c>
      <c r="D653" s="190"/>
      <c r="E653" s="191">
        <v>6.9842500000000003</v>
      </c>
      <c r="F653" s="160"/>
      <c r="G653" s="160"/>
      <c r="H653" s="160"/>
      <c r="I653" s="160"/>
      <c r="J653" s="160"/>
      <c r="K653" s="160"/>
      <c r="L653" s="160"/>
      <c r="M653" s="160"/>
      <c r="N653" s="160"/>
      <c r="O653" s="160"/>
      <c r="P653" s="160"/>
      <c r="Q653" s="160"/>
      <c r="R653" s="160"/>
      <c r="S653" s="160"/>
      <c r="T653" s="160"/>
      <c r="U653" s="160"/>
      <c r="V653" s="160"/>
      <c r="W653" s="160"/>
      <c r="X653" s="151"/>
      <c r="Y653" s="151"/>
      <c r="Z653" s="151"/>
      <c r="AA653" s="151"/>
      <c r="AB653" s="151"/>
      <c r="AC653" s="151"/>
      <c r="AD653" s="151"/>
      <c r="AE653" s="151"/>
      <c r="AF653" s="151"/>
      <c r="AG653" s="151" t="s">
        <v>250</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c r="A654" s="158"/>
      <c r="B654" s="159"/>
      <c r="C654" s="198" t="s">
        <v>809</v>
      </c>
      <c r="D654" s="190"/>
      <c r="E654" s="191">
        <v>-1.2075</v>
      </c>
      <c r="F654" s="160"/>
      <c r="G654" s="160"/>
      <c r="H654" s="160"/>
      <c r="I654" s="160"/>
      <c r="J654" s="160"/>
      <c r="K654" s="160"/>
      <c r="L654" s="160"/>
      <c r="M654" s="160"/>
      <c r="N654" s="160"/>
      <c r="O654" s="160"/>
      <c r="P654" s="160"/>
      <c r="Q654" s="160"/>
      <c r="R654" s="160"/>
      <c r="S654" s="160"/>
      <c r="T654" s="160"/>
      <c r="U654" s="160"/>
      <c r="V654" s="160"/>
      <c r="W654" s="160"/>
      <c r="X654" s="151"/>
      <c r="Y654" s="151"/>
      <c r="Z654" s="151"/>
      <c r="AA654" s="151"/>
      <c r="AB654" s="151"/>
      <c r="AC654" s="151"/>
      <c r="AD654" s="151"/>
      <c r="AE654" s="151"/>
      <c r="AF654" s="151"/>
      <c r="AG654" s="151" t="s">
        <v>250</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c r="A655" s="158"/>
      <c r="B655" s="159"/>
      <c r="C655" s="198" t="s">
        <v>810</v>
      </c>
      <c r="D655" s="190"/>
      <c r="E655" s="191">
        <v>-0.75</v>
      </c>
      <c r="F655" s="160"/>
      <c r="G655" s="160"/>
      <c r="H655" s="160"/>
      <c r="I655" s="160"/>
      <c r="J655" s="160"/>
      <c r="K655" s="160"/>
      <c r="L655" s="160"/>
      <c r="M655" s="160"/>
      <c r="N655" s="160"/>
      <c r="O655" s="160"/>
      <c r="P655" s="160"/>
      <c r="Q655" s="160"/>
      <c r="R655" s="160"/>
      <c r="S655" s="160"/>
      <c r="T655" s="160"/>
      <c r="U655" s="160"/>
      <c r="V655" s="160"/>
      <c r="W655" s="160"/>
      <c r="X655" s="151"/>
      <c r="Y655" s="151"/>
      <c r="Z655" s="151"/>
      <c r="AA655" s="151"/>
      <c r="AB655" s="151"/>
      <c r="AC655" s="151"/>
      <c r="AD655" s="151"/>
      <c r="AE655" s="151"/>
      <c r="AF655" s="151"/>
      <c r="AG655" s="151" t="s">
        <v>250</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c r="A656" s="158"/>
      <c r="B656" s="159"/>
      <c r="C656" s="198" t="s">
        <v>811</v>
      </c>
      <c r="D656" s="190"/>
      <c r="E656" s="191">
        <v>2.6095000000000002</v>
      </c>
      <c r="F656" s="160"/>
      <c r="G656" s="160"/>
      <c r="H656" s="160"/>
      <c r="I656" s="160"/>
      <c r="J656" s="160"/>
      <c r="K656" s="160"/>
      <c r="L656" s="160"/>
      <c r="M656" s="160"/>
      <c r="N656" s="160"/>
      <c r="O656" s="160"/>
      <c r="P656" s="160"/>
      <c r="Q656" s="160"/>
      <c r="R656" s="160"/>
      <c r="S656" s="160"/>
      <c r="T656" s="160"/>
      <c r="U656" s="160"/>
      <c r="V656" s="160"/>
      <c r="W656" s="160"/>
      <c r="X656" s="151"/>
      <c r="Y656" s="151"/>
      <c r="Z656" s="151"/>
      <c r="AA656" s="151"/>
      <c r="AB656" s="151"/>
      <c r="AC656" s="151"/>
      <c r="AD656" s="151"/>
      <c r="AE656" s="151"/>
      <c r="AF656" s="151"/>
      <c r="AG656" s="151" t="s">
        <v>250</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c r="A657" s="158"/>
      <c r="B657" s="159"/>
      <c r="C657" s="198" t="s">
        <v>812</v>
      </c>
      <c r="D657" s="190"/>
      <c r="E657" s="191">
        <v>-2.4569999999999999</v>
      </c>
      <c r="F657" s="160"/>
      <c r="G657" s="160"/>
      <c r="H657" s="160"/>
      <c r="I657" s="160"/>
      <c r="J657" s="160"/>
      <c r="K657" s="160"/>
      <c r="L657" s="160"/>
      <c r="M657" s="160"/>
      <c r="N657" s="160"/>
      <c r="O657" s="160"/>
      <c r="P657" s="160"/>
      <c r="Q657" s="160"/>
      <c r="R657" s="160"/>
      <c r="S657" s="160"/>
      <c r="T657" s="160"/>
      <c r="U657" s="160"/>
      <c r="V657" s="160"/>
      <c r="W657" s="160"/>
      <c r="X657" s="151"/>
      <c r="Y657" s="151"/>
      <c r="Z657" s="151"/>
      <c r="AA657" s="151"/>
      <c r="AB657" s="151"/>
      <c r="AC657" s="151"/>
      <c r="AD657" s="151"/>
      <c r="AE657" s="151"/>
      <c r="AF657" s="151"/>
      <c r="AG657" s="151" t="s">
        <v>250</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c r="A658" s="158"/>
      <c r="B658" s="159"/>
      <c r="C658" s="198" t="s">
        <v>813</v>
      </c>
      <c r="D658" s="190"/>
      <c r="E658" s="191">
        <v>3.0623300000000002</v>
      </c>
      <c r="F658" s="160"/>
      <c r="G658" s="160"/>
      <c r="H658" s="160"/>
      <c r="I658" s="160"/>
      <c r="J658" s="160"/>
      <c r="K658" s="160"/>
      <c r="L658" s="160"/>
      <c r="M658" s="160"/>
      <c r="N658" s="160"/>
      <c r="O658" s="160"/>
      <c r="P658" s="160"/>
      <c r="Q658" s="160"/>
      <c r="R658" s="160"/>
      <c r="S658" s="160"/>
      <c r="T658" s="160"/>
      <c r="U658" s="160"/>
      <c r="V658" s="160"/>
      <c r="W658" s="160"/>
      <c r="X658" s="151"/>
      <c r="Y658" s="151"/>
      <c r="Z658" s="151"/>
      <c r="AA658" s="151"/>
      <c r="AB658" s="151"/>
      <c r="AC658" s="151"/>
      <c r="AD658" s="151"/>
      <c r="AE658" s="151"/>
      <c r="AF658" s="151"/>
      <c r="AG658" s="151" t="s">
        <v>250</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c r="A659" s="158"/>
      <c r="B659" s="159"/>
      <c r="C659" s="198" t="s">
        <v>814</v>
      </c>
      <c r="D659" s="190"/>
      <c r="E659" s="191">
        <v>-1.21275</v>
      </c>
      <c r="F659" s="160"/>
      <c r="G659" s="160"/>
      <c r="H659" s="160"/>
      <c r="I659" s="160"/>
      <c r="J659" s="160"/>
      <c r="K659" s="160"/>
      <c r="L659" s="160"/>
      <c r="M659" s="160"/>
      <c r="N659" s="160"/>
      <c r="O659" s="160"/>
      <c r="P659" s="160"/>
      <c r="Q659" s="160"/>
      <c r="R659" s="160"/>
      <c r="S659" s="160"/>
      <c r="T659" s="160"/>
      <c r="U659" s="160"/>
      <c r="V659" s="160"/>
      <c r="W659" s="160"/>
      <c r="X659" s="151"/>
      <c r="Y659" s="151"/>
      <c r="Z659" s="151"/>
      <c r="AA659" s="151"/>
      <c r="AB659" s="151"/>
      <c r="AC659" s="151"/>
      <c r="AD659" s="151"/>
      <c r="AE659" s="151"/>
      <c r="AF659" s="151"/>
      <c r="AG659" s="151" t="s">
        <v>250</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c r="A660" s="158"/>
      <c r="B660" s="159"/>
      <c r="C660" s="198" t="s">
        <v>815</v>
      </c>
      <c r="D660" s="190"/>
      <c r="E660" s="191">
        <v>4.8889800000000001</v>
      </c>
      <c r="F660" s="160"/>
      <c r="G660" s="160"/>
      <c r="H660" s="160"/>
      <c r="I660" s="160"/>
      <c r="J660" s="160"/>
      <c r="K660" s="160"/>
      <c r="L660" s="160"/>
      <c r="M660" s="160"/>
      <c r="N660" s="160"/>
      <c r="O660" s="160"/>
      <c r="P660" s="160"/>
      <c r="Q660" s="160"/>
      <c r="R660" s="160"/>
      <c r="S660" s="160"/>
      <c r="T660" s="160"/>
      <c r="U660" s="160"/>
      <c r="V660" s="160"/>
      <c r="W660" s="160"/>
      <c r="X660" s="151"/>
      <c r="Y660" s="151"/>
      <c r="Z660" s="151"/>
      <c r="AA660" s="151"/>
      <c r="AB660" s="151"/>
      <c r="AC660" s="151"/>
      <c r="AD660" s="151"/>
      <c r="AE660" s="151"/>
      <c r="AF660" s="151"/>
      <c r="AG660" s="151" t="s">
        <v>250</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c r="A661" s="158"/>
      <c r="B661" s="159"/>
      <c r="C661" s="198" t="s">
        <v>816</v>
      </c>
      <c r="D661" s="190"/>
      <c r="E661" s="191">
        <v>-3.36</v>
      </c>
      <c r="F661" s="160"/>
      <c r="G661" s="160"/>
      <c r="H661" s="160"/>
      <c r="I661" s="160"/>
      <c r="J661" s="160"/>
      <c r="K661" s="160"/>
      <c r="L661" s="160"/>
      <c r="M661" s="160"/>
      <c r="N661" s="160"/>
      <c r="O661" s="160"/>
      <c r="P661" s="160"/>
      <c r="Q661" s="160"/>
      <c r="R661" s="160"/>
      <c r="S661" s="160"/>
      <c r="T661" s="160"/>
      <c r="U661" s="160"/>
      <c r="V661" s="160"/>
      <c r="W661" s="160"/>
      <c r="X661" s="151"/>
      <c r="Y661" s="151"/>
      <c r="Z661" s="151"/>
      <c r="AA661" s="151"/>
      <c r="AB661" s="151"/>
      <c r="AC661" s="151"/>
      <c r="AD661" s="151"/>
      <c r="AE661" s="151"/>
      <c r="AF661" s="151"/>
      <c r="AG661" s="151" t="s">
        <v>250</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c r="A662" s="158"/>
      <c r="B662" s="159"/>
      <c r="C662" s="198" t="s">
        <v>817</v>
      </c>
      <c r="D662" s="190"/>
      <c r="E662" s="191">
        <v>0.66779999999999995</v>
      </c>
      <c r="F662" s="160"/>
      <c r="G662" s="160"/>
      <c r="H662" s="160"/>
      <c r="I662" s="160"/>
      <c r="J662" s="160"/>
      <c r="K662" s="160"/>
      <c r="L662" s="160"/>
      <c r="M662" s="160"/>
      <c r="N662" s="160"/>
      <c r="O662" s="160"/>
      <c r="P662" s="160"/>
      <c r="Q662" s="160"/>
      <c r="R662" s="160"/>
      <c r="S662" s="160"/>
      <c r="T662" s="160"/>
      <c r="U662" s="160"/>
      <c r="V662" s="160"/>
      <c r="W662" s="160"/>
      <c r="X662" s="151"/>
      <c r="Y662" s="151"/>
      <c r="Z662" s="151"/>
      <c r="AA662" s="151"/>
      <c r="AB662" s="151"/>
      <c r="AC662" s="151"/>
      <c r="AD662" s="151"/>
      <c r="AE662" s="151"/>
      <c r="AF662" s="151"/>
      <c r="AG662" s="151" t="s">
        <v>250</v>
      </c>
      <c r="AH662" s="151">
        <v>0</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c r="A663" s="158"/>
      <c r="B663" s="159"/>
      <c r="C663" s="202" t="s">
        <v>818</v>
      </c>
      <c r="D663" s="196"/>
      <c r="E663" s="197">
        <v>13.600350000000001</v>
      </c>
      <c r="F663" s="160"/>
      <c r="G663" s="160"/>
      <c r="H663" s="160"/>
      <c r="I663" s="160"/>
      <c r="J663" s="160"/>
      <c r="K663" s="160"/>
      <c r="L663" s="160"/>
      <c r="M663" s="160"/>
      <c r="N663" s="160"/>
      <c r="O663" s="160"/>
      <c r="P663" s="160"/>
      <c r="Q663" s="160"/>
      <c r="R663" s="160"/>
      <c r="S663" s="160"/>
      <c r="T663" s="160"/>
      <c r="U663" s="160"/>
      <c r="V663" s="160"/>
      <c r="W663" s="160"/>
      <c r="X663" s="151"/>
      <c r="Y663" s="151"/>
      <c r="Z663" s="151"/>
      <c r="AA663" s="151"/>
      <c r="AB663" s="151"/>
      <c r="AC663" s="151"/>
      <c r="AD663" s="151"/>
      <c r="AE663" s="151"/>
      <c r="AF663" s="151"/>
      <c r="AG663" s="151" t="s">
        <v>250</v>
      </c>
      <c r="AH663" s="151">
        <v>1</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c r="A664" s="158"/>
      <c r="B664" s="159"/>
      <c r="C664" s="198" t="s">
        <v>819</v>
      </c>
      <c r="D664" s="190"/>
      <c r="E664" s="191">
        <v>3.38</v>
      </c>
      <c r="F664" s="160"/>
      <c r="G664" s="160"/>
      <c r="H664" s="160"/>
      <c r="I664" s="160"/>
      <c r="J664" s="160"/>
      <c r="K664" s="160"/>
      <c r="L664" s="160"/>
      <c r="M664" s="160"/>
      <c r="N664" s="160"/>
      <c r="O664" s="160"/>
      <c r="P664" s="160"/>
      <c r="Q664" s="160"/>
      <c r="R664" s="160"/>
      <c r="S664" s="160"/>
      <c r="T664" s="160"/>
      <c r="U664" s="160"/>
      <c r="V664" s="160"/>
      <c r="W664" s="160"/>
      <c r="X664" s="151"/>
      <c r="Y664" s="151"/>
      <c r="Z664" s="151"/>
      <c r="AA664" s="151"/>
      <c r="AB664" s="151"/>
      <c r="AC664" s="151"/>
      <c r="AD664" s="151"/>
      <c r="AE664" s="151"/>
      <c r="AF664" s="151"/>
      <c r="AG664" s="151" t="s">
        <v>250</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c r="A665" s="158"/>
      <c r="B665" s="159"/>
      <c r="C665" s="198" t="s">
        <v>820</v>
      </c>
      <c r="D665" s="190"/>
      <c r="E665" s="191">
        <v>2.9912999999999998</v>
      </c>
      <c r="F665" s="160"/>
      <c r="G665" s="160"/>
      <c r="H665" s="160"/>
      <c r="I665" s="160"/>
      <c r="J665" s="160"/>
      <c r="K665" s="160"/>
      <c r="L665" s="160"/>
      <c r="M665" s="160"/>
      <c r="N665" s="160"/>
      <c r="O665" s="160"/>
      <c r="P665" s="160"/>
      <c r="Q665" s="160"/>
      <c r="R665" s="160"/>
      <c r="S665" s="160"/>
      <c r="T665" s="160"/>
      <c r="U665" s="160"/>
      <c r="V665" s="160"/>
      <c r="W665" s="160"/>
      <c r="X665" s="151"/>
      <c r="Y665" s="151"/>
      <c r="Z665" s="151"/>
      <c r="AA665" s="151"/>
      <c r="AB665" s="151"/>
      <c r="AC665" s="151"/>
      <c r="AD665" s="151"/>
      <c r="AE665" s="151"/>
      <c r="AF665" s="151"/>
      <c r="AG665" s="151" t="s">
        <v>250</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c r="A666" s="158"/>
      <c r="B666" s="159"/>
      <c r="C666" s="198" t="s">
        <v>821</v>
      </c>
      <c r="D666" s="190"/>
      <c r="E666" s="191">
        <v>-1.2284999999999999</v>
      </c>
      <c r="F666" s="160"/>
      <c r="G666" s="160"/>
      <c r="H666" s="160"/>
      <c r="I666" s="160"/>
      <c r="J666" s="160"/>
      <c r="K666" s="160"/>
      <c r="L666" s="160"/>
      <c r="M666" s="160"/>
      <c r="N666" s="160"/>
      <c r="O666" s="160"/>
      <c r="P666" s="160"/>
      <c r="Q666" s="160"/>
      <c r="R666" s="160"/>
      <c r="S666" s="160"/>
      <c r="T666" s="160"/>
      <c r="U666" s="160"/>
      <c r="V666" s="160"/>
      <c r="W666" s="160"/>
      <c r="X666" s="151"/>
      <c r="Y666" s="151"/>
      <c r="Z666" s="151"/>
      <c r="AA666" s="151"/>
      <c r="AB666" s="151"/>
      <c r="AC666" s="151"/>
      <c r="AD666" s="151"/>
      <c r="AE666" s="151"/>
      <c r="AF666" s="151"/>
      <c r="AG666" s="151" t="s">
        <v>250</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c r="A667" s="158"/>
      <c r="B667" s="159"/>
      <c r="C667" s="198" t="s">
        <v>822</v>
      </c>
      <c r="D667" s="190"/>
      <c r="E667" s="191">
        <v>2.2725</v>
      </c>
      <c r="F667" s="160"/>
      <c r="G667" s="160"/>
      <c r="H667" s="160"/>
      <c r="I667" s="160"/>
      <c r="J667" s="160"/>
      <c r="K667" s="160"/>
      <c r="L667" s="160"/>
      <c r="M667" s="160"/>
      <c r="N667" s="160"/>
      <c r="O667" s="160"/>
      <c r="P667" s="160"/>
      <c r="Q667" s="160"/>
      <c r="R667" s="160"/>
      <c r="S667" s="160"/>
      <c r="T667" s="160"/>
      <c r="U667" s="160"/>
      <c r="V667" s="160"/>
      <c r="W667" s="160"/>
      <c r="X667" s="151"/>
      <c r="Y667" s="151"/>
      <c r="Z667" s="151"/>
      <c r="AA667" s="151"/>
      <c r="AB667" s="151"/>
      <c r="AC667" s="151"/>
      <c r="AD667" s="151"/>
      <c r="AE667" s="151"/>
      <c r="AF667" s="151"/>
      <c r="AG667" s="151" t="s">
        <v>250</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c r="A668" s="158"/>
      <c r="B668" s="159"/>
      <c r="C668" s="202" t="s">
        <v>823</v>
      </c>
      <c r="D668" s="196"/>
      <c r="E668" s="197">
        <v>7.4153000000000002</v>
      </c>
      <c r="F668" s="160"/>
      <c r="G668" s="160"/>
      <c r="H668" s="160"/>
      <c r="I668" s="160"/>
      <c r="J668" s="160"/>
      <c r="K668" s="160"/>
      <c r="L668" s="160"/>
      <c r="M668" s="160"/>
      <c r="N668" s="160"/>
      <c r="O668" s="160"/>
      <c r="P668" s="160"/>
      <c r="Q668" s="160"/>
      <c r="R668" s="160"/>
      <c r="S668" s="160"/>
      <c r="T668" s="160"/>
      <c r="U668" s="160"/>
      <c r="V668" s="160"/>
      <c r="W668" s="160"/>
      <c r="X668" s="151"/>
      <c r="Y668" s="151"/>
      <c r="Z668" s="151"/>
      <c r="AA668" s="151"/>
      <c r="AB668" s="151"/>
      <c r="AC668" s="151"/>
      <c r="AD668" s="151"/>
      <c r="AE668" s="151"/>
      <c r="AF668" s="151"/>
      <c r="AG668" s="151" t="s">
        <v>250</v>
      </c>
      <c r="AH668" s="151">
        <v>1</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c r="A669" s="158"/>
      <c r="B669" s="159"/>
      <c r="C669" s="198" t="s">
        <v>824</v>
      </c>
      <c r="D669" s="190"/>
      <c r="E669" s="191">
        <v>2.2250000000000001</v>
      </c>
      <c r="F669" s="160"/>
      <c r="G669" s="160"/>
      <c r="H669" s="160"/>
      <c r="I669" s="160"/>
      <c r="J669" s="160"/>
      <c r="K669" s="160"/>
      <c r="L669" s="160"/>
      <c r="M669" s="160"/>
      <c r="N669" s="160"/>
      <c r="O669" s="160"/>
      <c r="P669" s="160"/>
      <c r="Q669" s="160"/>
      <c r="R669" s="160"/>
      <c r="S669" s="160"/>
      <c r="T669" s="160"/>
      <c r="U669" s="160"/>
      <c r="V669" s="160"/>
      <c r="W669" s="160"/>
      <c r="X669" s="151"/>
      <c r="Y669" s="151"/>
      <c r="Z669" s="151"/>
      <c r="AA669" s="151"/>
      <c r="AB669" s="151"/>
      <c r="AC669" s="151"/>
      <c r="AD669" s="151"/>
      <c r="AE669" s="151"/>
      <c r="AF669" s="151"/>
      <c r="AG669" s="151" t="s">
        <v>250</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c r="A670" s="158"/>
      <c r="B670" s="159"/>
      <c r="C670" s="202" t="s">
        <v>825</v>
      </c>
      <c r="D670" s="196"/>
      <c r="E670" s="197">
        <v>2.2250000000000001</v>
      </c>
      <c r="F670" s="160"/>
      <c r="G670" s="160"/>
      <c r="H670" s="160"/>
      <c r="I670" s="160"/>
      <c r="J670" s="160"/>
      <c r="K670" s="160"/>
      <c r="L670" s="160"/>
      <c r="M670" s="160"/>
      <c r="N670" s="160"/>
      <c r="O670" s="160"/>
      <c r="P670" s="160"/>
      <c r="Q670" s="160"/>
      <c r="R670" s="160"/>
      <c r="S670" s="160"/>
      <c r="T670" s="160"/>
      <c r="U670" s="160"/>
      <c r="V670" s="160"/>
      <c r="W670" s="160"/>
      <c r="X670" s="151"/>
      <c r="Y670" s="151"/>
      <c r="Z670" s="151"/>
      <c r="AA670" s="151"/>
      <c r="AB670" s="151"/>
      <c r="AC670" s="151"/>
      <c r="AD670" s="151"/>
      <c r="AE670" s="151"/>
      <c r="AF670" s="151"/>
      <c r="AG670" s="151" t="s">
        <v>250</v>
      </c>
      <c r="AH670" s="151">
        <v>1</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ht="22.5" outlineLevel="1">
      <c r="A671" s="168">
        <v>124</v>
      </c>
      <c r="B671" s="169" t="s">
        <v>826</v>
      </c>
      <c r="C671" s="185" t="s">
        <v>827</v>
      </c>
      <c r="D671" s="170" t="s">
        <v>292</v>
      </c>
      <c r="E671" s="171">
        <v>40.22</v>
      </c>
      <c r="F671" s="172">
        <v>0</v>
      </c>
      <c r="G671" s="173">
        <f>ROUND(E671*F671,2)</f>
        <v>0</v>
      </c>
      <c r="H671" s="172"/>
      <c r="I671" s="173">
        <f>ROUND(E671*H671,2)</f>
        <v>0</v>
      </c>
      <c r="J671" s="172"/>
      <c r="K671" s="173">
        <f>ROUND(E671*J671,2)</f>
        <v>0</v>
      </c>
      <c r="L671" s="173">
        <v>21</v>
      </c>
      <c r="M671" s="173">
        <f>G671*(1+L671/100)</f>
        <v>0</v>
      </c>
      <c r="N671" s="173">
        <v>3.3E-4</v>
      </c>
      <c r="O671" s="173">
        <f>ROUND(E671*N671,2)</f>
        <v>0.01</v>
      </c>
      <c r="P671" s="173">
        <v>1.188E-2</v>
      </c>
      <c r="Q671" s="173">
        <f>ROUND(E671*P671,2)</f>
        <v>0.48</v>
      </c>
      <c r="R671" s="173" t="s">
        <v>800</v>
      </c>
      <c r="S671" s="173" t="s">
        <v>201</v>
      </c>
      <c r="T671" s="174" t="s">
        <v>245</v>
      </c>
      <c r="U671" s="160">
        <v>0.43</v>
      </c>
      <c r="V671" s="160">
        <f>ROUND(E671*U671,2)</f>
        <v>17.29</v>
      </c>
      <c r="W671" s="160"/>
      <c r="X671" s="151"/>
      <c r="Y671" s="151"/>
      <c r="Z671" s="151"/>
      <c r="AA671" s="151"/>
      <c r="AB671" s="151"/>
      <c r="AC671" s="151"/>
      <c r="AD671" s="151"/>
      <c r="AE671" s="151"/>
      <c r="AF671" s="151"/>
      <c r="AG671" s="151" t="s">
        <v>259</v>
      </c>
      <c r="AH671" s="151"/>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c r="A672" s="158"/>
      <c r="B672" s="159"/>
      <c r="C672" s="198" t="s">
        <v>828</v>
      </c>
      <c r="D672" s="190"/>
      <c r="E672" s="191">
        <v>26.09</v>
      </c>
      <c r="F672" s="160"/>
      <c r="G672" s="160"/>
      <c r="H672" s="160"/>
      <c r="I672" s="160"/>
      <c r="J672" s="160"/>
      <c r="K672" s="160"/>
      <c r="L672" s="160"/>
      <c r="M672" s="160"/>
      <c r="N672" s="160"/>
      <c r="O672" s="160"/>
      <c r="P672" s="160"/>
      <c r="Q672" s="160"/>
      <c r="R672" s="160"/>
      <c r="S672" s="160"/>
      <c r="T672" s="160"/>
      <c r="U672" s="160"/>
      <c r="V672" s="160"/>
      <c r="W672" s="160"/>
      <c r="X672" s="151"/>
      <c r="Y672" s="151"/>
      <c r="Z672" s="151"/>
      <c r="AA672" s="151"/>
      <c r="AB672" s="151"/>
      <c r="AC672" s="151"/>
      <c r="AD672" s="151"/>
      <c r="AE672" s="151"/>
      <c r="AF672" s="151"/>
      <c r="AG672" s="151" t="s">
        <v>250</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c r="A673" s="158"/>
      <c r="B673" s="159"/>
      <c r="C673" s="198" t="s">
        <v>829</v>
      </c>
      <c r="D673" s="190"/>
      <c r="E673" s="191">
        <v>14.13</v>
      </c>
      <c r="F673" s="160"/>
      <c r="G673" s="160"/>
      <c r="H673" s="160"/>
      <c r="I673" s="160"/>
      <c r="J673" s="160"/>
      <c r="K673" s="160"/>
      <c r="L673" s="160"/>
      <c r="M673" s="160"/>
      <c r="N673" s="160"/>
      <c r="O673" s="160"/>
      <c r="P673" s="160"/>
      <c r="Q673" s="160"/>
      <c r="R673" s="160"/>
      <c r="S673" s="160"/>
      <c r="T673" s="160"/>
      <c r="U673" s="160"/>
      <c r="V673" s="160"/>
      <c r="W673" s="160"/>
      <c r="X673" s="151"/>
      <c r="Y673" s="151"/>
      <c r="Z673" s="151"/>
      <c r="AA673" s="151"/>
      <c r="AB673" s="151"/>
      <c r="AC673" s="151"/>
      <c r="AD673" s="151"/>
      <c r="AE673" s="151"/>
      <c r="AF673" s="151"/>
      <c r="AG673" s="151" t="s">
        <v>250</v>
      </c>
      <c r="AH673" s="151">
        <v>0</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ht="22.5" outlineLevel="1">
      <c r="A674" s="168">
        <v>125</v>
      </c>
      <c r="B674" s="169" t="s">
        <v>830</v>
      </c>
      <c r="C674" s="185" t="s">
        <v>831</v>
      </c>
      <c r="D674" s="170" t="s">
        <v>292</v>
      </c>
      <c r="E674" s="171">
        <v>40.22</v>
      </c>
      <c r="F674" s="172">
        <v>0</v>
      </c>
      <c r="G674" s="173">
        <f>ROUND(E674*F674,2)</f>
        <v>0</v>
      </c>
      <c r="H674" s="172"/>
      <c r="I674" s="173">
        <f>ROUND(E674*H674,2)</f>
        <v>0</v>
      </c>
      <c r="J674" s="172"/>
      <c r="K674" s="173">
        <f>ROUND(E674*J674,2)</f>
        <v>0</v>
      </c>
      <c r="L674" s="173">
        <v>21</v>
      </c>
      <c r="M674" s="173">
        <f>G674*(1+L674/100)</f>
        <v>0</v>
      </c>
      <c r="N674" s="173">
        <v>0</v>
      </c>
      <c r="O674" s="173">
        <f>ROUND(E674*N674,2)</f>
        <v>0</v>
      </c>
      <c r="P674" s="173">
        <v>5.3E-3</v>
      </c>
      <c r="Q674" s="173">
        <f>ROUND(E674*P674,2)</f>
        <v>0.21</v>
      </c>
      <c r="R674" s="173" t="s">
        <v>800</v>
      </c>
      <c r="S674" s="173" t="s">
        <v>201</v>
      </c>
      <c r="T674" s="174" t="s">
        <v>245</v>
      </c>
      <c r="U674" s="160">
        <v>6.3E-2</v>
      </c>
      <c r="V674" s="160">
        <f>ROUND(E674*U674,2)</f>
        <v>2.5299999999999998</v>
      </c>
      <c r="W674" s="160"/>
      <c r="X674" s="151"/>
      <c r="Y674" s="151"/>
      <c r="Z674" s="151"/>
      <c r="AA674" s="151"/>
      <c r="AB674" s="151"/>
      <c r="AC674" s="151"/>
      <c r="AD674" s="151"/>
      <c r="AE674" s="151"/>
      <c r="AF674" s="151"/>
      <c r="AG674" s="151" t="s">
        <v>259</v>
      </c>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c r="A675" s="158"/>
      <c r="B675" s="159"/>
      <c r="C675" s="198" t="s">
        <v>828</v>
      </c>
      <c r="D675" s="190"/>
      <c r="E675" s="191">
        <v>26.09</v>
      </c>
      <c r="F675" s="160"/>
      <c r="G675" s="160"/>
      <c r="H675" s="160"/>
      <c r="I675" s="160"/>
      <c r="J675" s="160"/>
      <c r="K675" s="160"/>
      <c r="L675" s="160"/>
      <c r="M675" s="160"/>
      <c r="N675" s="160"/>
      <c r="O675" s="160"/>
      <c r="P675" s="160"/>
      <c r="Q675" s="160"/>
      <c r="R675" s="160"/>
      <c r="S675" s="160"/>
      <c r="T675" s="160"/>
      <c r="U675" s="160"/>
      <c r="V675" s="160"/>
      <c r="W675" s="160"/>
      <c r="X675" s="151"/>
      <c r="Y675" s="151"/>
      <c r="Z675" s="151"/>
      <c r="AA675" s="151"/>
      <c r="AB675" s="151"/>
      <c r="AC675" s="151"/>
      <c r="AD675" s="151"/>
      <c r="AE675" s="151"/>
      <c r="AF675" s="151"/>
      <c r="AG675" s="151" t="s">
        <v>250</v>
      </c>
      <c r="AH675" s="151">
        <v>0</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c r="A676" s="158"/>
      <c r="B676" s="159"/>
      <c r="C676" s="198" t="s">
        <v>829</v>
      </c>
      <c r="D676" s="190"/>
      <c r="E676" s="191">
        <v>14.13</v>
      </c>
      <c r="F676" s="160"/>
      <c r="G676" s="160"/>
      <c r="H676" s="160"/>
      <c r="I676" s="160"/>
      <c r="J676" s="160"/>
      <c r="K676" s="160"/>
      <c r="L676" s="160"/>
      <c r="M676" s="160"/>
      <c r="N676" s="160"/>
      <c r="O676" s="160"/>
      <c r="P676" s="160"/>
      <c r="Q676" s="160"/>
      <c r="R676" s="160"/>
      <c r="S676" s="160"/>
      <c r="T676" s="160"/>
      <c r="U676" s="160"/>
      <c r="V676" s="160"/>
      <c r="W676" s="160"/>
      <c r="X676" s="151"/>
      <c r="Y676" s="151"/>
      <c r="Z676" s="151"/>
      <c r="AA676" s="151"/>
      <c r="AB676" s="151"/>
      <c r="AC676" s="151"/>
      <c r="AD676" s="151"/>
      <c r="AE676" s="151"/>
      <c r="AF676" s="151"/>
      <c r="AG676" s="151" t="s">
        <v>250</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ht="22.5" outlineLevel="1">
      <c r="A677" s="168">
        <v>126</v>
      </c>
      <c r="B677" s="169" t="s">
        <v>832</v>
      </c>
      <c r="C677" s="185" t="s">
        <v>833</v>
      </c>
      <c r="D677" s="170" t="s">
        <v>243</v>
      </c>
      <c r="E677" s="171">
        <v>7.0000000000000007E-2</v>
      </c>
      <c r="F677" s="172">
        <v>0</v>
      </c>
      <c r="G677" s="173">
        <f>ROUND(E677*F677,2)</f>
        <v>0</v>
      </c>
      <c r="H677" s="172"/>
      <c r="I677" s="173">
        <f>ROUND(E677*H677,2)</f>
        <v>0</v>
      </c>
      <c r="J677" s="172"/>
      <c r="K677" s="173">
        <f>ROUND(E677*J677,2)</f>
        <v>0</v>
      </c>
      <c r="L677" s="173">
        <v>21</v>
      </c>
      <c r="M677" s="173">
        <f>G677*(1+L677/100)</f>
        <v>0</v>
      </c>
      <c r="N677" s="173">
        <v>0</v>
      </c>
      <c r="O677" s="173">
        <f>ROUND(E677*N677,2)</f>
        <v>0</v>
      </c>
      <c r="P677" s="173">
        <v>2.2000000000000002</v>
      </c>
      <c r="Q677" s="173">
        <f>ROUND(E677*P677,2)</f>
        <v>0.15</v>
      </c>
      <c r="R677" s="173" t="s">
        <v>800</v>
      </c>
      <c r="S677" s="173" t="s">
        <v>201</v>
      </c>
      <c r="T677" s="174" t="s">
        <v>245</v>
      </c>
      <c r="U677" s="160">
        <v>12.56</v>
      </c>
      <c r="V677" s="160">
        <f>ROUND(E677*U677,2)</f>
        <v>0.88</v>
      </c>
      <c r="W677" s="160"/>
      <c r="X677" s="151"/>
      <c r="Y677" s="151"/>
      <c r="Z677" s="151"/>
      <c r="AA677" s="151"/>
      <c r="AB677" s="151"/>
      <c r="AC677" s="151"/>
      <c r="AD677" s="151"/>
      <c r="AE677" s="151"/>
      <c r="AF677" s="151"/>
      <c r="AG677" s="151" t="s">
        <v>259</v>
      </c>
      <c r="AH677" s="151"/>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c r="A678" s="158"/>
      <c r="B678" s="159"/>
      <c r="C678" s="198" t="s">
        <v>678</v>
      </c>
      <c r="D678" s="190"/>
      <c r="E678" s="191">
        <v>7.0000000000000007E-2</v>
      </c>
      <c r="F678" s="160"/>
      <c r="G678" s="160"/>
      <c r="H678" s="160"/>
      <c r="I678" s="160"/>
      <c r="J678" s="160"/>
      <c r="K678" s="160"/>
      <c r="L678" s="160"/>
      <c r="M678" s="160"/>
      <c r="N678" s="160"/>
      <c r="O678" s="160"/>
      <c r="P678" s="160"/>
      <c r="Q678" s="160"/>
      <c r="R678" s="160"/>
      <c r="S678" s="160"/>
      <c r="T678" s="160"/>
      <c r="U678" s="160"/>
      <c r="V678" s="160"/>
      <c r="W678" s="160"/>
      <c r="X678" s="151"/>
      <c r="Y678" s="151"/>
      <c r="Z678" s="151"/>
      <c r="AA678" s="151"/>
      <c r="AB678" s="151"/>
      <c r="AC678" s="151"/>
      <c r="AD678" s="151"/>
      <c r="AE678" s="151"/>
      <c r="AF678" s="151"/>
      <c r="AG678" s="151" t="s">
        <v>250</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ht="22.5" outlineLevel="1">
      <c r="A679" s="168">
        <v>127</v>
      </c>
      <c r="B679" s="169" t="s">
        <v>834</v>
      </c>
      <c r="C679" s="185" t="s">
        <v>835</v>
      </c>
      <c r="D679" s="170" t="s">
        <v>243</v>
      </c>
      <c r="E679" s="171">
        <v>6.6311999999999998</v>
      </c>
      <c r="F679" s="172">
        <v>0</v>
      </c>
      <c r="G679" s="173">
        <f>ROUND(E679*F679,2)</f>
        <v>0</v>
      </c>
      <c r="H679" s="172"/>
      <c r="I679" s="173">
        <f>ROUND(E679*H679,2)</f>
        <v>0</v>
      </c>
      <c r="J679" s="172"/>
      <c r="K679" s="173">
        <f>ROUND(E679*J679,2)</f>
        <v>0</v>
      </c>
      <c r="L679" s="173">
        <v>21</v>
      </c>
      <c r="M679" s="173">
        <f>G679*(1+L679/100)</f>
        <v>0</v>
      </c>
      <c r="N679" s="173">
        <v>0</v>
      </c>
      <c r="O679" s="173">
        <f>ROUND(E679*N679,2)</f>
        <v>0</v>
      </c>
      <c r="P679" s="173">
        <v>2.2000000000000002</v>
      </c>
      <c r="Q679" s="173">
        <f>ROUND(E679*P679,2)</f>
        <v>14.59</v>
      </c>
      <c r="R679" s="173" t="s">
        <v>800</v>
      </c>
      <c r="S679" s="173" t="s">
        <v>201</v>
      </c>
      <c r="T679" s="174" t="s">
        <v>245</v>
      </c>
      <c r="U679" s="160">
        <v>7.1950000000000003</v>
      </c>
      <c r="V679" s="160">
        <f>ROUND(E679*U679,2)</f>
        <v>47.71</v>
      </c>
      <c r="W679" s="160"/>
      <c r="X679" s="151"/>
      <c r="Y679" s="151"/>
      <c r="Z679" s="151"/>
      <c r="AA679" s="151"/>
      <c r="AB679" s="151"/>
      <c r="AC679" s="151"/>
      <c r="AD679" s="151"/>
      <c r="AE679" s="151"/>
      <c r="AF679" s="151"/>
      <c r="AG679" s="151" t="s">
        <v>259</v>
      </c>
      <c r="AH679" s="151"/>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c r="A680" s="158"/>
      <c r="B680" s="159"/>
      <c r="C680" s="199" t="s">
        <v>279</v>
      </c>
      <c r="D680" s="192"/>
      <c r="E680" s="193"/>
      <c r="F680" s="160"/>
      <c r="G680" s="160"/>
      <c r="H680" s="160"/>
      <c r="I680" s="160"/>
      <c r="J680" s="160"/>
      <c r="K680" s="160"/>
      <c r="L680" s="160"/>
      <c r="M680" s="160"/>
      <c r="N680" s="160"/>
      <c r="O680" s="160"/>
      <c r="P680" s="160"/>
      <c r="Q680" s="160"/>
      <c r="R680" s="160"/>
      <c r="S680" s="160"/>
      <c r="T680" s="160"/>
      <c r="U680" s="160"/>
      <c r="V680" s="160"/>
      <c r="W680" s="160"/>
      <c r="X680" s="151"/>
      <c r="Y680" s="151"/>
      <c r="Z680" s="151"/>
      <c r="AA680" s="151"/>
      <c r="AB680" s="151"/>
      <c r="AC680" s="151"/>
      <c r="AD680" s="151"/>
      <c r="AE680" s="151"/>
      <c r="AF680" s="151"/>
      <c r="AG680" s="151" t="s">
        <v>250</v>
      </c>
      <c r="AH680" s="151"/>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c r="A681" s="158"/>
      <c r="B681" s="159"/>
      <c r="C681" s="200" t="s">
        <v>836</v>
      </c>
      <c r="D681" s="192"/>
      <c r="E681" s="193">
        <v>37.270000000000003</v>
      </c>
      <c r="F681" s="160"/>
      <c r="G681" s="160"/>
      <c r="H681" s="160"/>
      <c r="I681" s="160"/>
      <c r="J681" s="160"/>
      <c r="K681" s="160"/>
      <c r="L681" s="160"/>
      <c r="M681" s="160"/>
      <c r="N681" s="160"/>
      <c r="O681" s="160"/>
      <c r="P681" s="160"/>
      <c r="Q681" s="160"/>
      <c r="R681" s="160"/>
      <c r="S681" s="160"/>
      <c r="T681" s="160"/>
      <c r="U681" s="160"/>
      <c r="V681" s="160"/>
      <c r="W681" s="160"/>
      <c r="X681" s="151"/>
      <c r="Y681" s="151"/>
      <c r="Z681" s="151"/>
      <c r="AA681" s="151"/>
      <c r="AB681" s="151"/>
      <c r="AC681" s="151"/>
      <c r="AD681" s="151"/>
      <c r="AE681" s="151"/>
      <c r="AF681" s="151"/>
      <c r="AG681" s="151" t="s">
        <v>250</v>
      </c>
      <c r="AH681" s="151">
        <v>2</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c r="A682" s="158"/>
      <c r="B682" s="159"/>
      <c r="C682" s="200" t="s">
        <v>837</v>
      </c>
      <c r="D682" s="192"/>
      <c r="E682" s="193">
        <v>8.9</v>
      </c>
      <c r="F682" s="160"/>
      <c r="G682" s="160"/>
      <c r="H682" s="160"/>
      <c r="I682" s="160"/>
      <c r="J682" s="160"/>
      <c r="K682" s="160"/>
      <c r="L682" s="160"/>
      <c r="M682" s="160"/>
      <c r="N682" s="160"/>
      <c r="O682" s="160"/>
      <c r="P682" s="160"/>
      <c r="Q682" s="160"/>
      <c r="R682" s="160"/>
      <c r="S682" s="160"/>
      <c r="T682" s="160"/>
      <c r="U682" s="160"/>
      <c r="V682" s="160"/>
      <c r="W682" s="160"/>
      <c r="X682" s="151"/>
      <c r="Y682" s="151"/>
      <c r="Z682" s="151"/>
      <c r="AA682" s="151"/>
      <c r="AB682" s="151"/>
      <c r="AC682" s="151"/>
      <c r="AD682" s="151"/>
      <c r="AE682" s="151"/>
      <c r="AF682" s="151"/>
      <c r="AG682" s="151" t="s">
        <v>250</v>
      </c>
      <c r="AH682" s="151">
        <v>2</v>
      </c>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c r="A683" s="158"/>
      <c r="B683" s="159"/>
      <c r="C683" s="200" t="s">
        <v>838</v>
      </c>
      <c r="D683" s="192"/>
      <c r="E683" s="193">
        <v>4.16</v>
      </c>
      <c r="F683" s="160"/>
      <c r="G683" s="160"/>
      <c r="H683" s="160"/>
      <c r="I683" s="160"/>
      <c r="J683" s="160"/>
      <c r="K683" s="160"/>
      <c r="L683" s="160"/>
      <c r="M683" s="160"/>
      <c r="N683" s="160"/>
      <c r="O683" s="160"/>
      <c r="P683" s="160"/>
      <c r="Q683" s="160"/>
      <c r="R683" s="160"/>
      <c r="S683" s="160"/>
      <c r="T683" s="160"/>
      <c r="U683" s="160"/>
      <c r="V683" s="160"/>
      <c r="W683" s="160"/>
      <c r="X683" s="151"/>
      <c r="Y683" s="151"/>
      <c r="Z683" s="151"/>
      <c r="AA683" s="151"/>
      <c r="AB683" s="151"/>
      <c r="AC683" s="151"/>
      <c r="AD683" s="151"/>
      <c r="AE683" s="151"/>
      <c r="AF683" s="151"/>
      <c r="AG683" s="151" t="s">
        <v>250</v>
      </c>
      <c r="AH683" s="151">
        <v>2</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c r="A684" s="158"/>
      <c r="B684" s="159"/>
      <c r="C684" s="200" t="s">
        <v>839</v>
      </c>
      <c r="D684" s="192"/>
      <c r="E684" s="193">
        <v>3.76</v>
      </c>
      <c r="F684" s="160"/>
      <c r="G684" s="160"/>
      <c r="H684" s="160"/>
      <c r="I684" s="160"/>
      <c r="J684" s="160"/>
      <c r="K684" s="160"/>
      <c r="L684" s="160"/>
      <c r="M684" s="160"/>
      <c r="N684" s="160"/>
      <c r="O684" s="160"/>
      <c r="P684" s="160"/>
      <c r="Q684" s="160"/>
      <c r="R684" s="160"/>
      <c r="S684" s="160"/>
      <c r="T684" s="160"/>
      <c r="U684" s="160"/>
      <c r="V684" s="160"/>
      <c r="W684" s="160"/>
      <c r="X684" s="151"/>
      <c r="Y684" s="151"/>
      <c r="Z684" s="151"/>
      <c r="AA684" s="151"/>
      <c r="AB684" s="151"/>
      <c r="AC684" s="151"/>
      <c r="AD684" s="151"/>
      <c r="AE684" s="151"/>
      <c r="AF684" s="151"/>
      <c r="AG684" s="151" t="s">
        <v>250</v>
      </c>
      <c r="AH684" s="151">
        <v>2</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c r="A685" s="158"/>
      <c r="B685" s="159"/>
      <c r="C685" s="201" t="s">
        <v>284</v>
      </c>
      <c r="D685" s="194"/>
      <c r="E685" s="195">
        <v>54.09</v>
      </c>
      <c r="F685" s="160"/>
      <c r="G685" s="160"/>
      <c r="H685" s="160"/>
      <c r="I685" s="160"/>
      <c r="J685" s="160"/>
      <c r="K685" s="160"/>
      <c r="L685" s="160"/>
      <c r="M685" s="160"/>
      <c r="N685" s="160"/>
      <c r="O685" s="160"/>
      <c r="P685" s="160"/>
      <c r="Q685" s="160"/>
      <c r="R685" s="160"/>
      <c r="S685" s="160"/>
      <c r="T685" s="160"/>
      <c r="U685" s="160"/>
      <c r="V685" s="160"/>
      <c r="W685" s="160"/>
      <c r="X685" s="151"/>
      <c r="Y685" s="151"/>
      <c r="Z685" s="151"/>
      <c r="AA685" s="151"/>
      <c r="AB685" s="151"/>
      <c r="AC685" s="151"/>
      <c r="AD685" s="151"/>
      <c r="AE685" s="151"/>
      <c r="AF685" s="151"/>
      <c r="AG685" s="151" t="s">
        <v>250</v>
      </c>
      <c r="AH685" s="151">
        <v>3</v>
      </c>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c r="A686" s="158"/>
      <c r="B686" s="159"/>
      <c r="C686" s="199" t="s">
        <v>285</v>
      </c>
      <c r="D686" s="192"/>
      <c r="E686" s="193"/>
      <c r="F686" s="160"/>
      <c r="G686" s="160"/>
      <c r="H686" s="160"/>
      <c r="I686" s="160"/>
      <c r="J686" s="160"/>
      <c r="K686" s="160"/>
      <c r="L686" s="160"/>
      <c r="M686" s="160"/>
      <c r="N686" s="160"/>
      <c r="O686" s="160"/>
      <c r="P686" s="160"/>
      <c r="Q686" s="160"/>
      <c r="R686" s="160"/>
      <c r="S686" s="160"/>
      <c r="T686" s="160"/>
      <c r="U686" s="160"/>
      <c r="V686" s="160"/>
      <c r="W686" s="160"/>
      <c r="X686" s="151"/>
      <c r="Y686" s="151"/>
      <c r="Z686" s="151"/>
      <c r="AA686" s="151"/>
      <c r="AB686" s="151"/>
      <c r="AC686" s="151"/>
      <c r="AD686" s="151"/>
      <c r="AE686" s="151"/>
      <c r="AF686" s="151"/>
      <c r="AG686" s="151" t="s">
        <v>250</v>
      </c>
      <c r="AH686" s="151"/>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c r="A687" s="158"/>
      <c r="B687" s="159"/>
      <c r="C687" s="198" t="s">
        <v>840</v>
      </c>
      <c r="D687" s="190"/>
      <c r="E687" s="191">
        <v>5.4089999999999998</v>
      </c>
      <c r="F687" s="160"/>
      <c r="G687" s="160"/>
      <c r="H687" s="160"/>
      <c r="I687" s="160"/>
      <c r="J687" s="160"/>
      <c r="K687" s="160"/>
      <c r="L687" s="160"/>
      <c r="M687" s="160"/>
      <c r="N687" s="160"/>
      <c r="O687" s="160"/>
      <c r="P687" s="160"/>
      <c r="Q687" s="160"/>
      <c r="R687" s="160"/>
      <c r="S687" s="160"/>
      <c r="T687" s="160"/>
      <c r="U687" s="160"/>
      <c r="V687" s="160"/>
      <c r="W687" s="160"/>
      <c r="X687" s="151"/>
      <c r="Y687" s="151"/>
      <c r="Z687" s="151"/>
      <c r="AA687" s="151"/>
      <c r="AB687" s="151"/>
      <c r="AC687" s="151"/>
      <c r="AD687" s="151"/>
      <c r="AE687" s="151"/>
      <c r="AF687" s="151"/>
      <c r="AG687" s="151" t="s">
        <v>250</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c r="A688" s="158"/>
      <c r="B688" s="159"/>
      <c r="C688" s="199" t="s">
        <v>279</v>
      </c>
      <c r="D688" s="192"/>
      <c r="E688" s="193"/>
      <c r="F688" s="160"/>
      <c r="G688" s="160"/>
      <c r="H688" s="160"/>
      <c r="I688" s="160"/>
      <c r="J688" s="160"/>
      <c r="K688" s="160"/>
      <c r="L688" s="160"/>
      <c r="M688" s="160"/>
      <c r="N688" s="160"/>
      <c r="O688" s="160"/>
      <c r="P688" s="160"/>
      <c r="Q688" s="160"/>
      <c r="R688" s="160"/>
      <c r="S688" s="160"/>
      <c r="T688" s="160"/>
      <c r="U688" s="160"/>
      <c r="V688" s="160"/>
      <c r="W688" s="160"/>
      <c r="X688" s="151"/>
      <c r="Y688" s="151"/>
      <c r="Z688" s="151"/>
      <c r="AA688" s="151"/>
      <c r="AB688" s="151"/>
      <c r="AC688" s="151"/>
      <c r="AD688" s="151"/>
      <c r="AE688" s="151"/>
      <c r="AF688" s="151"/>
      <c r="AG688" s="151" t="s">
        <v>250</v>
      </c>
      <c r="AH688" s="151"/>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c r="A689" s="158"/>
      <c r="B689" s="159"/>
      <c r="C689" s="200" t="s">
        <v>841</v>
      </c>
      <c r="D689" s="192"/>
      <c r="E689" s="193">
        <v>6.08</v>
      </c>
      <c r="F689" s="160"/>
      <c r="G689" s="160"/>
      <c r="H689" s="160"/>
      <c r="I689" s="160"/>
      <c r="J689" s="160"/>
      <c r="K689" s="160"/>
      <c r="L689" s="160"/>
      <c r="M689" s="160"/>
      <c r="N689" s="160"/>
      <c r="O689" s="160"/>
      <c r="P689" s="160"/>
      <c r="Q689" s="160"/>
      <c r="R689" s="160"/>
      <c r="S689" s="160"/>
      <c r="T689" s="160"/>
      <c r="U689" s="160"/>
      <c r="V689" s="160"/>
      <c r="W689" s="160"/>
      <c r="X689" s="151"/>
      <c r="Y689" s="151"/>
      <c r="Z689" s="151"/>
      <c r="AA689" s="151"/>
      <c r="AB689" s="151"/>
      <c r="AC689" s="151"/>
      <c r="AD689" s="151"/>
      <c r="AE689" s="151"/>
      <c r="AF689" s="151"/>
      <c r="AG689" s="151" t="s">
        <v>250</v>
      </c>
      <c r="AH689" s="151">
        <v>2</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c r="A690" s="158"/>
      <c r="B690" s="159"/>
      <c r="C690" s="200" t="s">
        <v>842</v>
      </c>
      <c r="D690" s="192"/>
      <c r="E690" s="193">
        <v>4.58</v>
      </c>
      <c r="F690" s="160"/>
      <c r="G690" s="160"/>
      <c r="H690" s="160"/>
      <c r="I690" s="160"/>
      <c r="J690" s="160"/>
      <c r="K690" s="160"/>
      <c r="L690" s="160"/>
      <c r="M690" s="160"/>
      <c r="N690" s="160"/>
      <c r="O690" s="160"/>
      <c r="P690" s="160"/>
      <c r="Q690" s="160"/>
      <c r="R690" s="160"/>
      <c r="S690" s="160"/>
      <c r="T690" s="160"/>
      <c r="U690" s="160"/>
      <c r="V690" s="160"/>
      <c r="W690" s="160"/>
      <c r="X690" s="151"/>
      <c r="Y690" s="151"/>
      <c r="Z690" s="151"/>
      <c r="AA690" s="151"/>
      <c r="AB690" s="151"/>
      <c r="AC690" s="151"/>
      <c r="AD690" s="151"/>
      <c r="AE690" s="151"/>
      <c r="AF690" s="151"/>
      <c r="AG690" s="151" t="s">
        <v>250</v>
      </c>
      <c r="AH690" s="151">
        <v>2</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c r="A691" s="158"/>
      <c r="B691" s="159"/>
      <c r="C691" s="200" t="s">
        <v>843</v>
      </c>
      <c r="D691" s="192"/>
      <c r="E691" s="193">
        <v>6.8</v>
      </c>
      <c r="F691" s="160"/>
      <c r="G691" s="160"/>
      <c r="H691" s="160"/>
      <c r="I691" s="160"/>
      <c r="J691" s="160"/>
      <c r="K691" s="160"/>
      <c r="L691" s="160"/>
      <c r="M691" s="160"/>
      <c r="N691" s="160"/>
      <c r="O691" s="160"/>
      <c r="P691" s="160"/>
      <c r="Q691" s="160"/>
      <c r="R691" s="160"/>
      <c r="S691" s="160"/>
      <c r="T691" s="160"/>
      <c r="U691" s="160"/>
      <c r="V691" s="160"/>
      <c r="W691" s="160"/>
      <c r="X691" s="151"/>
      <c r="Y691" s="151"/>
      <c r="Z691" s="151"/>
      <c r="AA691" s="151"/>
      <c r="AB691" s="151"/>
      <c r="AC691" s="151"/>
      <c r="AD691" s="151"/>
      <c r="AE691" s="151"/>
      <c r="AF691" s="151"/>
      <c r="AG691" s="151" t="s">
        <v>250</v>
      </c>
      <c r="AH691" s="151">
        <v>2</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c r="A692" s="158"/>
      <c r="B692" s="159"/>
      <c r="C692" s="201" t="s">
        <v>284</v>
      </c>
      <c r="D692" s="194"/>
      <c r="E692" s="195">
        <v>17.46</v>
      </c>
      <c r="F692" s="160"/>
      <c r="G692" s="160"/>
      <c r="H692" s="160"/>
      <c r="I692" s="160"/>
      <c r="J692" s="160"/>
      <c r="K692" s="160"/>
      <c r="L692" s="160"/>
      <c r="M692" s="160"/>
      <c r="N692" s="160"/>
      <c r="O692" s="160"/>
      <c r="P692" s="160"/>
      <c r="Q692" s="160"/>
      <c r="R692" s="160"/>
      <c r="S692" s="160"/>
      <c r="T692" s="160"/>
      <c r="U692" s="160"/>
      <c r="V692" s="160"/>
      <c r="W692" s="160"/>
      <c r="X692" s="151"/>
      <c r="Y692" s="151"/>
      <c r="Z692" s="151"/>
      <c r="AA692" s="151"/>
      <c r="AB692" s="151"/>
      <c r="AC692" s="151"/>
      <c r="AD692" s="151"/>
      <c r="AE692" s="151"/>
      <c r="AF692" s="151"/>
      <c r="AG692" s="151" t="s">
        <v>250</v>
      </c>
      <c r="AH692" s="151">
        <v>3</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outlineLevel="1">
      <c r="A693" s="158"/>
      <c r="B693" s="159"/>
      <c r="C693" s="199" t="s">
        <v>285</v>
      </c>
      <c r="D693" s="192"/>
      <c r="E693" s="193"/>
      <c r="F693" s="160"/>
      <c r="G693" s="160"/>
      <c r="H693" s="160"/>
      <c r="I693" s="160"/>
      <c r="J693" s="160"/>
      <c r="K693" s="160"/>
      <c r="L693" s="160"/>
      <c r="M693" s="160"/>
      <c r="N693" s="160"/>
      <c r="O693" s="160"/>
      <c r="P693" s="160"/>
      <c r="Q693" s="160"/>
      <c r="R693" s="160"/>
      <c r="S693" s="160"/>
      <c r="T693" s="160"/>
      <c r="U693" s="160"/>
      <c r="V693" s="160"/>
      <c r="W693" s="160"/>
      <c r="X693" s="151"/>
      <c r="Y693" s="151"/>
      <c r="Z693" s="151"/>
      <c r="AA693" s="151"/>
      <c r="AB693" s="151"/>
      <c r="AC693" s="151"/>
      <c r="AD693" s="151"/>
      <c r="AE693" s="151"/>
      <c r="AF693" s="151"/>
      <c r="AG693" s="151" t="s">
        <v>250</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c r="A694" s="158"/>
      <c r="B694" s="159"/>
      <c r="C694" s="198" t="s">
        <v>844</v>
      </c>
      <c r="D694" s="190"/>
      <c r="E694" s="191">
        <v>1.2222</v>
      </c>
      <c r="F694" s="160"/>
      <c r="G694" s="160"/>
      <c r="H694" s="160"/>
      <c r="I694" s="160"/>
      <c r="J694" s="160"/>
      <c r="K694" s="160"/>
      <c r="L694" s="160"/>
      <c r="M694" s="160"/>
      <c r="N694" s="160"/>
      <c r="O694" s="160"/>
      <c r="P694" s="160"/>
      <c r="Q694" s="160"/>
      <c r="R694" s="160"/>
      <c r="S694" s="160"/>
      <c r="T694" s="160"/>
      <c r="U694" s="160"/>
      <c r="V694" s="160"/>
      <c r="W694" s="160"/>
      <c r="X694" s="151"/>
      <c r="Y694" s="151"/>
      <c r="Z694" s="151"/>
      <c r="AA694" s="151"/>
      <c r="AB694" s="151"/>
      <c r="AC694" s="151"/>
      <c r="AD694" s="151"/>
      <c r="AE694" s="151"/>
      <c r="AF694" s="151"/>
      <c r="AG694" s="151" t="s">
        <v>250</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ht="22.5" outlineLevel="1">
      <c r="A695" s="168">
        <v>128</v>
      </c>
      <c r="B695" s="169" t="s">
        <v>845</v>
      </c>
      <c r="C695" s="185" t="s">
        <v>846</v>
      </c>
      <c r="D695" s="170" t="s">
        <v>292</v>
      </c>
      <c r="E695" s="171">
        <v>44.88</v>
      </c>
      <c r="F695" s="172">
        <v>0</v>
      </c>
      <c r="G695" s="173">
        <f>ROUND(E695*F695,2)</f>
        <v>0</v>
      </c>
      <c r="H695" s="172"/>
      <c r="I695" s="173">
        <f>ROUND(E695*H695,2)</f>
        <v>0</v>
      </c>
      <c r="J695" s="172"/>
      <c r="K695" s="173">
        <f>ROUND(E695*J695,2)</f>
        <v>0</v>
      </c>
      <c r="L695" s="173">
        <v>21</v>
      </c>
      <c r="M695" s="173">
        <f>G695*(1+L695/100)</f>
        <v>0</v>
      </c>
      <c r="N695" s="173">
        <v>0</v>
      </c>
      <c r="O695" s="173">
        <f>ROUND(E695*N695,2)</f>
        <v>0</v>
      </c>
      <c r="P695" s="173">
        <v>0.02</v>
      </c>
      <c r="Q695" s="173">
        <f>ROUND(E695*P695,2)</f>
        <v>0.9</v>
      </c>
      <c r="R695" s="173" t="s">
        <v>800</v>
      </c>
      <c r="S695" s="173" t="s">
        <v>201</v>
      </c>
      <c r="T695" s="174" t="s">
        <v>245</v>
      </c>
      <c r="U695" s="160">
        <v>0.14699999999999999</v>
      </c>
      <c r="V695" s="160">
        <f>ROUND(E695*U695,2)</f>
        <v>6.6</v>
      </c>
      <c r="W695" s="160"/>
      <c r="X695" s="151"/>
      <c r="Y695" s="151"/>
      <c r="Z695" s="151"/>
      <c r="AA695" s="151"/>
      <c r="AB695" s="151"/>
      <c r="AC695" s="151"/>
      <c r="AD695" s="151"/>
      <c r="AE695" s="151"/>
      <c r="AF695" s="151"/>
      <c r="AG695" s="151" t="s">
        <v>259</v>
      </c>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outlineLevel="1">
      <c r="A696" s="158"/>
      <c r="B696" s="159"/>
      <c r="C696" s="315" t="s">
        <v>847</v>
      </c>
      <c r="D696" s="316"/>
      <c r="E696" s="316"/>
      <c r="F696" s="316"/>
      <c r="G696" s="316"/>
      <c r="H696" s="160"/>
      <c r="I696" s="160"/>
      <c r="J696" s="160"/>
      <c r="K696" s="160"/>
      <c r="L696" s="160"/>
      <c r="M696" s="160"/>
      <c r="N696" s="160"/>
      <c r="O696" s="160"/>
      <c r="P696" s="160"/>
      <c r="Q696" s="160"/>
      <c r="R696" s="160"/>
      <c r="S696" s="160"/>
      <c r="T696" s="160"/>
      <c r="U696" s="160"/>
      <c r="V696" s="160"/>
      <c r="W696" s="160"/>
      <c r="X696" s="151"/>
      <c r="Y696" s="151"/>
      <c r="Z696" s="151"/>
      <c r="AA696" s="151"/>
      <c r="AB696" s="151"/>
      <c r="AC696" s="151"/>
      <c r="AD696" s="151"/>
      <c r="AE696" s="151"/>
      <c r="AF696" s="151"/>
      <c r="AG696" s="151" t="s">
        <v>248</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c r="A697" s="158"/>
      <c r="B697" s="159"/>
      <c r="C697" s="198" t="s">
        <v>848</v>
      </c>
      <c r="D697" s="190"/>
      <c r="E697" s="191">
        <v>7.55</v>
      </c>
      <c r="F697" s="160"/>
      <c r="G697" s="160"/>
      <c r="H697" s="160"/>
      <c r="I697" s="160"/>
      <c r="J697" s="160"/>
      <c r="K697" s="160"/>
      <c r="L697" s="160"/>
      <c r="M697" s="160"/>
      <c r="N697" s="160"/>
      <c r="O697" s="160"/>
      <c r="P697" s="160"/>
      <c r="Q697" s="160"/>
      <c r="R697" s="160"/>
      <c r="S697" s="160"/>
      <c r="T697" s="160"/>
      <c r="U697" s="160"/>
      <c r="V697" s="160"/>
      <c r="W697" s="160"/>
      <c r="X697" s="151"/>
      <c r="Y697" s="151"/>
      <c r="Z697" s="151"/>
      <c r="AA697" s="151"/>
      <c r="AB697" s="151"/>
      <c r="AC697" s="151"/>
      <c r="AD697" s="151"/>
      <c r="AE697" s="151"/>
      <c r="AF697" s="151"/>
      <c r="AG697" s="151" t="s">
        <v>250</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c r="A698" s="158"/>
      <c r="B698" s="159"/>
      <c r="C698" s="198" t="s">
        <v>849</v>
      </c>
      <c r="D698" s="190"/>
      <c r="E698" s="191">
        <v>8.2200000000000006</v>
      </c>
      <c r="F698" s="160"/>
      <c r="G698" s="160"/>
      <c r="H698" s="160"/>
      <c r="I698" s="160"/>
      <c r="J698" s="160"/>
      <c r="K698" s="160"/>
      <c r="L698" s="160"/>
      <c r="M698" s="160"/>
      <c r="N698" s="160"/>
      <c r="O698" s="160"/>
      <c r="P698" s="160"/>
      <c r="Q698" s="160"/>
      <c r="R698" s="160"/>
      <c r="S698" s="160"/>
      <c r="T698" s="160"/>
      <c r="U698" s="160"/>
      <c r="V698" s="160"/>
      <c r="W698" s="160"/>
      <c r="X698" s="151"/>
      <c r="Y698" s="151"/>
      <c r="Z698" s="151"/>
      <c r="AA698" s="151"/>
      <c r="AB698" s="151"/>
      <c r="AC698" s="151"/>
      <c r="AD698" s="151"/>
      <c r="AE698" s="151"/>
      <c r="AF698" s="151"/>
      <c r="AG698" s="151" t="s">
        <v>250</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c r="A699" s="158"/>
      <c r="B699" s="159"/>
      <c r="C699" s="198" t="s">
        <v>850</v>
      </c>
      <c r="D699" s="190"/>
      <c r="E699" s="191">
        <v>15.8</v>
      </c>
      <c r="F699" s="160"/>
      <c r="G699" s="160"/>
      <c r="H699" s="160"/>
      <c r="I699" s="160"/>
      <c r="J699" s="160"/>
      <c r="K699" s="160"/>
      <c r="L699" s="160"/>
      <c r="M699" s="160"/>
      <c r="N699" s="160"/>
      <c r="O699" s="160"/>
      <c r="P699" s="160"/>
      <c r="Q699" s="160"/>
      <c r="R699" s="160"/>
      <c r="S699" s="160"/>
      <c r="T699" s="160"/>
      <c r="U699" s="160"/>
      <c r="V699" s="160"/>
      <c r="W699" s="160"/>
      <c r="X699" s="151"/>
      <c r="Y699" s="151"/>
      <c r="Z699" s="151"/>
      <c r="AA699" s="151"/>
      <c r="AB699" s="151"/>
      <c r="AC699" s="151"/>
      <c r="AD699" s="151"/>
      <c r="AE699" s="151"/>
      <c r="AF699" s="151"/>
      <c r="AG699" s="151" t="s">
        <v>250</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c r="A700" s="158"/>
      <c r="B700" s="159"/>
      <c r="C700" s="198" t="s">
        <v>851</v>
      </c>
      <c r="D700" s="190"/>
      <c r="E700" s="191">
        <v>6.05</v>
      </c>
      <c r="F700" s="160"/>
      <c r="G700" s="160"/>
      <c r="H700" s="160"/>
      <c r="I700" s="160"/>
      <c r="J700" s="160"/>
      <c r="K700" s="160"/>
      <c r="L700" s="160"/>
      <c r="M700" s="160"/>
      <c r="N700" s="160"/>
      <c r="O700" s="160"/>
      <c r="P700" s="160"/>
      <c r="Q700" s="160"/>
      <c r="R700" s="160"/>
      <c r="S700" s="160"/>
      <c r="T700" s="160"/>
      <c r="U700" s="160"/>
      <c r="V700" s="160"/>
      <c r="W700" s="160"/>
      <c r="X700" s="151"/>
      <c r="Y700" s="151"/>
      <c r="Z700" s="151"/>
      <c r="AA700" s="151"/>
      <c r="AB700" s="151"/>
      <c r="AC700" s="151"/>
      <c r="AD700" s="151"/>
      <c r="AE700" s="151"/>
      <c r="AF700" s="151"/>
      <c r="AG700" s="151" t="s">
        <v>250</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outlineLevel="1">
      <c r="A701" s="158"/>
      <c r="B701" s="159"/>
      <c r="C701" s="198" t="s">
        <v>852</v>
      </c>
      <c r="D701" s="190"/>
      <c r="E701" s="191">
        <v>7.26</v>
      </c>
      <c r="F701" s="160"/>
      <c r="G701" s="160"/>
      <c r="H701" s="160"/>
      <c r="I701" s="160"/>
      <c r="J701" s="160"/>
      <c r="K701" s="160"/>
      <c r="L701" s="160"/>
      <c r="M701" s="160"/>
      <c r="N701" s="160"/>
      <c r="O701" s="160"/>
      <c r="P701" s="160"/>
      <c r="Q701" s="160"/>
      <c r="R701" s="160"/>
      <c r="S701" s="160"/>
      <c r="T701" s="160"/>
      <c r="U701" s="160"/>
      <c r="V701" s="160"/>
      <c r="W701" s="160"/>
      <c r="X701" s="151"/>
      <c r="Y701" s="151"/>
      <c r="Z701" s="151"/>
      <c r="AA701" s="151"/>
      <c r="AB701" s="151"/>
      <c r="AC701" s="151"/>
      <c r="AD701" s="151"/>
      <c r="AE701" s="151"/>
      <c r="AF701" s="151"/>
      <c r="AG701" s="151" t="s">
        <v>250</v>
      </c>
      <c r="AH701" s="151">
        <v>0</v>
      </c>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c r="A702" s="168">
        <v>129</v>
      </c>
      <c r="B702" s="169" t="s">
        <v>853</v>
      </c>
      <c r="C702" s="185" t="s">
        <v>854</v>
      </c>
      <c r="D702" s="170" t="s">
        <v>292</v>
      </c>
      <c r="E702" s="171">
        <v>4.2</v>
      </c>
      <c r="F702" s="172">
        <v>0</v>
      </c>
      <c r="G702" s="173">
        <f>ROUND(E702*F702,2)</f>
        <v>0</v>
      </c>
      <c r="H702" s="172"/>
      <c r="I702" s="173">
        <f>ROUND(E702*H702,2)</f>
        <v>0</v>
      </c>
      <c r="J702" s="172"/>
      <c r="K702" s="173">
        <f>ROUND(E702*J702,2)</f>
        <v>0</v>
      </c>
      <c r="L702" s="173">
        <v>21</v>
      </c>
      <c r="M702" s="173">
        <f>G702*(1+L702/100)</f>
        <v>0</v>
      </c>
      <c r="N702" s="173">
        <v>2.1900000000000001E-3</v>
      </c>
      <c r="O702" s="173">
        <f>ROUND(E702*N702,2)</f>
        <v>0.01</v>
      </c>
      <c r="P702" s="173">
        <v>7.4999999999999997E-2</v>
      </c>
      <c r="Q702" s="173">
        <f>ROUND(E702*P702,2)</f>
        <v>0.32</v>
      </c>
      <c r="R702" s="173" t="s">
        <v>800</v>
      </c>
      <c r="S702" s="173" t="s">
        <v>201</v>
      </c>
      <c r="T702" s="174" t="s">
        <v>245</v>
      </c>
      <c r="U702" s="160">
        <v>0.95499999999999996</v>
      </c>
      <c r="V702" s="160">
        <f>ROUND(E702*U702,2)</f>
        <v>4.01</v>
      </c>
      <c r="W702" s="160"/>
      <c r="X702" s="151"/>
      <c r="Y702" s="151"/>
      <c r="Z702" s="151"/>
      <c r="AA702" s="151"/>
      <c r="AB702" s="151"/>
      <c r="AC702" s="151"/>
      <c r="AD702" s="151"/>
      <c r="AE702" s="151"/>
      <c r="AF702" s="151"/>
      <c r="AG702" s="151" t="s">
        <v>259</v>
      </c>
      <c r="AH702" s="151"/>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c r="A703" s="158"/>
      <c r="B703" s="159"/>
      <c r="C703" s="315" t="s">
        <v>855</v>
      </c>
      <c r="D703" s="316"/>
      <c r="E703" s="316"/>
      <c r="F703" s="316"/>
      <c r="G703" s="316"/>
      <c r="H703" s="160"/>
      <c r="I703" s="160"/>
      <c r="J703" s="160"/>
      <c r="K703" s="160"/>
      <c r="L703" s="160"/>
      <c r="M703" s="160"/>
      <c r="N703" s="160"/>
      <c r="O703" s="160"/>
      <c r="P703" s="160"/>
      <c r="Q703" s="160"/>
      <c r="R703" s="160"/>
      <c r="S703" s="160"/>
      <c r="T703" s="160"/>
      <c r="U703" s="160"/>
      <c r="V703" s="160"/>
      <c r="W703" s="160"/>
      <c r="X703" s="151"/>
      <c r="Y703" s="151"/>
      <c r="Z703" s="151"/>
      <c r="AA703" s="151"/>
      <c r="AB703" s="151"/>
      <c r="AC703" s="151"/>
      <c r="AD703" s="151"/>
      <c r="AE703" s="151"/>
      <c r="AF703" s="151"/>
      <c r="AG703" s="151" t="s">
        <v>248</v>
      </c>
      <c r="AH703" s="151"/>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c r="A704" s="158"/>
      <c r="B704" s="159"/>
      <c r="C704" s="198" t="s">
        <v>856</v>
      </c>
      <c r="D704" s="190"/>
      <c r="E704" s="191">
        <v>1.8</v>
      </c>
      <c r="F704" s="160"/>
      <c r="G704" s="160"/>
      <c r="H704" s="160"/>
      <c r="I704" s="160"/>
      <c r="J704" s="160"/>
      <c r="K704" s="160"/>
      <c r="L704" s="160"/>
      <c r="M704" s="160"/>
      <c r="N704" s="160"/>
      <c r="O704" s="160"/>
      <c r="P704" s="160"/>
      <c r="Q704" s="160"/>
      <c r="R704" s="160"/>
      <c r="S704" s="160"/>
      <c r="T704" s="160"/>
      <c r="U704" s="160"/>
      <c r="V704" s="160"/>
      <c r="W704" s="160"/>
      <c r="X704" s="151"/>
      <c r="Y704" s="151"/>
      <c r="Z704" s="151"/>
      <c r="AA704" s="151"/>
      <c r="AB704" s="151"/>
      <c r="AC704" s="151"/>
      <c r="AD704" s="151"/>
      <c r="AE704" s="151"/>
      <c r="AF704" s="151"/>
      <c r="AG704" s="151" t="s">
        <v>250</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c r="A705" s="158"/>
      <c r="B705" s="159"/>
      <c r="C705" s="198" t="s">
        <v>857</v>
      </c>
      <c r="D705" s="190"/>
      <c r="E705" s="191">
        <v>2.4</v>
      </c>
      <c r="F705" s="160"/>
      <c r="G705" s="160"/>
      <c r="H705" s="160"/>
      <c r="I705" s="160"/>
      <c r="J705" s="160"/>
      <c r="K705" s="160"/>
      <c r="L705" s="160"/>
      <c r="M705" s="160"/>
      <c r="N705" s="160"/>
      <c r="O705" s="160"/>
      <c r="P705" s="160"/>
      <c r="Q705" s="160"/>
      <c r="R705" s="160"/>
      <c r="S705" s="160"/>
      <c r="T705" s="160"/>
      <c r="U705" s="160"/>
      <c r="V705" s="160"/>
      <c r="W705" s="160"/>
      <c r="X705" s="151"/>
      <c r="Y705" s="151"/>
      <c r="Z705" s="151"/>
      <c r="AA705" s="151"/>
      <c r="AB705" s="151"/>
      <c r="AC705" s="151"/>
      <c r="AD705" s="151"/>
      <c r="AE705" s="151"/>
      <c r="AF705" s="151"/>
      <c r="AG705" s="151" t="s">
        <v>250</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c r="A706" s="168">
        <v>130</v>
      </c>
      <c r="B706" s="169" t="s">
        <v>858</v>
      </c>
      <c r="C706" s="185" t="s">
        <v>859</v>
      </c>
      <c r="D706" s="170" t="s">
        <v>292</v>
      </c>
      <c r="E706" s="171">
        <v>12.195</v>
      </c>
      <c r="F706" s="172">
        <v>0</v>
      </c>
      <c r="G706" s="173">
        <f>ROUND(E706*F706,2)</f>
        <v>0</v>
      </c>
      <c r="H706" s="172"/>
      <c r="I706" s="173">
        <f>ROUND(E706*H706,2)</f>
        <v>0</v>
      </c>
      <c r="J706" s="172"/>
      <c r="K706" s="173">
        <f>ROUND(E706*J706,2)</f>
        <v>0</v>
      </c>
      <c r="L706" s="173">
        <v>21</v>
      </c>
      <c r="M706" s="173">
        <f>G706*(1+L706/100)</f>
        <v>0</v>
      </c>
      <c r="N706" s="173">
        <v>9.2000000000000003E-4</v>
      </c>
      <c r="O706" s="173">
        <f>ROUND(E706*N706,2)</f>
        <v>0.01</v>
      </c>
      <c r="P706" s="173">
        <v>5.3999999999999999E-2</v>
      </c>
      <c r="Q706" s="173">
        <f>ROUND(E706*P706,2)</f>
        <v>0.66</v>
      </c>
      <c r="R706" s="173" t="s">
        <v>800</v>
      </c>
      <c r="S706" s="173" t="s">
        <v>201</v>
      </c>
      <c r="T706" s="174" t="s">
        <v>245</v>
      </c>
      <c r="U706" s="160">
        <v>0.46500000000000002</v>
      </c>
      <c r="V706" s="160">
        <f>ROUND(E706*U706,2)</f>
        <v>5.67</v>
      </c>
      <c r="W706" s="160"/>
      <c r="X706" s="151"/>
      <c r="Y706" s="151"/>
      <c r="Z706" s="151"/>
      <c r="AA706" s="151"/>
      <c r="AB706" s="151"/>
      <c r="AC706" s="151"/>
      <c r="AD706" s="151"/>
      <c r="AE706" s="151"/>
      <c r="AF706" s="151"/>
      <c r="AG706" s="151" t="s">
        <v>259</v>
      </c>
      <c r="AH706" s="151"/>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c r="A707" s="158"/>
      <c r="B707" s="159"/>
      <c r="C707" s="315" t="s">
        <v>855</v>
      </c>
      <c r="D707" s="316"/>
      <c r="E707" s="316"/>
      <c r="F707" s="316"/>
      <c r="G707" s="316"/>
      <c r="H707" s="160"/>
      <c r="I707" s="160"/>
      <c r="J707" s="160"/>
      <c r="K707" s="160"/>
      <c r="L707" s="160"/>
      <c r="M707" s="160"/>
      <c r="N707" s="160"/>
      <c r="O707" s="160"/>
      <c r="P707" s="160"/>
      <c r="Q707" s="160"/>
      <c r="R707" s="160"/>
      <c r="S707" s="160"/>
      <c r="T707" s="160"/>
      <c r="U707" s="160"/>
      <c r="V707" s="160"/>
      <c r="W707" s="160"/>
      <c r="X707" s="151"/>
      <c r="Y707" s="151"/>
      <c r="Z707" s="151"/>
      <c r="AA707" s="151"/>
      <c r="AB707" s="151"/>
      <c r="AC707" s="151"/>
      <c r="AD707" s="151"/>
      <c r="AE707" s="151"/>
      <c r="AF707" s="151"/>
      <c r="AG707" s="151" t="s">
        <v>248</v>
      </c>
      <c r="AH707" s="151"/>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c r="A708" s="158"/>
      <c r="B708" s="159"/>
      <c r="C708" s="198" t="s">
        <v>860</v>
      </c>
      <c r="D708" s="190"/>
      <c r="E708" s="191">
        <v>2.415</v>
      </c>
      <c r="F708" s="160"/>
      <c r="G708" s="160"/>
      <c r="H708" s="160"/>
      <c r="I708" s="160"/>
      <c r="J708" s="160"/>
      <c r="K708" s="160"/>
      <c r="L708" s="160"/>
      <c r="M708" s="160"/>
      <c r="N708" s="160"/>
      <c r="O708" s="160"/>
      <c r="P708" s="160"/>
      <c r="Q708" s="160"/>
      <c r="R708" s="160"/>
      <c r="S708" s="160"/>
      <c r="T708" s="160"/>
      <c r="U708" s="160"/>
      <c r="V708" s="160"/>
      <c r="W708" s="160"/>
      <c r="X708" s="151"/>
      <c r="Y708" s="151"/>
      <c r="Z708" s="151"/>
      <c r="AA708" s="151"/>
      <c r="AB708" s="151"/>
      <c r="AC708" s="151"/>
      <c r="AD708" s="151"/>
      <c r="AE708" s="151"/>
      <c r="AF708" s="151"/>
      <c r="AG708" s="151" t="s">
        <v>250</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c r="A709" s="158"/>
      <c r="B709" s="159"/>
      <c r="C709" s="198" t="s">
        <v>861</v>
      </c>
      <c r="D709" s="190"/>
      <c r="E709" s="191">
        <v>2.4569999999999999</v>
      </c>
      <c r="F709" s="160"/>
      <c r="G709" s="160"/>
      <c r="H709" s="160"/>
      <c r="I709" s="160"/>
      <c r="J709" s="160"/>
      <c r="K709" s="160"/>
      <c r="L709" s="160"/>
      <c r="M709" s="160"/>
      <c r="N709" s="160"/>
      <c r="O709" s="160"/>
      <c r="P709" s="160"/>
      <c r="Q709" s="160"/>
      <c r="R709" s="160"/>
      <c r="S709" s="160"/>
      <c r="T709" s="160"/>
      <c r="U709" s="160"/>
      <c r="V709" s="160"/>
      <c r="W709" s="160"/>
      <c r="X709" s="151"/>
      <c r="Y709" s="151"/>
      <c r="Z709" s="151"/>
      <c r="AA709" s="151"/>
      <c r="AB709" s="151"/>
      <c r="AC709" s="151"/>
      <c r="AD709" s="151"/>
      <c r="AE709" s="151"/>
      <c r="AF709" s="151"/>
      <c r="AG709" s="151" t="s">
        <v>250</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c r="A710" s="158"/>
      <c r="B710" s="159"/>
      <c r="C710" s="198" t="s">
        <v>862</v>
      </c>
      <c r="D710" s="190"/>
      <c r="E710" s="191">
        <v>2.4569999999999999</v>
      </c>
      <c r="F710" s="160"/>
      <c r="G710" s="160"/>
      <c r="H710" s="160"/>
      <c r="I710" s="160"/>
      <c r="J710" s="160"/>
      <c r="K710" s="160"/>
      <c r="L710" s="160"/>
      <c r="M710" s="160"/>
      <c r="N710" s="160"/>
      <c r="O710" s="160"/>
      <c r="P710" s="160"/>
      <c r="Q710" s="160"/>
      <c r="R710" s="160"/>
      <c r="S710" s="160"/>
      <c r="T710" s="160"/>
      <c r="U710" s="160"/>
      <c r="V710" s="160"/>
      <c r="W710" s="160"/>
      <c r="X710" s="151"/>
      <c r="Y710" s="151"/>
      <c r="Z710" s="151"/>
      <c r="AA710" s="151"/>
      <c r="AB710" s="151"/>
      <c r="AC710" s="151"/>
      <c r="AD710" s="151"/>
      <c r="AE710" s="151"/>
      <c r="AF710" s="151"/>
      <c r="AG710" s="151" t="s">
        <v>250</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c r="A711" s="158"/>
      <c r="B711" s="159"/>
      <c r="C711" s="198" t="s">
        <v>863</v>
      </c>
      <c r="D711" s="190"/>
      <c r="E711" s="191">
        <v>2.415</v>
      </c>
      <c r="F711" s="160"/>
      <c r="G711" s="160"/>
      <c r="H711" s="160"/>
      <c r="I711" s="160"/>
      <c r="J711" s="160"/>
      <c r="K711" s="160"/>
      <c r="L711" s="160"/>
      <c r="M711" s="160"/>
      <c r="N711" s="160"/>
      <c r="O711" s="160"/>
      <c r="P711" s="160"/>
      <c r="Q711" s="160"/>
      <c r="R711" s="160"/>
      <c r="S711" s="160"/>
      <c r="T711" s="160"/>
      <c r="U711" s="160"/>
      <c r="V711" s="160"/>
      <c r="W711" s="160"/>
      <c r="X711" s="151"/>
      <c r="Y711" s="151"/>
      <c r="Z711" s="151"/>
      <c r="AA711" s="151"/>
      <c r="AB711" s="151"/>
      <c r="AC711" s="151"/>
      <c r="AD711" s="151"/>
      <c r="AE711" s="151"/>
      <c r="AF711" s="151"/>
      <c r="AG711" s="151" t="s">
        <v>250</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c r="A712" s="158"/>
      <c r="B712" s="159"/>
      <c r="C712" s="198" t="s">
        <v>864</v>
      </c>
      <c r="D712" s="190"/>
      <c r="E712" s="191">
        <v>2.4510000000000001</v>
      </c>
      <c r="F712" s="160"/>
      <c r="G712" s="160"/>
      <c r="H712" s="160"/>
      <c r="I712" s="160"/>
      <c r="J712" s="160"/>
      <c r="K712" s="160"/>
      <c r="L712" s="160"/>
      <c r="M712" s="160"/>
      <c r="N712" s="160"/>
      <c r="O712" s="160"/>
      <c r="P712" s="160"/>
      <c r="Q712" s="160"/>
      <c r="R712" s="160"/>
      <c r="S712" s="160"/>
      <c r="T712" s="160"/>
      <c r="U712" s="160"/>
      <c r="V712" s="160"/>
      <c r="W712" s="160"/>
      <c r="X712" s="151"/>
      <c r="Y712" s="151"/>
      <c r="Z712" s="151"/>
      <c r="AA712" s="151"/>
      <c r="AB712" s="151"/>
      <c r="AC712" s="151"/>
      <c r="AD712" s="151"/>
      <c r="AE712" s="151"/>
      <c r="AF712" s="151"/>
      <c r="AG712" s="151" t="s">
        <v>250</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ht="33.75" outlineLevel="1">
      <c r="A713" s="168">
        <v>131</v>
      </c>
      <c r="B713" s="169" t="s">
        <v>865</v>
      </c>
      <c r="C713" s="185" t="s">
        <v>866</v>
      </c>
      <c r="D713" s="170" t="s">
        <v>292</v>
      </c>
      <c r="E713" s="171">
        <v>5.9</v>
      </c>
      <c r="F713" s="172">
        <v>0</v>
      </c>
      <c r="G713" s="173">
        <f>ROUND(E713*F713,2)</f>
        <v>0</v>
      </c>
      <c r="H713" s="172"/>
      <c r="I713" s="173">
        <f>ROUND(E713*H713,2)</f>
        <v>0</v>
      </c>
      <c r="J713" s="172"/>
      <c r="K713" s="173">
        <f>ROUND(E713*J713,2)</f>
        <v>0</v>
      </c>
      <c r="L713" s="173">
        <v>21</v>
      </c>
      <c r="M713" s="173">
        <f>G713*(1+L713/100)</f>
        <v>0</v>
      </c>
      <c r="N713" s="173">
        <v>1.17E-3</v>
      </c>
      <c r="O713" s="173">
        <f>ROUND(E713*N713,2)</f>
        <v>0.01</v>
      </c>
      <c r="P713" s="173">
        <v>7.5999999999999998E-2</v>
      </c>
      <c r="Q713" s="173">
        <f>ROUND(E713*P713,2)</f>
        <v>0.45</v>
      </c>
      <c r="R713" s="173" t="s">
        <v>800</v>
      </c>
      <c r="S713" s="173" t="s">
        <v>201</v>
      </c>
      <c r="T713" s="174" t="s">
        <v>245</v>
      </c>
      <c r="U713" s="160">
        <v>0.93899999999999995</v>
      </c>
      <c r="V713" s="160">
        <f>ROUND(E713*U713,2)</f>
        <v>5.54</v>
      </c>
      <c r="W713" s="160"/>
      <c r="X713" s="151"/>
      <c r="Y713" s="151"/>
      <c r="Z713" s="151"/>
      <c r="AA713" s="151"/>
      <c r="AB713" s="151"/>
      <c r="AC713" s="151"/>
      <c r="AD713" s="151"/>
      <c r="AE713" s="151"/>
      <c r="AF713" s="151"/>
      <c r="AG713" s="151" t="s">
        <v>259</v>
      </c>
      <c r="AH713" s="151"/>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c r="A714" s="158"/>
      <c r="B714" s="159"/>
      <c r="C714" s="198" t="s">
        <v>867</v>
      </c>
      <c r="D714" s="190"/>
      <c r="E714" s="191">
        <v>2.6</v>
      </c>
      <c r="F714" s="160"/>
      <c r="G714" s="160"/>
      <c r="H714" s="160"/>
      <c r="I714" s="160"/>
      <c r="J714" s="160"/>
      <c r="K714" s="160"/>
      <c r="L714" s="160"/>
      <c r="M714" s="160"/>
      <c r="N714" s="160"/>
      <c r="O714" s="160"/>
      <c r="P714" s="160"/>
      <c r="Q714" s="160"/>
      <c r="R714" s="160"/>
      <c r="S714" s="160"/>
      <c r="T714" s="160"/>
      <c r="U714" s="160"/>
      <c r="V714" s="160"/>
      <c r="W714" s="160"/>
      <c r="X714" s="151"/>
      <c r="Y714" s="151"/>
      <c r="Z714" s="151"/>
      <c r="AA714" s="151"/>
      <c r="AB714" s="151"/>
      <c r="AC714" s="151"/>
      <c r="AD714" s="151"/>
      <c r="AE714" s="151"/>
      <c r="AF714" s="151"/>
      <c r="AG714" s="151" t="s">
        <v>250</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c r="A715" s="158"/>
      <c r="B715" s="159"/>
      <c r="C715" s="198" t="s">
        <v>868</v>
      </c>
      <c r="D715" s="190"/>
      <c r="E715" s="191">
        <v>1.4</v>
      </c>
      <c r="F715" s="160"/>
      <c r="G715" s="160"/>
      <c r="H715" s="160"/>
      <c r="I715" s="160"/>
      <c r="J715" s="160"/>
      <c r="K715" s="160"/>
      <c r="L715" s="160"/>
      <c r="M715" s="160"/>
      <c r="N715" s="160"/>
      <c r="O715" s="160"/>
      <c r="P715" s="160"/>
      <c r="Q715" s="160"/>
      <c r="R715" s="160"/>
      <c r="S715" s="160"/>
      <c r="T715" s="160"/>
      <c r="U715" s="160"/>
      <c r="V715" s="160"/>
      <c r="W715" s="160"/>
      <c r="X715" s="151"/>
      <c r="Y715" s="151"/>
      <c r="Z715" s="151"/>
      <c r="AA715" s="151"/>
      <c r="AB715" s="151"/>
      <c r="AC715" s="151"/>
      <c r="AD715" s="151"/>
      <c r="AE715" s="151"/>
      <c r="AF715" s="151"/>
      <c r="AG715" s="151" t="s">
        <v>250</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c r="A716" s="158"/>
      <c r="B716" s="159"/>
      <c r="C716" s="198" t="s">
        <v>869</v>
      </c>
      <c r="D716" s="190"/>
      <c r="E716" s="191">
        <v>1.9</v>
      </c>
      <c r="F716" s="160"/>
      <c r="G716" s="160"/>
      <c r="H716" s="160"/>
      <c r="I716" s="160"/>
      <c r="J716" s="160"/>
      <c r="K716" s="160"/>
      <c r="L716" s="160"/>
      <c r="M716" s="160"/>
      <c r="N716" s="160"/>
      <c r="O716" s="160"/>
      <c r="P716" s="160"/>
      <c r="Q716" s="160"/>
      <c r="R716" s="160"/>
      <c r="S716" s="160"/>
      <c r="T716" s="160"/>
      <c r="U716" s="160"/>
      <c r="V716" s="160"/>
      <c r="W716" s="160"/>
      <c r="X716" s="151"/>
      <c r="Y716" s="151"/>
      <c r="Z716" s="151"/>
      <c r="AA716" s="151"/>
      <c r="AB716" s="151"/>
      <c r="AC716" s="151"/>
      <c r="AD716" s="151"/>
      <c r="AE716" s="151"/>
      <c r="AF716" s="151"/>
      <c r="AG716" s="151" t="s">
        <v>250</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ht="33.75" outlineLevel="1">
      <c r="A717" s="168">
        <v>132</v>
      </c>
      <c r="B717" s="169" t="s">
        <v>870</v>
      </c>
      <c r="C717" s="185" t="s">
        <v>871</v>
      </c>
      <c r="D717" s="170" t="s">
        <v>292</v>
      </c>
      <c r="E717" s="171">
        <v>3.4649999999999999</v>
      </c>
      <c r="F717" s="172">
        <v>0</v>
      </c>
      <c r="G717" s="173">
        <f>ROUND(E717*F717,2)</f>
        <v>0</v>
      </c>
      <c r="H717" s="172"/>
      <c r="I717" s="173">
        <f>ROUND(E717*H717,2)</f>
        <v>0</v>
      </c>
      <c r="J717" s="172"/>
      <c r="K717" s="173">
        <f>ROUND(E717*J717,2)</f>
        <v>0</v>
      </c>
      <c r="L717" s="173">
        <v>21</v>
      </c>
      <c r="M717" s="173">
        <f>G717*(1+L717/100)</f>
        <v>0</v>
      </c>
      <c r="N717" s="173">
        <v>1E-3</v>
      </c>
      <c r="O717" s="173">
        <f>ROUND(E717*N717,2)</f>
        <v>0</v>
      </c>
      <c r="P717" s="173">
        <v>6.3E-2</v>
      </c>
      <c r="Q717" s="173">
        <f>ROUND(E717*P717,2)</f>
        <v>0.22</v>
      </c>
      <c r="R717" s="173" t="s">
        <v>800</v>
      </c>
      <c r="S717" s="173" t="s">
        <v>201</v>
      </c>
      <c r="T717" s="174" t="s">
        <v>245</v>
      </c>
      <c r="U717" s="160">
        <v>0.71799999999999997</v>
      </c>
      <c r="V717" s="160">
        <f>ROUND(E717*U717,2)</f>
        <v>2.4900000000000002</v>
      </c>
      <c r="W717" s="160"/>
      <c r="X717" s="151"/>
      <c r="Y717" s="151"/>
      <c r="Z717" s="151"/>
      <c r="AA717" s="151"/>
      <c r="AB717" s="151"/>
      <c r="AC717" s="151"/>
      <c r="AD717" s="151"/>
      <c r="AE717" s="151"/>
      <c r="AF717" s="151"/>
      <c r="AG717" s="151" t="s">
        <v>259</v>
      </c>
      <c r="AH717" s="151"/>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c r="A718" s="158"/>
      <c r="B718" s="159"/>
      <c r="C718" s="198" t="s">
        <v>872</v>
      </c>
      <c r="D718" s="190"/>
      <c r="E718" s="191">
        <v>3.4649999999999999</v>
      </c>
      <c r="F718" s="160"/>
      <c r="G718" s="160"/>
      <c r="H718" s="160"/>
      <c r="I718" s="160"/>
      <c r="J718" s="160"/>
      <c r="K718" s="160"/>
      <c r="L718" s="160"/>
      <c r="M718" s="160"/>
      <c r="N718" s="160"/>
      <c r="O718" s="160"/>
      <c r="P718" s="160"/>
      <c r="Q718" s="160"/>
      <c r="R718" s="160"/>
      <c r="S718" s="160"/>
      <c r="T718" s="160"/>
      <c r="U718" s="160"/>
      <c r="V718" s="160"/>
      <c r="W718" s="160"/>
      <c r="X718" s="151"/>
      <c r="Y718" s="151"/>
      <c r="Z718" s="151"/>
      <c r="AA718" s="151"/>
      <c r="AB718" s="151"/>
      <c r="AC718" s="151"/>
      <c r="AD718" s="151"/>
      <c r="AE718" s="151"/>
      <c r="AF718" s="151"/>
      <c r="AG718" s="151" t="s">
        <v>250</v>
      </c>
      <c r="AH718" s="151">
        <v>0</v>
      </c>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c r="A719" s="168">
        <v>133</v>
      </c>
      <c r="B719" s="169" t="s">
        <v>873</v>
      </c>
      <c r="C719" s="185" t="s">
        <v>874</v>
      </c>
      <c r="D719" s="170" t="s">
        <v>318</v>
      </c>
      <c r="E719" s="171">
        <v>4.2</v>
      </c>
      <c r="F719" s="172">
        <v>0</v>
      </c>
      <c r="G719" s="173">
        <f>ROUND(E719*F719,2)</f>
        <v>0</v>
      </c>
      <c r="H719" s="172"/>
      <c r="I719" s="173">
        <f>ROUND(E719*H719,2)</f>
        <v>0</v>
      </c>
      <c r="J719" s="172"/>
      <c r="K719" s="173">
        <f>ROUND(E719*J719,2)</f>
        <v>0</v>
      </c>
      <c r="L719" s="173">
        <v>21</v>
      </c>
      <c r="M719" s="173">
        <f>G719*(1+L719/100)</f>
        <v>0</v>
      </c>
      <c r="N719" s="173">
        <v>0</v>
      </c>
      <c r="O719" s="173">
        <f>ROUND(E719*N719,2)</f>
        <v>0</v>
      </c>
      <c r="P719" s="173">
        <v>1.507E-2</v>
      </c>
      <c r="Q719" s="173">
        <f>ROUND(E719*P719,2)</f>
        <v>0.06</v>
      </c>
      <c r="R719" s="173"/>
      <c r="S719" s="173" t="s">
        <v>212</v>
      </c>
      <c r="T719" s="174" t="s">
        <v>578</v>
      </c>
      <c r="U719" s="160">
        <v>0.15</v>
      </c>
      <c r="V719" s="160">
        <f>ROUND(E719*U719,2)</f>
        <v>0.63</v>
      </c>
      <c r="W719" s="160"/>
      <c r="X719" s="151"/>
      <c r="Y719" s="151"/>
      <c r="Z719" s="151"/>
      <c r="AA719" s="151"/>
      <c r="AB719" s="151"/>
      <c r="AC719" s="151"/>
      <c r="AD719" s="151"/>
      <c r="AE719" s="151"/>
      <c r="AF719" s="151"/>
      <c r="AG719" s="151" t="s">
        <v>259</v>
      </c>
      <c r="AH719" s="151"/>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c r="A720" s="158"/>
      <c r="B720" s="159"/>
      <c r="C720" s="198" t="s">
        <v>875</v>
      </c>
      <c r="D720" s="190"/>
      <c r="E720" s="191">
        <v>1.8</v>
      </c>
      <c r="F720" s="160"/>
      <c r="G720" s="160"/>
      <c r="H720" s="160"/>
      <c r="I720" s="160"/>
      <c r="J720" s="160"/>
      <c r="K720" s="160"/>
      <c r="L720" s="160"/>
      <c r="M720" s="160"/>
      <c r="N720" s="160"/>
      <c r="O720" s="160"/>
      <c r="P720" s="160"/>
      <c r="Q720" s="160"/>
      <c r="R720" s="160"/>
      <c r="S720" s="160"/>
      <c r="T720" s="160"/>
      <c r="U720" s="160"/>
      <c r="V720" s="160"/>
      <c r="W720" s="160"/>
      <c r="X720" s="151"/>
      <c r="Y720" s="151"/>
      <c r="Z720" s="151"/>
      <c r="AA720" s="151"/>
      <c r="AB720" s="151"/>
      <c r="AC720" s="151"/>
      <c r="AD720" s="151"/>
      <c r="AE720" s="151"/>
      <c r="AF720" s="151"/>
      <c r="AG720" s="151" t="s">
        <v>250</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c r="A721" s="158"/>
      <c r="B721" s="159"/>
      <c r="C721" s="198" t="s">
        <v>876</v>
      </c>
      <c r="D721" s="190"/>
      <c r="E721" s="191">
        <v>2.4</v>
      </c>
      <c r="F721" s="160"/>
      <c r="G721" s="160"/>
      <c r="H721" s="160"/>
      <c r="I721" s="160"/>
      <c r="J721" s="160"/>
      <c r="K721" s="160"/>
      <c r="L721" s="160"/>
      <c r="M721" s="160"/>
      <c r="N721" s="160"/>
      <c r="O721" s="160"/>
      <c r="P721" s="160"/>
      <c r="Q721" s="160"/>
      <c r="R721" s="160"/>
      <c r="S721" s="160"/>
      <c r="T721" s="160"/>
      <c r="U721" s="160"/>
      <c r="V721" s="160"/>
      <c r="W721" s="160"/>
      <c r="X721" s="151"/>
      <c r="Y721" s="151"/>
      <c r="Z721" s="151"/>
      <c r="AA721" s="151"/>
      <c r="AB721" s="151"/>
      <c r="AC721" s="151"/>
      <c r="AD721" s="151"/>
      <c r="AE721" s="151"/>
      <c r="AF721" s="151"/>
      <c r="AG721" s="151" t="s">
        <v>250</v>
      </c>
      <c r="AH721" s="151">
        <v>0</v>
      </c>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ht="33.75" outlineLevel="1">
      <c r="A722" s="168">
        <v>134</v>
      </c>
      <c r="B722" s="169" t="s">
        <v>877</v>
      </c>
      <c r="C722" s="185" t="s">
        <v>878</v>
      </c>
      <c r="D722" s="170" t="s">
        <v>211</v>
      </c>
      <c r="E722" s="171">
        <v>2</v>
      </c>
      <c r="F722" s="172">
        <v>0</v>
      </c>
      <c r="G722" s="173">
        <f>ROUND(E722*F722,2)</f>
        <v>0</v>
      </c>
      <c r="H722" s="172"/>
      <c r="I722" s="173">
        <f>ROUND(E722*H722,2)</f>
        <v>0</v>
      </c>
      <c r="J722" s="172"/>
      <c r="K722" s="173">
        <f>ROUND(E722*J722,2)</f>
        <v>0</v>
      </c>
      <c r="L722" s="173">
        <v>21</v>
      </c>
      <c r="M722" s="173">
        <f>G722*(1+L722/100)</f>
        <v>0</v>
      </c>
      <c r="N722" s="173">
        <v>0</v>
      </c>
      <c r="O722" s="173">
        <f>ROUND(E722*N722,2)</f>
        <v>0</v>
      </c>
      <c r="P722" s="173">
        <v>4.0000000000000001E-3</v>
      </c>
      <c r="Q722" s="173">
        <f>ROUND(E722*P722,2)</f>
        <v>0.01</v>
      </c>
      <c r="R722" s="173" t="s">
        <v>800</v>
      </c>
      <c r="S722" s="173" t="s">
        <v>201</v>
      </c>
      <c r="T722" s="174" t="s">
        <v>245</v>
      </c>
      <c r="U722" s="160">
        <v>0.16</v>
      </c>
      <c r="V722" s="160">
        <f>ROUND(E722*U722,2)</f>
        <v>0.32</v>
      </c>
      <c r="W722" s="160"/>
      <c r="X722" s="151"/>
      <c r="Y722" s="151"/>
      <c r="Z722" s="151"/>
      <c r="AA722" s="151"/>
      <c r="AB722" s="151"/>
      <c r="AC722" s="151"/>
      <c r="AD722" s="151"/>
      <c r="AE722" s="151"/>
      <c r="AF722" s="151"/>
      <c r="AG722" s="151" t="s">
        <v>259</v>
      </c>
      <c r="AH722" s="151"/>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c r="A723" s="158"/>
      <c r="B723" s="159"/>
      <c r="C723" s="315" t="s">
        <v>879</v>
      </c>
      <c r="D723" s="316"/>
      <c r="E723" s="316"/>
      <c r="F723" s="316"/>
      <c r="G723" s="316"/>
      <c r="H723" s="160"/>
      <c r="I723" s="160"/>
      <c r="J723" s="160"/>
      <c r="K723" s="160"/>
      <c r="L723" s="160"/>
      <c r="M723" s="160"/>
      <c r="N723" s="160"/>
      <c r="O723" s="160"/>
      <c r="P723" s="160"/>
      <c r="Q723" s="160"/>
      <c r="R723" s="160"/>
      <c r="S723" s="160"/>
      <c r="T723" s="160"/>
      <c r="U723" s="160"/>
      <c r="V723" s="160"/>
      <c r="W723" s="160"/>
      <c r="X723" s="151"/>
      <c r="Y723" s="151"/>
      <c r="Z723" s="151"/>
      <c r="AA723" s="151"/>
      <c r="AB723" s="151"/>
      <c r="AC723" s="151"/>
      <c r="AD723" s="151"/>
      <c r="AE723" s="151"/>
      <c r="AF723" s="151"/>
      <c r="AG723" s="151" t="s">
        <v>248</v>
      </c>
      <c r="AH723" s="151"/>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c r="A724" s="158"/>
      <c r="B724" s="159"/>
      <c r="C724" s="198" t="s">
        <v>880</v>
      </c>
      <c r="D724" s="190"/>
      <c r="E724" s="191">
        <v>1</v>
      </c>
      <c r="F724" s="160"/>
      <c r="G724" s="160"/>
      <c r="H724" s="160"/>
      <c r="I724" s="160"/>
      <c r="J724" s="160"/>
      <c r="K724" s="160"/>
      <c r="L724" s="160"/>
      <c r="M724" s="160"/>
      <c r="N724" s="160"/>
      <c r="O724" s="160"/>
      <c r="P724" s="160"/>
      <c r="Q724" s="160"/>
      <c r="R724" s="160"/>
      <c r="S724" s="160"/>
      <c r="T724" s="160"/>
      <c r="U724" s="160"/>
      <c r="V724" s="160"/>
      <c r="W724" s="160"/>
      <c r="X724" s="151"/>
      <c r="Y724" s="151"/>
      <c r="Z724" s="151"/>
      <c r="AA724" s="151"/>
      <c r="AB724" s="151"/>
      <c r="AC724" s="151"/>
      <c r="AD724" s="151"/>
      <c r="AE724" s="151"/>
      <c r="AF724" s="151"/>
      <c r="AG724" s="151" t="s">
        <v>250</v>
      </c>
      <c r="AH724" s="151">
        <v>0</v>
      </c>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c r="A725" s="158"/>
      <c r="B725" s="159"/>
      <c r="C725" s="198" t="s">
        <v>881</v>
      </c>
      <c r="D725" s="190"/>
      <c r="E725" s="191">
        <v>1</v>
      </c>
      <c r="F725" s="160"/>
      <c r="G725" s="160"/>
      <c r="H725" s="160"/>
      <c r="I725" s="160"/>
      <c r="J725" s="160"/>
      <c r="K725" s="160"/>
      <c r="L725" s="160"/>
      <c r="M725" s="160"/>
      <c r="N725" s="160"/>
      <c r="O725" s="160"/>
      <c r="P725" s="160"/>
      <c r="Q725" s="160"/>
      <c r="R725" s="160"/>
      <c r="S725" s="160"/>
      <c r="T725" s="160"/>
      <c r="U725" s="160"/>
      <c r="V725" s="160"/>
      <c r="W725" s="160"/>
      <c r="X725" s="151"/>
      <c r="Y725" s="151"/>
      <c r="Z725" s="151"/>
      <c r="AA725" s="151"/>
      <c r="AB725" s="151"/>
      <c r="AC725" s="151"/>
      <c r="AD725" s="151"/>
      <c r="AE725" s="151"/>
      <c r="AF725" s="151"/>
      <c r="AG725" s="151" t="s">
        <v>250</v>
      </c>
      <c r="AH725" s="151">
        <v>0</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ht="33.75" outlineLevel="1">
      <c r="A726" s="168">
        <v>135</v>
      </c>
      <c r="B726" s="169" t="s">
        <v>882</v>
      </c>
      <c r="C726" s="185" t="s">
        <v>883</v>
      </c>
      <c r="D726" s="170" t="s">
        <v>211</v>
      </c>
      <c r="E726" s="171">
        <v>1</v>
      </c>
      <c r="F726" s="172">
        <v>0</v>
      </c>
      <c r="G726" s="173">
        <f>ROUND(E726*F726,2)</f>
        <v>0</v>
      </c>
      <c r="H726" s="172"/>
      <c r="I726" s="173">
        <f>ROUND(E726*H726,2)</f>
        <v>0</v>
      </c>
      <c r="J726" s="172"/>
      <c r="K726" s="173">
        <f>ROUND(E726*J726,2)</f>
        <v>0</v>
      </c>
      <c r="L726" s="173">
        <v>21</v>
      </c>
      <c r="M726" s="173">
        <f>G726*(1+L726/100)</f>
        <v>0</v>
      </c>
      <c r="N726" s="173">
        <v>6.7000000000000002E-4</v>
      </c>
      <c r="O726" s="173">
        <f>ROUND(E726*N726,2)</f>
        <v>0</v>
      </c>
      <c r="P726" s="173">
        <v>1.6E-2</v>
      </c>
      <c r="Q726" s="173">
        <f>ROUND(E726*P726,2)</f>
        <v>0.02</v>
      </c>
      <c r="R726" s="173" t="s">
        <v>800</v>
      </c>
      <c r="S726" s="173" t="s">
        <v>201</v>
      </c>
      <c r="T726" s="174" t="s">
        <v>245</v>
      </c>
      <c r="U726" s="160">
        <v>0.84</v>
      </c>
      <c r="V726" s="160">
        <f>ROUND(E726*U726,2)</f>
        <v>0.84</v>
      </c>
      <c r="W726" s="160"/>
      <c r="X726" s="151"/>
      <c r="Y726" s="151"/>
      <c r="Z726" s="151"/>
      <c r="AA726" s="151"/>
      <c r="AB726" s="151"/>
      <c r="AC726" s="151"/>
      <c r="AD726" s="151"/>
      <c r="AE726" s="151"/>
      <c r="AF726" s="151"/>
      <c r="AG726" s="151" t="s">
        <v>259</v>
      </c>
      <c r="AH726" s="151"/>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c r="A727" s="158"/>
      <c r="B727" s="159"/>
      <c r="C727" s="315" t="s">
        <v>879</v>
      </c>
      <c r="D727" s="316"/>
      <c r="E727" s="316"/>
      <c r="F727" s="316"/>
      <c r="G727" s="316"/>
      <c r="H727" s="160"/>
      <c r="I727" s="160"/>
      <c r="J727" s="160"/>
      <c r="K727" s="160"/>
      <c r="L727" s="160"/>
      <c r="M727" s="160"/>
      <c r="N727" s="160"/>
      <c r="O727" s="160"/>
      <c r="P727" s="160"/>
      <c r="Q727" s="160"/>
      <c r="R727" s="160"/>
      <c r="S727" s="160"/>
      <c r="T727" s="160"/>
      <c r="U727" s="160"/>
      <c r="V727" s="160"/>
      <c r="W727" s="160"/>
      <c r="X727" s="151"/>
      <c r="Y727" s="151"/>
      <c r="Z727" s="151"/>
      <c r="AA727" s="151"/>
      <c r="AB727" s="151"/>
      <c r="AC727" s="151"/>
      <c r="AD727" s="151"/>
      <c r="AE727" s="151"/>
      <c r="AF727" s="151"/>
      <c r="AG727" s="151" t="s">
        <v>248</v>
      </c>
      <c r="AH727" s="151"/>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c r="A728" s="158"/>
      <c r="B728" s="159"/>
      <c r="C728" s="198" t="s">
        <v>880</v>
      </c>
      <c r="D728" s="190"/>
      <c r="E728" s="191">
        <v>1</v>
      </c>
      <c r="F728" s="160"/>
      <c r="G728" s="160"/>
      <c r="H728" s="160"/>
      <c r="I728" s="160"/>
      <c r="J728" s="160"/>
      <c r="K728" s="160"/>
      <c r="L728" s="160"/>
      <c r="M728" s="160"/>
      <c r="N728" s="160"/>
      <c r="O728" s="160"/>
      <c r="P728" s="160"/>
      <c r="Q728" s="160"/>
      <c r="R728" s="160"/>
      <c r="S728" s="160"/>
      <c r="T728" s="160"/>
      <c r="U728" s="160"/>
      <c r="V728" s="160"/>
      <c r="W728" s="160"/>
      <c r="X728" s="151"/>
      <c r="Y728" s="151"/>
      <c r="Z728" s="151"/>
      <c r="AA728" s="151"/>
      <c r="AB728" s="151"/>
      <c r="AC728" s="151"/>
      <c r="AD728" s="151"/>
      <c r="AE728" s="151"/>
      <c r="AF728" s="151"/>
      <c r="AG728" s="151" t="s">
        <v>250</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ht="22.5" outlineLevel="1">
      <c r="A729" s="168">
        <v>136</v>
      </c>
      <c r="B729" s="169" t="s">
        <v>884</v>
      </c>
      <c r="C729" s="185" t="s">
        <v>885</v>
      </c>
      <c r="D729" s="170" t="s">
        <v>211</v>
      </c>
      <c r="E729" s="171">
        <v>28</v>
      </c>
      <c r="F729" s="172">
        <v>0</v>
      </c>
      <c r="G729" s="173">
        <f>ROUND(E729*F729,2)</f>
        <v>0</v>
      </c>
      <c r="H729" s="172"/>
      <c r="I729" s="173">
        <f>ROUND(E729*H729,2)</f>
        <v>0</v>
      </c>
      <c r="J729" s="172"/>
      <c r="K729" s="173">
        <f>ROUND(E729*J729,2)</f>
        <v>0</v>
      </c>
      <c r="L729" s="173">
        <v>21</v>
      </c>
      <c r="M729" s="173">
        <f>G729*(1+L729/100)</f>
        <v>0</v>
      </c>
      <c r="N729" s="173">
        <v>4.8999999999999998E-4</v>
      </c>
      <c r="O729" s="173">
        <f>ROUND(E729*N729,2)</f>
        <v>0.01</v>
      </c>
      <c r="P729" s="173">
        <v>3.1E-2</v>
      </c>
      <c r="Q729" s="173">
        <f>ROUND(E729*P729,2)</f>
        <v>0.87</v>
      </c>
      <c r="R729" s="173" t="s">
        <v>800</v>
      </c>
      <c r="S729" s="173" t="s">
        <v>201</v>
      </c>
      <c r="T729" s="174" t="s">
        <v>245</v>
      </c>
      <c r="U729" s="160">
        <v>0.77200000000000002</v>
      </c>
      <c r="V729" s="160">
        <f>ROUND(E729*U729,2)</f>
        <v>21.62</v>
      </c>
      <c r="W729" s="160"/>
      <c r="X729" s="151"/>
      <c r="Y729" s="151"/>
      <c r="Z729" s="151"/>
      <c r="AA729" s="151"/>
      <c r="AB729" s="151"/>
      <c r="AC729" s="151"/>
      <c r="AD729" s="151"/>
      <c r="AE729" s="151"/>
      <c r="AF729" s="151"/>
      <c r="AG729" s="151" t="s">
        <v>259</v>
      </c>
      <c r="AH729" s="151"/>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c r="A730" s="158"/>
      <c r="B730" s="159"/>
      <c r="C730" s="198" t="s">
        <v>886</v>
      </c>
      <c r="D730" s="190"/>
      <c r="E730" s="191">
        <v>28</v>
      </c>
      <c r="F730" s="160"/>
      <c r="G730" s="160"/>
      <c r="H730" s="160"/>
      <c r="I730" s="160"/>
      <c r="J730" s="160"/>
      <c r="K730" s="160"/>
      <c r="L730" s="160"/>
      <c r="M730" s="160"/>
      <c r="N730" s="160"/>
      <c r="O730" s="160"/>
      <c r="P730" s="160"/>
      <c r="Q730" s="160"/>
      <c r="R730" s="160"/>
      <c r="S730" s="160"/>
      <c r="T730" s="160"/>
      <c r="U730" s="160"/>
      <c r="V730" s="160"/>
      <c r="W730" s="160"/>
      <c r="X730" s="151"/>
      <c r="Y730" s="151"/>
      <c r="Z730" s="151"/>
      <c r="AA730" s="151"/>
      <c r="AB730" s="151"/>
      <c r="AC730" s="151"/>
      <c r="AD730" s="151"/>
      <c r="AE730" s="151"/>
      <c r="AF730" s="151"/>
      <c r="AG730" s="151" t="s">
        <v>250</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ht="22.5" outlineLevel="1">
      <c r="A731" s="168">
        <v>137</v>
      </c>
      <c r="B731" s="169" t="s">
        <v>887</v>
      </c>
      <c r="C731" s="185" t="s">
        <v>888</v>
      </c>
      <c r="D731" s="170" t="s">
        <v>318</v>
      </c>
      <c r="E731" s="171">
        <v>19</v>
      </c>
      <c r="F731" s="172">
        <v>0</v>
      </c>
      <c r="G731" s="173">
        <f>ROUND(E731*F731,2)</f>
        <v>0</v>
      </c>
      <c r="H731" s="172"/>
      <c r="I731" s="173">
        <f>ROUND(E731*H731,2)</f>
        <v>0</v>
      </c>
      <c r="J731" s="172"/>
      <c r="K731" s="173">
        <f>ROUND(E731*J731,2)</f>
        <v>0</v>
      </c>
      <c r="L731" s="173">
        <v>21</v>
      </c>
      <c r="M731" s="173">
        <f>G731*(1+L731/100)</f>
        <v>0</v>
      </c>
      <c r="N731" s="173">
        <v>0</v>
      </c>
      <c r="O731" s="173">
        <f>ROUND(E731*N731,2)</f>
        <v>0</v>
      </c>
      <c r="P731" s="173">
        <v>8.9999999999999993E-3</v>
      </c>
      <c r="Q731" s="173">
        <f>ROUND(E731*P731,2)</f>
        <v>0.17</v>
      </c>
      <c r="R731" s="173" t="s">
        <v>800</v>
      </c>
      <c r="S731" s="173" t="s">
        <v>201</v>
      </c>
      <c r="T731" s="174" t="s">
        <v>245</v>
      </c>
      <c r="U731" s="160">
        <v>0.61</v>
      </c>
      <c r="V731" s="160">
        <f>ROUND(E731*U731,2)</f>
        <v>11.59</v>
      </c>
      <c r="W731" s="160"/>
      <c r="X731" s="151"/>
      <c r="Y731" s="151"/>
      <c r="Z731" s="151"/>
      <c r="AA731" s="151"/>
      <c r="AB731" s="151"/>
      <c r="AC731" s="151"/>
      <c r="AD731" s="151"/>
      <c r="AE731" s="151"/>
      <c r="AF731" s="151"/>
      <c r="AG731" s="151" t="s">
        <v>259</v>
      </c>
      <c r="AH731" s="151"/>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c r="A732" s="158"/>
      <c r="B732" s="159"/>
      <c r="C732" s="198" t="s">
        <v>889</v>
      </c>
      <c r="D732" s="190"/>
      <c r="E732" s="191">
        <v>19</v>
      </c>
      <c r="F732" s="160"/>
      <c r="G732" s="160"/>
      <c r="H732" s="160"/>
      <c r="I732" s="160"/>
      <c r="J732" s="160"/>
      <c r="K732" s="160"/>
      <c r="L732" s="160"/>
      <c r="M732" s="160"/>
      <c r="N732" s="160"/>
      <c r="O732" s="160"/>
      <c r="P732" s="160"/>
      <c r="Q732" s="160"/>
      <c r="R732" s="160"/>
      <c r="S732" s="160"/>
      <c r="T732" s="160"/>
      <c r="U732" s="160"/>
      <c r="V732" s="160"/>
      <c r="W732" s="160"/>
      <c r="X732" s="151"/>
      <c r="Y732" s="151"/>
      <c r="Z732" s="151"/>
      <c r="AA732" s="151"/>
      <c r="AB732" s="151"/>
      <c r="AC732" s="151"/>
      <c r="AD732" s="151"/>
      <c r="AE732" s="151"/>
      <c r="AF732" s="151"/>
      <c r="AG732" s="151" t="s">
        <v>250</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ht="22.5" outlineLevel="1">
      <c r="A733" s="168">
        <v>138</v>
      </c>
      <c r="B733" s="169" t="s">
        <v>890</v>
      </c>
      <c r="C733" s="185" t="s">
        <v>891</v>
      </c>
      <c r="D733" s="170" t="s">
        <v>318</v>
      </c>
      <c r="E733" s="171">
        <v>245</v>
      </c>
      <c r="F733" s="172">
        <v>0</v>
      </c>
      <c r="G733" s="173">
        <f>ROUND(E733*F733,2)</f>
        <v>0</v>
      </c>
      <c r="H733" s="172"/>
      <c r="I733" s="173">
        <f>ROUND(E733*H733,2)</f>
        <v>0</v>
      </c>
      <c r="J733" s="172"/>
      <c r="K733" s="173">
        <f>ROUND(E733*J733,2)</f>
        <v>0</v>
      </c>
      <c r="L733" s="173">
        <v>21</v>
      </c>
      <c r="M733" s="173">
        <f>G733*(1+L733/100)</f>
        <v>0</v>
      </c>
      <c r="N733" s="173">
        <v>4.8999999999999998E-4</v>
      </c>
      <c r="O733" s="173">
        <f>ROUND(E733*N733,2)</f>
        <v>0.12</v>
      </c>
      <c r="P733" s="173">
        <v>2E-3</v>
      </c>
      <c r="Q733" s="173">
        <f>ROUND(E733*P733,2)</f>
        <v>0.49</v>
      </c>
      <c r="R733" s="173" t="s">
        <v>800</v>
      </c>
      <c r="S733" s="173" t="s">
        <v>201</v>
      </c>
      <c r="T733" s="174" t="s">
        <v>245</v>
      </c>
      <c r="U733" s="160">
        <v>0.17599999999999999</v>
      </c>
      <c r="V733" s="160">
        <f>ROUND(E733*U733,2)</f>
        <v>43.12</v>
      </c>
      <c r="W733" s="160"/>
      <c r="X733" s="151"/>
      <c r="Y733" s="151"/>
      <c r="Z733" s="151"/>
      <c r="AA733" s="151"/>
      <c r="AB733" s="151"/>
      <c r="AC733" s="151"/>
      <c r="AD733" s="151"/>
      <c r="AE733" s="151"/>
      <c r="AF733" s="151"/>
      <c r="AG733" s="151" t="s">
        <v>259</v>
      </c>
      <c r="AH733" s="151"/>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c r="A734" s="158"/>
      <c r="B734" s="159"/>
      <c r="C734" s="198" t="s">
        <v>536</v>
      </c>
      <c r="D734" s="190"/>
      <c r="E734" s="191">
        <v>25</v>
      </c>
      <c r="F734" s="160"/>
      <c r="G734" s="160"/>
      <c r="H734" s="160"/>
      <c r="I734" s="160"/>
      <c r="J734" s="160"/>
      <c r="K734" s="160"/>
      <c r="L734" s="160"/>
      <c r="M734" s="160"/>
      <c r="N734" s="160"/>
      <c r="O734" s="160"/>
      <c r="P734" s="160"/>
      <c r="Q734" s="160"/>
      <c r="R734" s="160"/>
      <c r="S734" s="160"/>
      <c r="T734" s="160"/>
      <c r="U734" s="160"/>
      <c r="V734" s="160"/>
      <c r="W734" s="160"/>
      <c r="X734" s="151"/>
      <c r="Y734" s="151"/>
      <c r="Z734" s="151"/>
      <c r="AA734" s="151"/>
      <c r="AB734" s="151"/>
      <c r="AC734" s="151"/>
      <c r="AD734" s="151"/>
      <c r="AE734" s="151"/>
      <c r="AF734" s="151"/>
      <c r="AG734" s="151" t="s">
        <v>250</v>
      </c>
      <c r="AH734" s="151">
        <v>0</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c r="A735" s="158"/>
      <c r="B735" s="159"/>
      <c r="C735" s="198" t="s">
        <v>537</v>
      </c>
      <c r="D735" s="190"/>
      <c r="E735" s="191">
        <v>220</v>
      </c>
      <c r="F735" s="160"/>
      <c r="G735" s="160"/>
      <c r="H735" s="160"/>
      <c r="I735" s="160"/>
      <c r="J735" s="160"/>
      <c r="K735" s="160"/>
      <c r="L735" s="160"/>
      <c r="M735" s="160"/>
      <c r="N735" s="160"/>
      <c r="O735" s="160"/>
      <c r="P735" s="160"/>
      <c r="Q735" s="160"/>
      <c r="R735" s="160"/>
      <c r="S735" s="160"/>
      <c r="T735" s="160"/>
      <c r="U735" s="160"/>
      <c r="V735" s="160"/>
      <c r="W735" s="160"/>
      <c r="X735" s="151"/>
      <c r="Y735" s="151"/>
      <c r="Z735" s="151"/>
      <c r="AA735" s="151"/>
      <c r="AB735" s="151"/>
      <c r="AC735" s="151"/>
      <c r="AD735" s="151"/>
      <c r="AE735" s="151"/>
      <c r="AF735" s="151"/>
      <c r="AG735" s="151" t="s">
        <v>250</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ht="22.5" outlineLevel="1">
      <c r="A736" s="168">
        <v>139</v>
      </c>
      <c r="B736" s="169" t="s">
        <v>892</v>
      </c>
      <c r="C736" s="185" t="s">
        <v>893</v>
      </c>
      <c r="D736" s="170" t="s">
        <v>318</v>
      </c>
      <c r="E736" s="171">
        <v>160</v>
      </c>
      <c r="F736" s="172">
        <v>0</v>
      </c>
      <c r="G736" s="173">
        <f>ROUND(E736*F736,2)</f>
        <v>0</v>
      </c>
      <c r="H736" s="172"/>
      <c r="I736" s="173">
        <f>ROUND(E736*H736,2)</f>
        <v>0</v>
      </c>
      <c r="J736" s="172"/>
      <c r="K736" s="173">
        <f>ROUND(E736*J736,2)</f>
        <v>0</v>
      </c>
      <c r="L736" s="173">
        <v>21</v>
      </c>
      <c r="M736" s="173">
        <f>G736*(1+L736/100)</f>
        <v>0</v>
      </c>
      <c r="N736" s="173">
        <v>4.8999999999999998E-4</v>
      </c>
      <c r="O736" s="173">
        <f>ROUND(E736*N736,2)</f>
        <v>0.08</v>
      </c>
      <c r="P736" s="173">
        <v>5.0000000000000001E-3</v>
      </c>
      <c r="Q736" s="173">
        <f>ROUND(E736*P736,2)</f>
        <v>0.8</v>
      </c>
      <c r="R736" s="173" t="s">
        <v>800</v>
      </c>
      <c r="S736" s="173" t="s">
        <v>201</v>
      </c>
      <c r="T736" s="174" t="s">
        <v>245</v>
      </c>
      <c r="U736" s="160">
        <v>0.22900000000000001</v>
      </c>
      <c r="V736" s="160">
        <f>ROUND(E736*U736,2)</f>
        <v>36.64</v>
      </c>
      <c r="W736" s="160"/>
      <c r="X736" s="151"/>
      <c r="Y736" s="151"/>
      <c r="Z736" s="151"/>
      <c r="AA736" s="151"/>
      <c r="AB736" s="151"/>
      <c r="AC736" s="151"/>
      <c r="AD736" s="151"/>
      <c r="AE736" s="151"/>
      <c r="AF736" s="151"/>
      <c r="AG736" s="151" t="s">
        <v>246</v>
      </c>
      <c r="AH736" s="151"/>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c r="A737" s="158"/>
      <c r="B737" s="159"/>
      <c r="C737" s="319" t="s">
        <v>894</v>
      </c>
      <c r="D737" s="320"/>
      <c r="E737" s="320"/>
      <c r="F737" s="320"/>
      <c r="G737" s="320"/>
      <c r="H737" s="160"/>
      <c r="I737" s="160"/>
      <c r="J737" s="160"/>
      <c r="K737" s="160"/>
      <c r="L737" s="160"/>
      <c r="M737" s="160"/>
      <c r="N737" s="160"/>
      <c r="O737" s="160"/>
      <c r="P737" s="160"/>
      <c r="Q737" s="160"/>
      <c r="R737" s="160"/>
      <c r="S737" s="160"/>
      <c r="T737" s="160"/>
      <c r="U737" s="160"/>
      <c r="V737" s="160"/>
      <c r="W737" s="160"/>
      <c r="X737" s="151"/>
      <c r="Y737" s="151"/>
      <c r="Z737" s="151"/>
      <c r="AA737" s="151"/>
      <c r="AB737" s="151"/>
      <c r="AC737" s="151"/>
      <c r="AD737" s="151"/>
      <c r="AE737" s="151"/>
      <c r="AF737" s="151"/>
      <c r="AG737" s="151" t="s">
        <v>204</v>
      </c>
      <c r="AH737" s="151"/>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c r="A738" s="158"/>
      <c r="B738" s="159"/>
      <c r="C738" s="198" t="s">
        <v>895</v>
      </c>
      <c r="D738" s="190"/>
      <c r="E738" s="191">
        <v>25</v>
      </c>
      <c r="F738" s="160"/>
      <c r="G738" s="160"/>
      <c r="H738" s="160"/>
      <c r="I738" s="160"/>
      <c r="J738" s="160"/>
      <c r="K738" s="160"/>
      <c r="L738" s="160"/>
      <c r="M738" s="160"/>
      <c r="N738" s="160"/>
      <c r="O738" s="160"/>
      <c r="P738" s="160"/>
      <c r="Q738" s="160"/>
      <c r="R738" s="160"/>
      <c r="S738" s="160"/>
      <c r="T738" s="160"/>
      <c r="U738" s="160"/>
      <c r="V738" s="160"/>
      <c r="W738" s="160"/>
      <c r="X738" s="151"/>
      <c r="Y738" s="151"/>
      <c r="Z738" s="151"/>
      <c r="AA738" s="151"/>
      <c r="AB738" s="151"/>
      <c r="AC738" s="151"/>
      <c r="AD738" s="151"/>
      <c r="AE738" s="151"/>
      <c r="AF738" s="151"/>
      <c r="AG738" s="151" t="s">
        <v>250</v>
      </c>
      <c r="AH738" s="151">
        <v>0</v>
      </c>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c r="A739" s="158"/>
      <c r="B739" s="159"/>
      <c r="C739" s="198" t="s">
        <v>896</v>
      </c>
      <c r="D739" s="190"/>
      <c r="E739" s="191">
        <v>135</v>
      </c>
      <c r="F739" s="160"/>
      <c r="G739" s="160"/>
      <c r="H739" s="160"/>
      <c r="I739" s="160"/>
      <c r="J739" s="160"/>
      <c r="K739" s="160"/>
      <c r="L739" s="160"/>
      <c r="M739" s="160"/>
      <c r="N739" s="160"/>
      <c r="O739" s="160"/>
      <c r="P739" s="160"/>
      <c r="Q739" s="160"/>
      <c r="R739" s="160"/>
      <c r="S739" s="160"/>
      <c r="T739" s="160"/>
      <c r="U739" s="160"/>
      <c r="V739" s="160"/>
      <c r="W739" s="160"/>
      <c r="X739" s="151"/>
      <c r="Y739" s="151"/>
      <c r="Z739" s="151"/>
      <c r="AA739" s="151"/>
      <c r="AB739" s="151"/>
      <c r="AC739" s="151"/>
      <c r="AD739" s="151"/>
      <c r="AE739" s="151"/>
      <c r="AF739" s="151"/>
      <c r="AG739" s="151" t="s">
        <v>250</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ht="22.5" outlineLevel="1">
      <c r="A740" s="168">
        <v>140</v>
      </c>
      <c r="B740" s="169" t="s">
        <v>897</v>
      </c>
      <c r="C740" s="185" t="s">
        <v>898</v>
      </c>
      <c r="D740" s="170" t="s">
        <v>318</v>
      </c>
      <c r="E740" s="171">
        <v>10</v>
      </c>
      <c r="F740" s="172">
        <v>0</v>
      </c>
      <c r="G740" s="173">
        <f>ROUND(E740*F740,2)</f>
        <v>0</v>
      </c>
      <c r="H740" s="172"/>
      <c r="I740" s="173">
        <f>ROUND(E740*H740,2)</f>
        <v>0</v>
      </c>
      <c r="J740" s="172"/>
      <c r="K740" s="173">
        <f>ROUND(E740*J740,2)</f>
        <v>0</v>
      </c>
      <c r="L740" s="173">
        <v>21</v>
      </c>
      <c r="M740" s="173">
        <f>G740*(1+L740/100)</f>
        <v>0</v>
      </c>
      <c r="N740" s="173">
        <v>4.8999999999999998E-4</v>
      </c>
      <c r="O740" s="173">
        <f>ROUND(E740*N740,2)</f>
        <v>0</v>
      </c>
      <c r="P740" s="173">
        <v>3.7999999999999999E-2</v>
      </c>
      <c r="Q740" s="173">
        <f>ROUND(E740*P740,2)</f>
        <v>0.38</v>
      </c>
      <c r="R740" s="173" t="s">
        <v>800</v>
      </c>
      <c r="S740" s="173" t="s">
        <v>201</v>
      </c>
      <c r="T740" s="174" t="s">
        <v>245</v>
      </c>
      <c r="U740" s="160">
        <v>0.59499999999999997</v>
      </c>
      <c r="V740" s="160">
        <f>ROUND(E740*U740,2)</f>
        <v>5.95</v>
      </c>
      <c r="W740" s="160"/>
      <c r="X740" s="151"/>
      <c r="Y740" s="151"/>
      <c r="Z740" s="151"/>
      <c r="AA740" s="151"/>
      <c r="AB740" s="151"/>
      <c r="AC740" s="151"/>
      <c r="AD740" s="151"/>
      <c r="AE740" s="151"/>
      <c r="AF740" s="151"/>
      <c r="AG740" s="151" t="s">
        <v>246</v>
      </c>
      <c r="AH740" s="151"/>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c r="A741" s="158"/>
      <c r="B741" s="159"/>
      <c r="C741" s="319" t="s">
        <v>894</v>
      </c>
      <c r="D741" s="320"/>
      <c r="E741" s="320"/>
      <c r="F741" s="320"/>
      <c r="G741" s="320"/>
      <c r="H741" s="160"/>
      <c r="I741" s="160"/>
      <c r="J741" s="160"/>
      <c r="K741" s="160"/>
      <c r="L741" s="160"/>
      <c r="M741" s="160"/>
      <c r="N741" s="160"/>
      <c r="O741" s="160"/>
      <c r="P741" s="160"/>
      <c r="Q741" s="160"/>
      <c r="R741" s="160"/>
      <c r="S741" s="160"/>
      <c r="T741" s="160"/>
      <c r="U741" s="160"/>
      <c r="V741" s="160"/>
      <c r="W741" s="160"/>
      <c r="X741" s="151"/>
      <c r="Y741" s="151"/>
      <c r="Z741" s="151"/>
      <c r="AA741" s="151"/>
      <c r="AB741" s="151"/>
      <c r="AC741" s="151"/>
      <c r="AD741" s="151"/>
      <c r="AE741" s="151"/>
      <c r="AF741" s="151"/>
      <c r="AG741" s="151" t="s">
        <v>204</v>
      </c>
      <c r="AH741" s="151"/>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c r="A742" s="158"/>
      <c r="B742" s="159"/>
      <c r="C742" s="198" t="s">
        <v>899</v>
      </c>
      <c r="D742" s="190"/>
      <c r="E742" s="191">
        <v>10</v>
      </c>
      <c r="F742" s="160"/>
      <c r="G742" s="160"/>
      <c r="H742" s="160"/>
      <c r="I742" s="160"/>
      <c r="J742" s="160"/>
      <c r="K742" s="160"/>
      <c r="L742" s="160"/>
      <c r="M742" s="160"/>
      <c r="N742" s="160"/>
      <c r="O742" s="160"/>
      <c r="P742" s="160"/>
      <c r="Q742" s="160"/>
      <c r="R742" s="160"/>
      <c r="S742" s="160"/>
      <c r="T742" s="160"/>
      <c r="U742" s="160"/>
      <c r="V742" s="160"/>
      <c r="W742" s="160"/>
      <c r="X742" s="151"/>
      <c r="Y742" s="151"/>
      <c r="Z742" s="151"/>
      <c r="AA742" s="151"/>
      <c r="AB742" s="151"/>
      <c r="AC742" s="151"/>
      <c r="AD742" s="151"/>
      <c r="AE742" s="151"/>
      <c r="AF742" s="151"/>
      <c r="AG742" s="151" t="s">
        <v>250</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ht="22.5" outlineLevel="1">
      <c r="A743" s="168">
        <v>141</v>
      </c>
      <c r="B743" s="169" t="s">
        <v>900</v>
      </c>
      <c r="C743" s="185" t="s">
        <v>901</v>
      </c>
      <c r="D743" s="170" t="s">
        <v>318</v>
      </c>
      <c r="E743" s="171">
        <v>18</v>
      </c>
      <c r="F743" s="172">
        <v>0</v>
      </c>
      <c r="G743" s="173">
        <f>ROUND(E743*F743,2)</f>
        <v>0</v>
      </c>
      <c r="H743" s="172"/>
      <c r="I743" s="173">
        <f>ROUND(E743*H743,2)</f>
        <v>0</v>
      </c>
      <c r="J743" s="172"/>
      <c r="K743" s="173">
        <f>ROUND(E743*J743,2)</f>
        <v>0</v>
      </c>
      <c r="L743" s="173">
        <v>21</v>
      </c>
      <c r="M743" s="173">
        <f>G743*(1+L743/100)</f>
        <v>0</v>
      </c>
      <c r="N743" s="173">
        <v>4.8999999999999998E-4</v>
      </c>
      <c r="O743" s="173">
        <f>ROUND(E743*N743,2)</f>
        <v>0.01</v>
      </c>
      <c r="P743" s="173">
        <v>8.1000000000000003E-2</v>
      </c>
      <c r="Q743" s="173">
        <f>ROUND(E743*P743,2)</f>
        <v>1.46</v>
      </c>
      <c r="R743" s="173" t="s">
        <v>800</v>
      </c>
      <c r="S743" s="173" t="s">
        <v>201</v>
      </c>
      <c r="T743" s="174" t="s">
        <v>245</v>
      </c>
      <c r="U743" s="160">
        <v>0.81200000000000006</v>
      </c>
      <c r="V743" s="160">
        <f>ROUND(E743*U743,2)</f>
        <v>14.62</v>
      </c>
      <c r="W743" s="160"/>
      <c r="X743" s="151"/>
      <c r="Y743" s="151"/>
      <c r="Z743" s="151"/>
      <c r="AA743" s="151"/>
      <c r="AB743" s="151"/>
      <c r="AC743" s="151"/>
      <c r="AD743" s="151"/>
      <c r="AE743" s="151"/>
      <c r="AF743" s="151"/>
      <c r="AG743" s="151" t="s">
        <v>259</v>
      </c>
      <c r="AH743" s="151"/>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c r="A744" s="158"/>
      <c r="B744" s="159"/>
      <c r="C744" s="198" t="s">
        <v>902</v>
      </c>
      <c r="D744" s="190"/>
      <c r="E744" s="191">
        <v>4.7</v>
      </c>
      <c r="F744" s="160"/>
      <c r="G744" s="160"/>
      <c r="H744" s="160"/>
      <c r="I744" s="160"/>
      <c r="J744" s="160"/>
      <c r="K744" s="160"/>
      <c r="L744" s="160"/>
      <c r="M744" s="160"/>
      <c r="N744" s="160"/>
      <c r="O744" s="160"/>
      <c r="P744" s="160"/>
      <c r="Q744" s="160"/>
      <c r="R744" s="160"/>
      <c r="S744" s="160"/>
      <c r="T744" s="160"/>
      <c r="U744" s="160"/>
      <c r="V744" s="160"/>
      <c r="W744" s="160"/>
      <c r="X744" s="151"/>
      <c r="Y744" s="151"/>
      <c r="Z744" s="151"/>
      <c r="AA744" s="151"/>
      <c r="AB744" s="151"/>
      <c r="AC744" s="151"/>
      <c r="AD744" s="151"/>
      <c r="AE744" s="151"/>
      <c r="AF744" s="151"/>
      <c r="AG744" s="151" t="s">
        <v>250</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c r="A745" s="158"/>
      <c r="B745" s="159"/>
      <c r="C745" s="198" t="s">
        <v>903</v>
      </c>
      <c r="D745" s="190"/>
      <c r="E745" s="191">
        <v>4.7</v>
      </c>
      <c r="F745" s="160"/>
      <c r="G745" s="160"/>
      <c r="H745" s="160"/>
      <c r="I745" s="160"/>
      <c r="J745" s="160"/>
      <c r="K745" s="160"/>
      <c r="L745" s="160"/>
      <c r="M745" s="160"/>
      <c r="N745" s="160"/>
      <c r="O745" s="160"/>
      <c r="P745" s="160"/>
      <c r="Q745" s="160"/>
      <c r="R745" s="160"/>
      <c r="S745" s="160"/>
      <c r="T745" s="160"/>
      <c r="U745" s="160"/>
      <c r="V745" s="160"/>
      <c r="W745" s="160"/>
      <c r="X745" s="151"/>
      <c r="Y745" s="151"/>
      <c r="Z745" s="151"/>
      <c r="AA745" s="151"/>
      <c r="AB745" s="151"/>
      <c r="AC745" s="151"/>
      <c r="AD745" s="151"/>
      <c r="AE745" s="151"/>
      <c r="AF745" s="151"/>
      <c r="AG745" s="151" t="s">
        <v>250</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c r="A746" s="158"/>
      <c r="B746" s="159"/>
      <c r="C746" s="198" t="s">
        <v>904</v>
      </c>
      <c r="D746" s="190"/>
      <c r="E746" s="191">
        <v>8.6</v>
      </c>
      <c r="F746" s="160"/>
      <c r="G746" s="160"/>
      <c r="H746" s="160"/>
      <c r="I746" s="160"/>
      <c r="J746" s="160"/>
      <c r="K746" s="160"/>
      <c r="L746" s="160"/>
      <c r="M746" s="160"/>
      <c r="N746" s="160"/>
      <c r="O746" s="160"/>
      <c r="P746" s="160"/>
      <c r="Q746" s="160"/>
      <c r="R746" s="160"/>
      <c r="S746" s="160"/>
      <c r="T746" s="160"/>
      <c r="U746" s="160"/>
      <c r="V746" s="160"/>
      <c r="W746" s="160"/>
      <c r="X746" s="151"/>
      <c r="Y746" s="151"/>
      <c r="Z746" s="151"/>
      <c r="AA746" s="151"/>
      <c r="AB746" s="151"/>
      <c r="AC746" s="151"/>
      <c r="AD746" s="151"/>
      <c r="AE746" s="151"/>
      <c r="AF746" s="151"/>
      <c r="AG746" s="151" t="s">
        <v>250</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ht="22.5" outlineLevel="1">
      <c r="A747" s="168">
        <v>142</v>
      </c>
      <c r="B747" s="169" t="s">
        <v>905</v>
      </c>
      <c r="C747" s="185" t="s">
        <v>906</v>
      </c>
      <c r="D747" s="170" t="s">
        <v>318</v>
      </c>
      <c r="E747" s="171">
        <v>6.55</v>
      </c>
      <c r="F747" s="172">
        <v>0</v>
      </c>
      <c r="G747" s="173">
        <f>ROUND(E747*F747,2)</f>
        <v>0</v>
      </c>
      <c r="H747" s="172"/>
      <c r="I747" s="173">
        <f>ROUND(E747*H747,2)</f>
        <v>0</v>
      </c>
      <c r="J747" s="172"/>
      <c r="K747" s="173">
        <f>ROUND(E747*J747,2)</f>
        <v>0</v>
      </c>
      <c r="L747" s="173">
        <v>21</v>
      </c>
      <c r="M747" s="173">
        <f>G747*(1+L747/100)</f>
        <v>0</v>
      </c>
      <c r="N747" s="173">
        <v>2.7999999999999998E-4</v>
      </c>
      <c r="O747" s="173">
        <f>ROUND(E747*N747,2)</f>
        <v>0</v>
      </c>
      <c r="P747" s="173">
        <v>0.16200000000000001</v>
      </c>
      <c r="Q747" s="173">
        <f>ROUND(E747*P747,2)</f>
        <v>1.06</v>
      </c>
      <c r="R747" s="173" t="s">
        <v>800</v>
      </c>
      <c r="S747" s="173" t="s">
        <v>201</v>
      </c>
      <c r="T747" s="174" t="s">
        <v>245</v>
      </c>
      <c r="U747" s="160">
        <v>1.595</v>
      </c>
      <c r="V747" s="160">
        <f>ROUND(E747*U747,2)</f>
        <v>10.45</v>
      </c>
      <c r="W747" s="160"/>
      <c r="X747" s="151"/>
      <c r="Y747" s="151"/>
      <c r="Z747" s="151"/>
      <c r="AA747" s="151"/>
      <c r="AB747" s="151"/>
      <c r="AC747" s="151"/>
      <c r="AD747" s="151"/>
      <c r="AE747" s="151"/>
      <c r="AF747" s="151"/>
      <c r="AG747" s="151" t="s">
        <v>259</v>
      </c>
      <c r="AH747" s="151"/>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c r="A748" s="158"/>
      <c r="B748" s="159"/>
      <c r="C748" s="198" t="s">
        <v>907</v>
      </c>
      <c r="D748" s="190"/>
      <c r="E748" s="191">
        <v>0.8</v>
      </c>
      <c r="F748" s="160"/>
      <c r="G748" s="160"/>
      <c r="H748" s="160"/>
      <c r="I748" s="160"/>
      <c r="J748" s="160"/>
      <c r="K748" s="160"/>
      <c r="L748" s="160"/>
      <c r="M748" s="160"/>
      <c r="N748" s="160"/>
      <c r="O748" s="160"/>
      <c r="P748" s="160"/>
      <c r="Q748" s="160"/>
      <c r="R748" s="160"/>
      <c r="S748" s="160"/>
      <c r="T748" s="160"/>
      <c r="U748" s="160"/>
      <c r="V748" s="160"/>
      <c r="W748" s="160"/>
      <c r="X748" s="151"/>
      <c r="Y748" s="151"/>
      <c r="Z748" s="151"/>
      <c r="AA748" s="151"/>
      <c r="AB748" s="151"/>
      <c r="AC748" s="151"/>
      <c r="AD748" s="151"/>
      <c r="AE748" s="151"/>
      <c r="AF748" s="151"/>
      <c r="AG748" s="151" t="s">
        <v>250</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c r="A749" s="158"/>
      <c r="B749" s="159"/>
      <c r="C749" s="198" t="s">
        <v>908</v>
      </c>
      <c r="D749" s="190"/>
      <c r="E749" s="191">
        <v>0.5</v>
      </c>
      <c r="F749" s="160"/>
      <c r="G749" s="160"/>
      <c r="H749" s="160"/>
      <c r="I749" s="160"/>
      <c r="J749" s="160"/>
      <c r="K749" s="160"/>
      <c r="L749" s="160"/>
      <c r="M749" s="160"/>
      <c r="N749" s="160"/>
      <c r="O749" s="160"/>
      <c r="P749" s="160"/>
      <c r="Q749" s="160"/>
      <c r="R749" s="160"/>
      <c r="S749" s="160"/>
      <c r="T749" s="160"/>
      <c r="U749" s="160"/>
      <c r="V749" s="160"/>
      <c r="W749" s="160"/>
      <c r="X749" s="151"/>
      <c r="Y749" s="151"/>
      <c r="Z749" s="151"/>
      <c r="AA749" s="151"/>
      <c r="AB749" s="151"/>
      <c r="AC749" s="151"/>
      <c r="AD749" s="151"/>
      <c r="AE749" s="151"/>
      <c r="AF749" s="151"/>
      <c r="AG749" s="151" t="s">
        <v>250</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c r="A750" s="158"/>
      <c r="B750" s="159"/>
      <c r="C750" s="198" t="s">
        <v>909</v>
      </c>
      <c r="D750" s="190"/>
      <c r="E750" s="191">
        <v>0.5</v>
      </c>
      <c r="F750" s="160"/>
      <c r="G750" s="160"/>
      <c r="H750" s="160"/>
      <c r="I750" s="160"/>
      <c r="J750" s="160"/>
      <c r="K750" s="160"/>
      <c r="L750" s="160"/>
      <c r="M750" s="160"/>
      <c r="N750" s="160"/>
      <c r="O750" s="160"/>
      <c r="P750" s="160"/>
      <c r="Q750" s="160"/>
      <c r="R750" s="160"/>
      <c r="S750" s="160"/>
      <c r="T750" s="160"/>
      <c r="U750" s="160"/>
      <c r="V750" s="160"/>
      <c r="W750" s="160"/>
      <c r="X750" s="151"/>
      <c r="Y750" s="151"/>
      <c r="Z750" s="151"/>
      <c r="AA750" s="151"/>
      <c r="AB750" s="151"/>
      <c r="AC750" s="151"/>
      <c r="AD750" s="151"/>
      <c r="AE750" s="151"/>
      <c r="AF750" s="151"/>
      <c r="AG750" s="151" t="s">
        <v>250</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c r="A751" s="158"/>
      <c r="B751" s="159"/>
      <c r="C751" s="198" t="s">
        <v>910</v>
      </c>
      <c r="D751" s="190"/>
      <c r="E751" s="191">
        <v>1.05</v>
      </c>
      <c r="F751" s="160"/>
      <c r="G751" s="160"/>
      <c r="H751" s="160"/>
      <c r="I751" s="160"/>
      <c r="J751" s="160"/>
      <c r="K751" s="160"/>
      <c r="L751" s="160"/>
      <c r="M751" s="160"/>
      <c r="N751" s="160"/>
      <c r="O751" s="160"/>
      <c r="P751" s="160"/>
      <c r="Q751" s="160"/>
      <c r="R751" s="160"/>
      <c r="S751" s="160"/>
      <c r="T751" s="160"/>
      <c r="U751" s="160"/>
      <c r="V751" s="160"/>
      <c r="W751" s="160"/>
      <c r="X751" s="151"/>
      <c r="Y751" s="151"/>
      <c r="Z751" s="151"/>
      <c r="AA751" s="151"/>
      <c r="AB751" s="151"/>
      <c r="AC751" s="151"/>
      <c r="AD751" s="151"/>
      <c r="AE751" s="151"/>
      <c r="AF751" s="151"/>
      <c r="AG751" s="151" t="s">
        <v>250</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c r="A752" s="158"/>
      <c r="B752" s="159"/>
      <c r="C752" s="198" t="s">
        <v>911</v>
      </c>
      <c r="D752" s="190"/>
      <c r="E752" s="191">
        <v>3.7</v>
      </c>
      <c r="F752" s="160"/>
      <c r="G752" s="160"/>
      <c r="H752" s="160"/>
      <c r="I752" s="160"/>
      <c r="J752" s="160"/>
      <c r="K752" s="160"/>
      <c r="L752" s="160"/>
      <c r="M752" s="160"/>
      <c r="N752" s="160"/>
      <c r="O752" s="160"/>
      <c r="P752" s="160"/>
      <c r="Q752" s="160"/>
      <c r="R752" s="160"/>
      <c r="S752" s="160"/>
      <c r="T752" s="160"/>
      <c r="U752" s="160"/>
      <c r="V752" s="160"/>
      <c r="W752" s="160"/>
      <c r="X752" s="151"/>
      <c r="Y752" s="151"/>
      <c r="Z752" s="151"/>
      <c r="AA752" s="151"/>
      <c r="AB752" s="151"/>
      <c r="AC752" s="151"/>
      <c r="AD752" s="151"/>
      <c r="AE752" s="151"/>
      <c r="AF752" s="151"/>
      <c r="AG752" s="151" t="s">
        <v>250</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ht="33.75" outlineLevel="1">
      <c r="A753" s="168">
        <v>143</v>
      </c>
      <c r="B753" s="169" t="s">
        <v>912</v>
      </c>
      <c r="C753" s="185" t="s">
        <v>913</v>
      </c>
      <c r="D753" s="170" t="s">
        <v>318</v>
      </c>
      <c r="E753" s="171">
        <v>99.6</v>
      </c>
      <c r="F753" s="172">
        <v>0</v>
      </c>
      <c r="G753" s="173">
        <f>ROUND(E753*F753,2)</f>
        <v>0</v>
      </c>
      <c r="H753" s="172"/>
      <c r="I753" s="173">
        <f>ROUND(E753*H753,2)</f>
        <v>0</v>
      </c>
      <c r="J753" s="172"/>
      <c r="K753" s="173">
        <f>ROUND(E753*J753,2)</f>
        <v>0</v>
      </c>
      <c r="L753" s="173">
        <v>21</v>
      </c>
      <c r="M753" s="173">
        <f>G753*(1+L753/100)</f>
        <v>0</v>
      </c>
      <c r="N753" s="173">
        <v>0</v>
      </c>
      <c r="O753" s="173">
        <f>ROUND(E753*N753,2)</f>
        <v>0</v>
      </c>
      <c r="P753" s="173">
        <v>6.5000000000000002E-2</v>
      </c>
      <c r="Q753" s="173">
        <f>ROUND(E753*P753,2)</f>
        <v>6.47</v>
      </c>
      <c r="R753" s="173" t="s">
        <v>800</v>
      </c>
      <c r="S753" s="173" t="s">
        <v>201</v>
      </c>
      <c r="T753" s="174" t="s">
        <v>245</v>
      </c>
      <c r="U753" s="160">
        <v>0.93</v>
      </c>
      <c r="V753" s="160">
        <f>ROUND(E753*U753,2)</f>
        <v>92.63</v>
      </c>
      <c r="W753" s="160"/>
      <c r="X753" s="151"/>
      <c r="Y753" s="151"/>
      <c r="Z753" s="151"/>
      <c r="AA753" s="151"/>
      <c r="AB753" s="151"/>
      <c r="AC753" s="151"/>
      <c r="AD753" s="151"/>
      <c r="AE753" s="151"/>
      <c r="AF753" s="151"/>
      <c r="AG753" s="151" t="s">
        <v>259</v>
      </c>
      <c r="AH753" s="151"/>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c r="A754" s="158"/>
      <c r="B754" s="159"/>
      <c r="C754" s="199" t="s">
        <v>279</v>
      </c>
      <c r="D754" s="192"/>
      <c r="E754" s="193"/>
      <c r="F754" s="160"/>
      <c r="G754" s="160"/>
      <c r="H754" s="160"/>
      <c r="I754" s="160"/>
      <c r="J754" s="160"/>
      <c r="K754" s="160"/>
      <c r="L754" s="160"/>
      <c r="M754" s="160"/>
      <c r="N754" s="160"/>
      <c r="O754" s="160"/>
      <c r="P754" s="160"/>
      <c r="Q754" s="160"/>
      <c r="R754" s="160"/>
      <c r="S754" s="160"/>
      <c r="T754" s="160"/>
      <c r="U754" s="160"/>
      <c r="V754" s="160"/>
      <c r="W754" s="160"/>
      <c r="X754" s="151"/>
      <c r="Y754" s="151"/>
      <c r="Z754" s="151"/>
      <c r="AA754" s="151"/>
      <c r="AB754" s="151"/>
      <c r="AC754" s="151"/>
      <c r="AD754" s="151"/>
      <c r="AE754" s="151"/>
      <c r="AF754" s="151"/>
      <c r="AG754" s="151" t="s">
        <v>250</v>
      </c>
      <c r="AH754" s="151"/>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c r="A755" s="158"/>
      <c r="B755" s="159"/>
      <c r="C755" s="200" t="s">
        <v>914</v>
      </c>
      <c r="D755" s="192"/>
      <c r="E755" s="193">
        <v>18.399999999999999</v>
      </c>
      <c r="F755" s="160"/>
      <c r="G755" s="160"/>
      <c r="H755" s="160"/>
      <c r="I755" s="160"/>
      <c r="J755" s="160"/>
      <c r="K755" s="160"/>
      <c r="L755" s="160"/>
      <c r="M755" s="160"/>
      <c r="N755" s="160"/>
      <c r="O755" s="160"/>
      <c r="P755" s="160"/>
      <c r="Q755" s="160"/>
      <c r="R755" s="160"/>
      <c r="S755" s="160"/>
      <c r="T755" s="160"/>
      <c r="U755" s="160"/>
      <c r="V755" s="160"/>
      <c r="W755" s="160"/>
      <c r="X755" s="151"/>
      <c r="Y755" s="151"/>
      <c r="Z755" s="151"/>
      <c r="AA755" s="151"/>
      <c r="AB755" s="151"/>
      <c r="AC755" s="151"/>
      <c r="AD755" s="151"/>
      <c r="AE755" s="151"/>
      <c r="AF755" s="151"/>
      <c r="AG755" s="151" t="s">
        <v>250</v>
      </c>
      <c r="AH755" s="151">
        <v>2</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c r="A756" s="158"/>
      <c r="B756" s="159"/>
      <c r="C756" s="200" t="s">
        <v>915</v>
      </c>
      <c r="D756" s="192"/>
      <c r="E756" s="193">
        <v>16</v>
      </c>
      <c r="F756" s="160"/>
      <c r="G756" s="160"/>
      <c r="H756" s="160"/>
      <c r="I756" s="160"/>
      <c r="J756" s="160"/>
      <c r="K756" s="160"/>
      <c r="L756" s="160"/>
      <c r="M756" s="160"/>
      <c r="N756" s="160"/>
      <c r="O756" s="160"/>
      <c r="P756" s="160"/>
      <c r="Q756" s="160"/>
      <c r="R756" s="160"/>
      <c r="S756" s="160"/>
      <c r="T756" s="160"/>
      <c r="U756" s="160"/>
      <c r="V756" s="160"/>
      <c r="W756" s="160"/>
      <c r="X756" s="151"/>
      <c r="Y756" s="151"/>
      <c r="Z756" s="151"/>
      <c r="AA756" s="151"/>
      <c r="AB756" s="151"/>
      <c r="AC756" s="151"/>
      <c r="AD756" s="151"/>
      <c r="AE756" s="151"/>
      <c r="AF756" s="151"/>
      <c r="AG756" s="151" t="s">
        <v>250</v>
      </c>
      <c r="AH756" s="151">
        <v>2</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c r="A757" s="158"/>
      <c r="B757" s="159"/>
      <c r="C757" s="200" t="s">
        <v>916</v>
      </c>
      <c r="D757" s="192"/>
      <c r="E757" s="193">
        <v>24.8</v>
      </c>
      <c r="F757" s="160"/>
      <c r="G757" s="160"/>
      <c r="H757" s="160"/>
      <c r="I757" s="160"/>
      <c r="J757" s="160"/>
      <c r="K757" s="160"/>
      <c r="L757" s="160"/>
      <c r="M757" s="160"/>
      <c r="N757" s="160"/>
      <c r="O757" s="160"/>
      <c r="P757" s="160"/>
      <c r="Q757" s="160"/>
      <c r="R757" s="160"/>
      <c r="S757" s="160"/>
      <c r="T757" s="160"/>
      <c r="U757" s="160"/>
      <c r="V757" s="160"/>
      <c r="W757" s="160"/>
      <c r="X757" s="151"/>
      <c r="Y757" s="151"/>
      <c r="Z757" s="151"/>
      <c r="AA757" s="151"/>
      <c r="AB757" s="151"/>
      <c r="AC757" s="151"/>
      <c r="AD757" s="151"/>
      <c r="AE757" s="151"/>
      <c r="AF757" s="151"/>
      <c r="AG757" s="151" t="s">
        <v>250</v>
      </c>
      <c r="AH757" s="151">
        <v>2</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c r="A758" s="158"/>
      <c r="B758" s="159"/>
      <c r="C758" s="200" t="s">
        <v>917</v>
      </c>
      <c r="D758" s="192"/>
      <c r="E758" s="193">
        <v>12</v>
      </c>
      <c r="F758" s="160"/>
      <c r="G758" s="160"/>
      <c r="H758" s="160"/>
      <c r="I758" s="160"/>
      <c r="J758" s="160"/>
      <c r="K758" s="160"/>
      <c r="L758" s="160"/>
      <c r="M758" s="160"/>
      <c r="N758" s="160"/>
      <c r="O758" s="160"/>
      <c r="P758" s="160"/>
      <c r="Q758" s="160"/>
      <c r="R758" s="160"/>
      <c r="S758" s="160"/>
      <c r="T758" s="160"/>
      <c r="U758" s="160"/>
      <c r="V758" s="160"/>
      <c r="W758" s="160"/>
      <c r="X758" s="151"/>
      <c r="Y758" s="151"/>
      <c r="Z758" s="151"/>
      <c r="AA758" s="151"/>
      <c r="AB758" s="151"/>
      <c r="AC758" s="151"/>
      <c r="AD758" s="151"/>
      <c r="AE758" s="151"/>
      <c r="AF758" s="151"/>
      <c r="AG758" s="151" t="s">
        <v>250</v>
      </c>
      <c r="AH758" s="151">
        <v>2</v>
      </c>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c r="A759" s="158"/>
      <c r="B759" s="159"/>
      <c r="C759" s="200" t="s">
        <v>918</v>
      </c>
      <c r="D759" s="192"/>
      <c r="E759" s="193">
        <v>10.8</v>
      </c>
      <c r="F759" s="160"/>
      <c r="G759" s="160"/>
      <c r="H759" s="160"/>
      <c r="I759" s="160"/>
      <c r="J759" s="160"/>
      <c r="K759" s="160"/>
      <c r="L759" s="160"/>
      <c r="M759" s="160"/>
      <c r="N759" s="160"/>
      <c r="O759" s="160"/>
      <c r="P759" s="160"/>
      <c r="Q759" s="160"/>
      <c r="R759" s="160"/>
      <c r="S759" s="160"/>
      <c r="T759" s="160"/>
      <c r="U759" s="160"/>
      <c r="V759" s="160"/>
      <c r="W759" s="160"/>
      <c r="X759" s="151"/>
      <c r="Y759" s="151"/>
      <c r="Z759" s="151"/>
      <c r="AA759" s="151"/>
      <c r="AB759" s="151"/>
      <c r="AC759" s="151"/>
      <c r="AD759" s="151"/>
      <c r="AE759" s="151"/>
      <c r="AF759" s="151"/>
      <c r="AG759" s="151" t="s">
        <v>250</v>
      </c>
      <c r="AH759" s="151">
        <v>2</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c r="A760" s="158"/>
      <c r="B760" s="159"/>
      <c r="C760" s="201" t="s">
        <v>919</v>
      </c>
      <c r="D760" s="194"/>
      <c r="E760" s="195">
        <v>82</v>
      </c>
      <c r="F760" s="160"/>
      <c r="G760" s="160"/>
      <c r="H760" s="160"/>
      <c r="I760" s="160"/>
      <c r="J760" s="160"/>
      <c r="K760" s="160"/>
      <c r="L760" s="160"/>
      <c r="M760" s="160"/>
      <c r="N760" s="160"/>
      <c r="O760" s="160"/>
      <c r="P760" s="160"/>
      <c r="Q760" s="160"/>
      <c r="R760" s="160"/>
      <c r="S760" s="160"/>
      <c r="T760" s="160"/>
      <c r="U760" s="160"/>
      <c r="V760" s="160"/>
      <c r="W760" s="160"/>
      <c r="X760" s="151"/>
      <c r="Y760" s="151"/>
      <c r="Z760" s="151"/>
      <c r="AA760" s="151"/>
      <c r="AB760" s="151"/>
      <c r="AC760" s="151"/>
      <c r="AD760" s="151"/>
      <c r="AE760" s="151"/>
      <c r="AF760" s="151"/>
      <c r="AG760" s="151" t="s">
        <v>250</v>
      </c>
      <c r="AH760" s="151">
        <v>3</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c r="A761" s="158"/>
      <c r="B761" s="159"/>
      <c r="C761" s="199" t="s">
        <v>285</v>
      </c>
      <c r="D761" s="192"/>
      <c r="E761" s="193"/>
      <c r="F761" s="160"/>
      <c r="G761" s="160"/>
      <c r="H761" s="160"/>
      <c r="I761" s="160"/>
      <c r="J761" s="160"/>
      <c r="K761" s="160"/>
      <c r="L761" s="160"/>
      <c r="M761" s="160"/>
      <c r="N761" s="160"/>
      <c r="O761" s="160"/>
      <c r="P761" s="160"/>
      <c r="Q761" s="160"/>
      <c r="R761" s="160"/>
      <c r="S761" s="160"/>
      <c r="T761" s="160"/>
      <c r="U761" s="160"/>
      <c r="V761" s="160"/>
      <c r="W761" s="160"/>
      <c r="X761" s="151"/>
      <c r="Y761" s="151"/>
      <c r="Z761" s="151"/>
      <c r="AA761" s="151"/>
      <c r="AB761" s="151"/>
      <c r="AC761" s="151"/>
      <c r="AD761" s="151"/>
      <c r="AE761" s="151"/>
      <c r="AF761" s="151"/>
      <c r="AG761" s="151" t="s">
        <v>250</v>
      </c>
      <c r="AH761" s="151"/>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c r="A762" s="158"/>
      <c r="B762" s="159"/>
      <c r="C762" s="198" t="s">
        <v>920</v>
      </c>
      <c r="D762" s="190"/>
      <c r="E762" s="191">
        <v>82</v>
      </c>
      <c r="F762" s="160"/>
      <c r="G762" s="160"/>
      <c r="H762" s="160"/>
      <c r="I762" s="160"/>
      <c r="J762" s="160"/>
      <c r="K762" s="160"/>
      <c r="L762" s="160"/>
      <c r="M762" s="160"/>
      <c r="N762" s="160"/>
      <c r="O762" s="160"/>
      <c r="P762" s="160"/>
      <c r="Q762" s="160"/>
      <c r="R762" s="160"/>
      <c r="S762" s="160"/>
      <c r="T762" s="160"/>
      <c r="U762" s="160"/>
      <c r="V762" s="160"/>
      <c r="W762" s="160"/>
      <c r="X762" s="151"/>
      <c r="Y762" s="151"/>
      <c r="Z762" s="151"/>
      <c r="AA762" s="151"/>
      <c r="AB762" s="151"/>
      <c r="AC762" s="151"/>
      <c r="AD762" s="151"/>
      <c r="AE762" s="151"/>
      <c r="AF762" s="151"/>
      <c r="AG762" s="151" t="s">
        <v>250</v>
      </c>
      <c r="AH762" s="151">
        <v>0</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c r="A763" s="158"/>
      <c r="B763" s="159"/>
      <c r="C763" s="198" t="s">
        <v>921</v>
      </c>
      <c r="D763" s="190"/>
      <c r="E763" s="191">
        <v>17.600000000000001</v>
      </c>
      <c r="F763" s="160"/>
      <c r="G763" s="160"/>
      <c r="H763" s="160"/>
      <c r="I763" s="160"/>
      <c r="J763" s="160"/>
      <c r="K763" s="160"/>
      <c r="L763" s="160"/>
      <c r="M763" s="160"/>
      <c r="N763" s="160"/>
      <c r="O763" s="160"/>
      <c r="P763" s="160"/>
      <c r="Q763" s="160"/>
      <c r="R763" s="160"/>
      <c r="S763" s="160"/>
      <c r="T763" s="160"/>
      <c r="U763" s="160"/>
      <c r="V763" s="160"/>
      <c r="W763" s="160"/>
      <c r="X763" s="151"/>
      <c r="Y763" s="151"/>
      <c r="Z763" s="151"/>
      <c r="AA763" s="151"/>
      <c r="AB763" s="151"/>
      <c r="AC763" s="151"/>
      <c r="AD763" s="151"/>
      <c r="AE763" s="151"/>
      <c r="AF763" s="151"/>
      <c r="AG763" s="151" t="s">
        <v>250</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ht="22.5" outlineLevel="1">
      <c r="A764" s="168">
        <v>144</v>
      </c>
      <c r="B764" s="169" t="s">
        <v>922</v>
      </c>
      <c r="C764" s="185" t="s">
        <v>923</v>
      </c>
      <c r="D764" s="170" t="s">
        <v>318</v>
      </c>
      <c r="E764" s="171">
        <v>55.9</v>
      </c>
      <c r="F764" s="172">
        <v>0</v>
      </c>
      <c r="G764" s="173">
        <f>ROUND(E764*F764,2)</f>
        <v>0</v>
      </c>
      <c r="H764" s="172"/>
      <c r="I764" s="173">
        <f>ROUND(E764*H764,2)</f>
        <v>0</v>
      </c>
      <c r="J764" s="172"/>
      <c r="K764" s="173">
        <f>ROUND(E764*J764,2)</f>
        <v>0</v>
      </c>
      <c r="L764" s="173">
        <v>21</v>
      </c>
      <c r="M764" s="173">
        <f>G764*(1+L764/100)</f>
        <v>0</v>
      </c>
      <c r="N764" s="173">
        <v>6.6360000000000002E-2</v>
      </c>
      <c r="O764" s="173">
        <f>ROUND(E764*N764,2)</f>
        <v>3.71</v>
      </c>
      <c r="P764" s="173">
        <v>0</v>
      </c>
      <c r="Q764" s="173">
        <f>ROUND(E764*P764,2)</f>
        <v>0</v>
      </c>
      <c r="R764" s="173" t="s">
        <v>800</v>
      </c>
      <c r="S764" s="173" t="s">
        <v>201</v>
      </c>
      <c r="T764" s="174" t="s">
        <v>245</v>
      </c>
      <c r="U764" s="160">
        <v>4.5750000000000002</v>
      </c>
      <c r="V764" s="160">
        <f>ROUND(E764*U764,2)</f>
        <v>255.74</v>
      </c>
      <c r="W764" s="160"/>
      <c r="X764" s="151"/>
      <c r="Y764" s="151"/>
      <c r="Z764" s="151"/>
      <c r="AA764" s="151"/>
      <c r="AB764" s="151"/>
      <c r="AC764" s="151"/>
      <c r="AD764" s="151"/>
      <c r="AE764" s="151"/>
      <c r="AF764" s="151"/>
      <c r="AG764" s="151" t="s">
        <v>259</v>
      </c>
      <c r="AH764" s="151"/>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ht="22.5" outlineLevel="1">
      <c r="A765" s="158"/>
      <c r="B765" s="159"/>
      <c r="C765" s="315" t="s">
        <v>924</v>
      </c>
      <c r="D765" s="316"/>
      <c r="E765" s="316"/>
      <c r="F765" s="316"/>
      <c r="G765" s="316"/>
      <c r="H765" s="160"/>
      <c r="I765" s="160"/>
      <c r="J765" s="160"/>
      <c r="K765" s="160"/>
      <c r="L765" s="160"/>
      <c r="M765" s="160"/>
      <c r="N765" s="160"/>
      <c r="O765" s="160"/>
      <c r="P765" s="160"/>
      <c r="Q765" s="160"/>
      <c r="R765" s="160"/>
      <c r="S765" s="160"/>
      <c r="T765" s="160"/>
      <c r="U765" s="160"/>
      <c r="V765" s="160"/>
      <c r="W765" s="160"/>
      <c r="X765" s="151"/>
      <c r="Y765" s="151"/>
      <c r="Z765" s="151"/>
      <c r="AA765" s="151"/>
      <c r="AB765" s="151"/>
      <c r="AC765" s="151"/>
      <c r="AD765" s="151"/>
      <c r="AE765" s="151"/>
      <c r="AF765" s="151"/>
      <c r="AG765" s="151" t="s">
        <v>248</v>
      </c>
      <c r="AH765" s="151"/>
      <c r="AI765" s="151"/>
      <c r="AJ765" s="151"/>
      <c r="AK765" s="151"/>
      <c r="AL765" s="151"/>
      <c r="AM765" s="151"/>
      <c r="AN765" s="151"/>
      <c r="AO765" s="151"/>
      <c r="AP765" s="151"/>
      <c r="AQ765" s="151"/>
      <c r="AR765" s="151"/>
      <c r="AS765" s="151"/>
      <c r="AT765" s="151"/>
      <c r="AU765" s="151"/>
      <c r="AV765" s="151"/>
      <c r="AW765" s="151"/>
      <c r="AX765" s="151"/>
      <c r="AY765" s="151"/>
      <c r="AZ765" s="151"/>
      <c r="BA765" s="175" t="str">
        <f>C765</f>
        <v>nad vybouraným otvorem pro jakoukoliv délku podchycení s vybouráním otvorů pro provléknutí vynášecích trámů pro podchycení zdi, oboustranného vynesení podchycené konstrukce,</v>
      </c>
      <c r="BB765" s="151"/>
      <c r="BC765" s="151"/>
      <c r="BD765" s="151"/>
      <c r="BE765" s="151"/>
      <c r="BF765" s="151"/>
      <c r="BG765" s="151"/>
      <c r="BH765" s="151"/>
    </row>
    <row r="766" spans="1:60" outlineLevel="1">
      <c r="A766" s="158"/>
      <c r="B766" s="159"/>
      <c r="C766" s="198" t="s">
        <v>925</v>
      </c>
      <c r="D766" s="190"/>
      <c r="E766" s="191">
        <v>31.6</v>
      </c>
      <c r="F766" s="160"/>
      <c r="G766" s="160"/>
      <c r="H766" s="160"/>
      <c r="I766" s="160"/>
      <c r="J766" s="160"/>
      <c r="K766" s="160"/>
      <c r="L766" s="160"/>
      <c r="M766" s="160"/>
      <c r="N766" s="160"/>
      <c r="O766" s="160"/>
      <c r="P766" s="160"/>
      <c r="Q766" s="160"/>
      <c r="R766" s="160"/>
      <c r="S766" s="160"/>
      <c r="T766" s="160"/>
      <c r="U766" s="160"/>
      <c r="V766" s="160"/>
      <c r="W766" s="160"/>
      <c r="X766" s="151"/>
      <c r="Y766" s="151"/>
      <c r="Z766" s="151"/>
      <c r="AA766" s="151"/>
      <c r="AB766" s="151"/>
      <c r="AC766" s="151"/>
      <c r="AD766" s="151"/>
      <c r="AE766" s="151"/>
      <c r="AF766" s="151"/>
      <c r="AG766" s="151" t="s">
        <v>250</v>
      </c>
      <c r="AH766" s="151">
        <v>0</v>
      </c>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c r="A767" s="158"/>
      <c r="B767" s="159"/>
      <c r="C767" s="198" t="s">
        <v>926</v>
      </c>
      <c r="D767" s="190"/>
      <c r="E767" s="191">
        <v>5.7</v>
      </c>
      <c r="F767" s="160"/>
      <c r="G767" s="160"/>
      <c r="H767" s="160"/>
      <c r="I767" s="160"/>
      <c r="J767" s="160"/>
      <c r="K767" s="160"/>
      <c r="L767" s="160"/>
      <c r="M767" s="160"/>
      <c r="N767" s="160"/>
      <c r="O767" s="160"/>
      <c r="P767" s="160"/>
      <c r="Q767" s="160"/>
      <c r="R767" s="160"/>
      <c r="S767" s="160"/>
      <c r="T767" s="160"/>
      <c r="U767" s="160"/>
      <c r="V767" s="160"/>
      <c r="W767" s="160"/>
      <c r="X767" s="151"/>
      <c r="Y767" s="151"/>
      <c r="Z767" s="151"/>
      <c r="AA767" s="151"/>
      <c r="AB767" s="151"/>
      <c r="AC767" s="151"/>
      <c r="AD767" s="151"/>
      <c r="AE767" s="151"/>
      <c r="AF767" s="151"/>
      <c r="AG767" s="151" t="s">
        <v>250</v>
      </c>
      <c r="AH767" s="151">
        <v>0</v>
      </c>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c r="A768" s="158"/>
      <c r="B768" s="159"/>
      <c r="C768" s="198" t="s">
        <v>927</v>
      </c>
      <c r="D768" s="190"/>
      <c r="E768" s="191">
        <v>3</v>
      </c>
      <c r="F768" s="160"/>
      <c r="G768" s="160"/>
      <c r="H768" s="160"/>
      <c r="I768" s="160"/>
      <c r="J768" s="160"/>
      <c r="K768" s="160"/>
      <c r="L768" s="160"/>
      <c r="M768" s="160"/>
      <c r="N768" s="160"/>
      <c r="O768" s="160"/>
      <c r="P768" s="160"/>
      <c r="Q768" s="160"/>
      <c r="R768" s="160"/>
      <c r="S768" s="160"/>
      <c r="T768" s="160"/>
      <c r="U768" s="160"/>
      <c r="V768" s="160"/>
      <c r="W768" s="160"/>
      <c r="X768" s="151"/>
      <c r="Y768" s="151"/>
      <c r="Z768" s="151"/>
      <c r="AA768" s="151"/>
      <c r="AB768" s="151"/>
      <c r="AC768" s="151"/>
      <c r="AD768" s="151"/>
      <c r="AE768" s="151"/>
      <c r="AF768" s="151"/>
      <c r="AG768" s="151" t="s">
        <v>250</v>
      </c>
      <c r="AH768" s="151">
        <v>0</v>
      </c>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c r="A769" s="158"/>
      <c r="B769" s="159"/>
      <c r="C769" s="198" t="s">
        <v>928</v>
      </c>
      <c r="D769" s="190"/>
      <c r="E769" s="191">
        <v>5.6</v>
      </c>
      <c r="F769" s="160"/>
      <c r="G769" s="160"/>
      <c r="H769" s="160"/>
      <c r="I769" s="160"/>
      <c r="J769" s="160"/>
      <c r="K769" s="160"/>
      <c r="L769" s="160"/>
      <c r="M769" s="160"/>
      <c r="N769" s="160"/>
      <c r="O769" s="160"/>
      <c r="P769" s="160"/>
      <c r="Q769" s="160"/>
      <c r="R769" s="160"/>
      <c r="S769" s="160"/>
      <c r="T769" s="160"/>
      <c r="U769" s="160"/>
      <c r="V769" s="160"/>
      <c r="W769" s="160"/>
      <c r="X769" s="151"/>
      <c r="Y769" s="151"/>
      <c r="Z769" s="151"/>
      <c r="AA769" s="151"/>
      <c r="AB769" s="151"/>
      <c r="AC769" s="151"/>
      <c r="AD769" s="151"/>
      <c r="AE769" s="151"/>
      <c r="AF769" s="151"/>
      <c r="AG769" s="151" t="s">
        <v>250</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c r="A770" s="158"/>
      <c r="B770" s="159"/>
      <c r="C770" s="198" t="s">
        <v>929</v>
      </c>
      <c r="D770" s="190"/>
      <c r="E770" s="191">
        <v>4</v>
      </c>
      <c r="F770" s="160"/>
      <c r="G770" s="160"/>
      <c r="H770" s="160"/>
      <c r="I770" s="160"/>
      <c r="J770" s="160"/>
      <c r="K770" s="160"/>
      <c r="L770" s="160"/>
      <c r="M770" s="160"/>
      <c r="N770" s="160"/>
      <c r="O770" s="160"/>
      <c r="P770" s="160"/>
      <c r="Q770" s="160"/>
      <c r="R770" s="160"/>
      <c r="S770" s="160"/>
      <c r="T770" s="160"/>
      <c r="U770" s="160"/>
      <c r="V770" s="160"/>
      <c r="W770" s="160"/>
      <c r="X770" s="151"/>
      <c r="Y770" s="151"/>
      <c r="Z770" s="151"/>
      <c r="AA770" s="151"/>
      <c r="AB770" s="151"/>
      <c r="AC770" s="151"/>
      <c r="AD770" s="151"/>
      <c r="AE770" s="151"/>
      <c r="AF770" s="151"/>
      <c r="AG770" s="151" t="s">
        <v>250</v>
      </c>
      <c r="AH770" s="151">
        <v>0</v>
      </c>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c r="A771" s="158"/>
      <c r="B771" s="159"/>
      <c r="C771" s="198" t="s">
        <v>930</v>
      </c>
      <c r="D771" s="190"/>
      <c r="E771" s="191">
        <v>6</v>
      </c>
      <c r="F771" s="160"/>
      <c r="G771" s="160"/>
      <c r="H771" s="160"/>
      <c r="I771" s="160"/>
      <c r="J771" s="160"/>
      <c r="K771" s="160"/>
      <c r="L771" s="160"/>
      <c r="M771" s="160"/>
      <c r="N771" s="160"/>
      <c r="O771" s="160"/>
      <c r="P771" s="160"/>
      <c r="Q771" s="160"/>
      <c r="R771" s="160"/>
      <c r="S771" s="160"/>
      <c r="T771" s="160"/>
      <c r="U771" s="160"/>
      <c r="V771" s="160"/>
      <c r="W771" s="160"/>
      <c r="X771" s="151"/>
      <c r="Y771" s="151"/>
      <c r="Z771" s="151"/>
      <c r="AA771" s="151"/>
      <c r="AB771" s="151"/>
      <c r="AC771" s="151"/>
      <c r="AD771" s="151"/>
      <c r="AE771" s="151"/>
      <c r="AF771" s="151"/>
      <c r="AG771" s="151" t="s">
        <v>250</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ht="22.5" outlineLevel="1">
      <c r="A772" s="168">
        <v>145</v>
      </c>
      <c r="B772" s="169" t="s">
        <v>931</v>
      </c>
      <c r="C772" s="185" t="s">
        <v>932</v>
      </c>
      <c r="D772" s="170" t="s">
        <v>292</v>
      </c>
      <c r="E772" s="171">
        <v>79.775000000000006</v>
      </c>
      <c r="F772" s="172">
        <v>0</v>
      </c>
      <c r="G772" s="173">
        <f>ROUND(E772*F772,2)</f>
        <v>0</v>
      </c>
      <c r="H772" s="172"/>
      <c r="I772" s="173">
        <f>ROUND(E772*H772,2)</f>
        <v>0</v>
      </c>
      <c r="J772" s="172"/>
      <c r="K772" s="173">
        <f>ROUND(E772*J772,2)</f>
        <v>0</v>
      </c>
      <c r="L772" s="173">
        <v>21</v>
      </c>
      <c r="M772" s="173">
        <f>G772*(1+L772/100)</f>
        <v>0</v>
      </c>
      <c r="N772" s="173">
        <v>0</v>
      </c>
      <c r="O772" s="173">
        <f>ROUND(E772*N772,2)</f>
        <v>0</v>
      </c>
      <c r="P772" s="173">
        <v>0.05</v>
      </c>
      <c r="Q772" s="173">
        <f>ROUND(E772*P772,2)</f>
        <v>3.99</v>
      </c>
      <c r="R772" s="173" t="s">
        <v>800</v>
      </c>
      <c r="S772" s="173" t="s">
        <v>201</v>
      </c>
      <c r="T772" s="174" t="s">
        <v>245</v>
      </c>
      <c r="U772" s="160">
        <v>0.33</v>
      </c>
      <c r="V772" s="160">
        <f>ROUND(E772*U772,2)</f>
        <v>26.33</v>
      </c>
      <c r="W772" s="160"/>
      <c r="X772" s="151"/>
      <c r="Y772" s="151"/>
      <c r="Z772" s="151"/>
      <c r="AA772" s="151"/>
      <c r="AB772" s="151"/>
      <c r="AC772" s="151"/>
      <c r="AD772" s="151"/>
      <c r="AE772" s="151"/>
      <c r="AF772" s="151"/>
      <c r="AG772" s="151" t="s">
        <v>259</v>
      </c>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c r="A773" s="158"/>
      <c r="B773" s="159"/>
      <c r="C773" s="198" t="s">
        <v>933</v>
      </c>
      <c r="D773" s="190"/>
      <c r="E773" s="191">
        <v>37.270000000000003</v>
      </c>
      <c r="F773" s="160"/>
      <c r="G773" s="160"/>
      <c r="H773" s="160"/>
      <c r="I773" s="160"/>
      <c r="J773" s="160"/>
      <c r="K773" s="160"/>
      <c r="L773" s="160"/>
      <c r="M773" s="160"/>
      <c r="N773" s="160"/>
      <c r="O773" s="160"/>
      <c r="P773" s="160"/>
      <c r="Q773" s="160"/>
      <c r="R773" s="160"/>
      <c r="S773" s="160"/>
      <c r="T773" s="160"/>
      <c r="U773" s="160"/>
      <c r="V773" s="160"/>
      <c r="W773" s="160"/>
      <c r="X773" s="151"/>
      <c r="Y773" s="151"/>
      <c r="Z773" s="151"/>
      <c r="AA773" s="151"/>
      <c r="AB773" s="151"/>
      <c r="AC773" s="151"/>
      <c r="AD773" s="151"/>
      <c r="AE773" s="151"/>
      <c r="AF773" s="151"/>
      <c r="AG773" s="151" t="s">
        <v>250</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outlineLevel="1">
      <c r="A774" s="158"/>
      <c r="B774" s="159"/>
      <c r="C774" s="198" t="s">
        <v>439</v>
      </c>
      <c r="D774" s="190"/>
      <c r="E774" s="191">
        <v>8.9</v>
      </c>
      <c r="F774" s="160"/>
      <c r="G774" s="160"/>
      <c r="H774" s="160"/>
      <c r="I774" s="160"/>
      <c r="J774" s="160"/>
      <c r="K774" s="160"/>
      <c r="L774" s="160"/>
      <c r="M774" s="160"/>
      <c r="N774" s="160"/>
      <c r="O774" s="160"/>
      <c r="P774" s="160"/>
      <c r="Q774" s="160"/>
      <c r="R774" s="160"/>
      <c r="S774" s="160"/>
      <c r="T774" s="160"/>
      <c r="U774" s="160"/>
      <c r="V774" s="160"/>
      <c r="W774" s="160"/>
      <c r="X774" s="151"/>
      <c r="Y774" s="151"/>
      <c r="Z774" s="151"/>
      <c r="AA774" s="151"/>
      <c r="AB774" s="151"/>
      <c r="AC774" s="151"/>
      <c r="AD774" s="151"/>
      <c r="AE774" s="151"/>
      <c r="AF774" s="151"/>
      <c r="AG774" s="151" t="s">
        <v>250</v>
      </c>
      <c r="AH774" s="151">
        <v>0</v>
      </c>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c r="A775" s="158"/>
      <c r="B775" s="159"/>
      <c r="C775" s="198" t="s">
        <v>934</v>
      </c>
      <c r="D775" s="190"/>
      <c r="E775" s="191">
        <v>8.2249999999999996</v>
      </c>
      <c r="F775" s="160"/>
      <c r="G775" s="160"/>
      <c r="H775" s="160"/>
      <c r="I775" s="160"/>
      <c r="J775" s="160"/>
      <c r="K775" s="160"/>
      <c r="L775" s="160"/>
      <c r="M775" s="160"/>
      <c r="N775" s="160"/>
      <c r="O775" s="160"/>
      <c r="P775" s="160"/>
      <c r="Q775" s="160"/>
      <c r="R775" s="160"/>
      <c r="S775" s="160"/>
      <c r="T775" s="160"/>
      <c r="U775" s="160"/>
      <c r="V775" s="160"/>
      <c r="W775" s="160"/>
      <c r="X775" s="151"/>
      <c r="Y775" s="151"/>
      <c r="Z775" s="151"/>
      <c r="AA775" s="151"/>
      <c r="AB775" s="151"/>
      <c r="AC775" s="151"/>
      <c r="AD775" s="151"/>
      <c r="AE775" s="151"/>
      <c r="AF775" s="151"/>
      <c r="AG775" s="151" t="s">
        <v>250</v>
      </c>
      <c r="AH775" s="151">
        <v>0</v>
      </c>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c r="A776" s="158"/>
      <c r="B776" s="159"/>
      <c r="C776" s="198" t="s">
        <v>441</v>
      </c>
      <c r="D776" s="190"/>
      <c r="E776" s="191">
        <v>4.16</v>
      </c>
      <c r="F776" s="160"/>
      <c r="G776" s="160"/>
      <c r="H776" s="160"/>
      <c r="I776" s="160"/>
      <c r="J776" s="160"/>
      <c r="K776" s="160"/>
      <c r="L776" s="160"/>
      <c r="M776" s="160"/>
      <c r="N776" s="160"/>
      <c r="O776" s="160"/>
      <c r="P776" s="160"/>
      <c r="Q776" s="160"/>
      <c r="R776" s="160"/>
      <c r="S776" s="160"/>
      <c r="T776" s="160"/>
      <c r="U776" s="160"/>
      <c r="V776" s="160"/>
      <c r="W776" s="160"/>
      <c r="X776" s="151"/>
      <c r="Y776" s="151"/>
      <c r="Z776" s="151"/>
      <c r="AA776" s="151"/>
      <c r="AB776" s="151"/>
      <c r="AC776" s="151"/>
      <c r="AD776" s="151"/>
      <c r="AE776" s="151"/>
      <c r="AF776" s="151"/>
      <c r="AG776" s="151" t="s">
        <v>250</v>
      </c>
      <c r="AH776" s="151">
        <v>0</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c r="A777" s="158"/>
      <c r="B777" s="159"/>
      <c r="C777" s="198" t="s">
        <v>442</v>
      </c>
      <c r="D777" s="190"/>
      <c r="E777" s="191">
        <v>3.76</v>
      </c>
      <c r="F777" s="160"/>
      <c r="G777" s="160"/>
      <c r="H777" s="160"/>
      <c r="I777" s="160"/>
      <c r="J777" s="160"/>
      <c r="K777" s="160"/>
      <c r="L777" s="160"/>
      <c r="M777" s="160"/>
      <c r="N777" s="160"/>
      <c r="O777" s="160"/>
      <c r="P777" s="160"/>
      <c r="Q777" s="160"/>
      <c r="R777" s="160"/>
      <c r="S777" s="160"/>
      <c r="T777" s="160"/>
      <c r="U777" s="160"/>
      <c r="V777" s="160"/>
      <c r="W777" s="160"/>
      <c r="X777" s="151"/>
      <c r="Y777" s="151"/>
      <c r="Z777" s="151"/>
      <c r="AA777" s="151"/>
      <c r="AB777" s="151"/>
      <c r="AC777" s="151"/>
      <c r="AD777" s="151"/>
      <c r="AE777" s="151"/>
      <c r="AF777" s="151"/>
      <c r="AG777" s="151" t="s">
        <v>250</v>
      </c>
      <c r="AH777" s="151">
        <v>0</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c r="A778" s="158"/>
      <c r="B778" s="159"/>
      <c r="C778" s="198" t="s">
        <v>935</v>
      </c>
      <c r="D778" s="190"/>
      <c r="E778" s="191">
        <v>6.08</v>
      </c>
      <c r="F778" s="160"/>
      <c r="G778" s="160"/>
      <c r="H778" s="160"/>
      <c r="I778" s="160"/>
      <c r="J778" s="160"/>
      <c r="K778" s="160"/>
      <c r="L778" s="160"/>
      <c r="M778" s="160"/>
      <c r="N778" s="160"/>
      <c r="O778" s="160"/>
      <c r="P778" s="160"/>
      <c r="Q778" s="160"/>
      <c r="R778" s="160"/>
      <c r="S778" s="160"/>
      <c r="T778" s="160"/>
      <c r="U778" s="160"/>
      <c r="V778" s="160"/>
      <c r="W778" s="160"/>
      <c r="X778" s="151"/>
      <c r="Y778" s="151"/>
      <c r="Z778" s="151"/>
      <c r="AA778" s="151"/>
      <c r="AB778" s="151"/>
      <c r="AC778" s="151"/>
      <c r="AD778" s="151"/>
      <c r="AE778" s="151"/>
      <c r="AF778" s="151"/>
      <c r="AG778" s="151" t="s">
        <v>250</v>
      </c>
      <c r="AH778" s="151">
        <v>0</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c r="A779" s="158"/>
      <c r="B779" s="159"/>
      <c r="C779" s="198" t="s">
        <v>444</v>
      </c>
      <c r="D779" s="190"/>
      <c r="E779" s="191">
        <v>4.58</v>
      </c>
      <c r="F779" s="160"/>
      <c r="G779" s="160"/>
      <c r="H779" s="160"/>
      <c r="I779" s="160"/>
      <c r="J779" s="160"/>
      <c r="K779" s="160"/>
      <c r="L779" s="160"/>
      <c r="M779" s="160"/>
      <c r="N779" s="160"/>
      <c r="O779" s="160"/>
      <c r="P779" s="160"/>
      <c r="Q779" s="160"/>
      <c r="R779" s="160"/>
      <c r="S779" s="160"/>
      <c r="T779" s="160"/>
      <c r="U779" s="160"/>
      <c r="V779" s="160"/>
      <c r="W779" s="160"/>
      <c r="X779" s="151"/>
      <c r="Y779" s="151"/>
      <c r="Z779" s="151"/>
      <c r="AA779" s="151"/>
      <c r="AB779" s="151"/>
      <c r="AC779" s="151"/>
      <c r="AD779" s="151"/>
      <c r="AE779" s="151"/>
      <c r="AF779" s="151"/>
      <c r="AG779" s="151" t="s">
        <v>250</v>
      </c>
      <c r="AH779" s="151">
        <v>0</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c r="A780" s="158"/>
      <c r="B780" s="159"/>
      <c r="C780" s="198" t="s">
        <v>445</v>
      </c>
      <c r="D780" s="190"/>
      <c r="E780" s="191">
        <v>6.8</v>
      </c>
      <c r="F780" s="160"/>
      <c r="G780" s="160"/>
      <c r="H780" s="160"/>
      <c r="I780" s="160"/>
      <c r="J780" s="160"/>
      <c r="K780" s="160"/>
      <c r="L780" s="160"/>
      <c r="M780" s="160"/>
      <c r="N780" s="160"/>
      <c r="O780" s="160"/>
      <c r="P780" s="160"/>
      <c r="Q780" s="160"/>
      <c r="R780" s="160"/>
      <c r="S780" s="160"/>
      <c r="T780" s="160"/>
      <c r="U780" s="160"/>
      <c r="V780" s="160"/>
      <c r="W780" s="160"/>
      <c r="X780" s="151"/>
      <c r="Y780" s="151"/>
      <c r="Z780" s="151"/>
      <c r="AA780" s="151"/>
      <c r="AB780" s="151"/>
      <c r="AC780" s="151"/>
      <c r="AD780" s="151"/>
      <c r="AE780" s="151"/>
      <c r="AF780" s="151"/>
      <c r="AG780" s="151" t="s">
        <v>250</v>
      </c>
      <c r="AH780" s="151">
        <v>0</v>
      </c>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ht="22.5" outlineLevel="1">
      <c r="A781" s="168">
        <v>146</v>
      </c>
      <c r="B781" s="169" t="s">
        <v>936</v>
      </c>
      <c r="C781" s="185" t="s">
        <v>937</v>
      </c>
      <c r="D781" s="170" t="s">
        <v>292</v>
      </c>
      <c r="E781" s="171">
        <v>218.2184</v>
      </c>
      <c r="F781" s="172">
        <v>0</v>
      </c>
      <c r="G781" s="173">
        <f>ROUND(E781*F781,2)</f>
        <v>0</v>
      </c>
      <c r="H781" s="172"/>
      <c r="I781" s="173">
        <f>ROUND(E781*H781,2)</f>
        <v>0</v>
      </c>
      <c r="J781" s="172"/>
      <c r="K781" s="173">
        <f>ROUND(E781*J781,2)</f>
        <v>0</v>
      </c>
      <c r="L781" s="173">
        <v>21</v>
      </c>
      <c r="M781" s="173">
        <f>G781*(1+L781/100)</f>
        <v>0</v>
      </c>
      <c r="N781" s="173">
        <v>0</v>
      </c>
      <c r="O781" s="173">
        <f>ROUND(E781*N781,2)</f>
        <v>0</v>
      </c>
      <c r="P781" s="173">
        <v>4.5999999999999999E-2</v>
      </c>
      <c r="Q781" s="173">
        <f>ROUND(E781*P781,2)</f>
        <v>10.039999999999999</v>
      </c>
      <c r="R781" s="173" t="s">
        <v>800</v>
      </c>
      <c r="S781" s="173" t="s">
        <v>201</v>
      </c>
      <c r="T781" s="174" t="s">
        <v>245</v>
      </c>
      <c r="U781" s="160">
        <v>0.26</v>
      </c>
      <c r="V781" s="160">
        <f>ROUND(E781*U781,2)</f>
        <v>56.74</v>
      </c>
      <c r="W781" s="160"/>
      <c r="X781" s="151"/>
      <c r="Y781" s="151"/>
      <c r="Z781" s="151"/>
      <c r="AA781" s="151"/>
      <c r="AB781" s="151"/>
      <c r="AC781" s="151"/>
      <c r="AD781" s="151"/>
      <c r="AE781" s="151"/>
      <c r="AF781" s="151"/>
      <c r="AG781" s="151" t="s">
        <v>259</v>
      </c>
      <c r="AH781" s="151"/>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c r="A782" s="158"/>
      <c r="B782" s="159"/>
      <c r="C782" s="198" t="s">
        <v>938</v>
      </c>
      <c r="D782" s="190"/>
      <c r="E782" s="191">
        <v>74.348399999999998</v>
      </c>
      <c r="F782" s="160"/>
      <c r="G782" s="160"/>
      <c r="H782" s="160"/>
      <c r="I782" s="160"/>
      <c r="J782" s="160"/>
      <c r="K782" s="160"/>
      <c r="L782" s="160"/>
      <c r="M782" s="160"/>
      <c r="N782" s="160"/>
      <c r="O782" s="160"/>
      <c r="P782" s="160"/>
      <c r="Q782" s="160"/>
      <c r="R782" s="160"/>
      <c r="S782" s="160"/>
      <c r="T782" s="160"/>
      <c r="U782" s="160"/>
      <c r="V782" s="160"/>
      <c r="W782" s="160"/>
      <c r="X782" s="151"/>
      <c r="Y782" s="151"/>
      <c r="Z782" s="151"/>
      <c r="AA782" s="151"/>
      <c r="AB782" s="151"/>
      <c r="AC782" s="151"/>
      <c r="AD782" s="151"/>
      <c r="AE782" s="151"/>
      <c r="AF782" s="151"/>
      <c r="AG782" s="151" t="s">
        <v>250</v>
      </c>
      <c r="AH782" s="151">
        <v>0</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c r="A783" s="158"/>
      <c r="B783" s="159"/>
      <c r="C783" s="198" t="s">
        <v>939</v>
      </c>
      <c r="D783" s="190"/>
      <c r="E783" s="191">
        <v>31.905999999999999</v>
      </c>
      <c r="F783" s="160"/>
      <c r="G783" s="160"/>
      <c r="H783" s="160"/>
      <c r="I783" s="160"/>
      <c r="J783" s="160"/>
      <c r="K783" s="160"/>
      <c r="L783" s="160"/>
      <c r="M783" s="160"/>
      <c r="N783" s="160"/>
      <c r="O783" s="160"/>
      <c r="P783" s="160"/>
      <c r="Q783" s="160"/>
      <c r="R783" s="160"/>
      <c r="S783" s="160"/>
      <c r="T783" s="160"/>
      <c r="U783" s="160"/>
      <c r="V783" s="160"/>
      <c r="W783" s="160"/>
      <c r="X783" s="151"/>
      <c r="Y783" s="151"/>
      <c r="Z783" s="151"/>
      <c r="AA783" s="151"/>
      <c r="AB783" s="151"/>
      <c r="AC783" s="151"/>
      <c r="AD783" s="151"/>
      <c r="AE783" s="151"/>
      <c r="AF783" s="151"/>
      <c r="AG783" s="151" t="s">
        <v>250</v>
      </c>
      <c r="AH783" s="151">
        <v>0</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c r="A784" s="158"/>
      <c r="B784" s="159"/>
      <c r="C784" s="198" t="s">
        <v>940</v>
      </c>
      <c r="D784" s="190"/>
      <c r="E784" s="191">
        <v>25.687999999999999</v>
      </c>
      <c r="F784" s="160"/>
      <c r="G784" s="160"/>
      <c r="H784" s="160"/>
      <c r="I784" s="160"/>
      <c r="J784" s="160"/>
      <c r="K784" s="160"/>
      <c r="L784" s="160"/>
      <c r="M784" s="160"/>
      <c r="N784" s="160"/>
      <c r="O784" s="160"/>
      <c r="P784" s="160"/>
      <c r="Q784" s="160"/>
      <c r="R784" s="160"/>
      <c r="S784" s="160"/>
      <c r="T784" s="160"/>
      <c r="U784" s="160"/>
      <c r="V784" s="160"/>
      <c r="W784" s="160"/>
      <c r="X784" s="151"/>
      <c r="Y784" s="151"/>
      <c r="Z784" s="151"/>
      <c r="AA784" s="151"/>
      <c r="AB784" s="151"/>
      <c r="AC784" s="151"/>
      <c r="AD784" s="151"/>
      <c r="AE784" s="151"/>
      <c r="AF784" s="151"/>
      <c r="AG784" s="151" t="s">
        <v>250</v>
      </c>
      <c r="AH784" s="151">
        <v>0</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c r="A785" s="158"/>
      <c r="B785" s="159"/>
      <c r="C785" s="198" t="s">
        <v>941</v>
      </c>
      <c r="D785" s="190"/>
      <c r="E785" s="191">
        <v>40.222000000000001</v>
      </c>
      <c r="F785" s="160"/>
      <c r="G785" s="160"/>
      <c r="H785" s="160"/>
      <c r="I785" s="160"/>
      <c r="J785" s="160"/>
      <c r="K785" s="160"/>
      <c r="L785" s="160"/>
      <c r="M785" s="160"/>
      <c r="N785" s="160"/>
      <c r="O785" s="160"/>
      <c r="P785" s="160"/>
      <c r="Q785" s="160"/>
      <c r="R785" s="160"/>
      <c r="S785" s="160"/>
      <c r="T785" s="160"/>
      <c r="U785" s="160"/>
      <c r="V785" s="160"/>
      <c r="W785" s="160"/>
      <c r="X785" s="151"/>
      <c r="Y785" s="151"/>
      <c r="Z785" s="151"/>
      <c r="AA785" s="151"/>
      <c r="AB785" s="151"/>
      <c r="AC785" s="151"/>
      <c r="AD785" s="151"/>
      <c r="AE785" s="151"/>
      <c r="AF785" s="151"/>
      <c r="AG785" s="151" t="s">
        <v>250</v>
      </c>
      <c r="AH785" s="151">
        <v>0</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c r="A786" s="158"/>
      <c r="B786" s="159"/>
      <c r="C786" s="198" t="s">
        <v>942</v>
      </c>
      <c r="D786" s="190"/>
      <c r="E786" s="191">
        <v>25.853999999999999</v>
      </c>
      <c r="F786" s="160"/>
      <c r="G786" s="160"/>
      <c r="H786" s="160"/>
      <c r="I786" s="160"/>
      <c r="J786" s="160"/>
      <c r="K786" s="160"/>
      <c r="L786" s="160"/>
      <c r="M786" s="160"/>
      <c r="N786" s="160"/>
      <c r="O786" s="160"/>
      <c r="P786" s="160"/>
      <c r="Q786" s="160"/>
      <c r="R786" s="160"/>
      <c r="S786" s="160"/>
      <c r="T786" s="160"/>
      <c r="U786" s="160"/>
      <c r="V786" s="160"/>
      <c r="W786" s="160"/>
      <c r="X786" s="151"/>
      <c r="Y786" s="151"/>
      <c r="Z786" s="151"/>
      <c r="AA786" s="151"/>
      <c r="AB786" s="151"/>
      <c r="AC786" s="151"/>
      <c r="AD786" s="151"/>
      <c r="AE786" s="151"/>
      <c r="AF786" s="151"/>
      <c r="AG786" s="151" t="s">
        <v>250</v>
      </c>
      <c r="AH786" s="151">
        <v>0</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c r="A787" s="158"/>
      <c r="B787" s="159"/>
      <c r="C787" s="198" t="s">
        <v>943</v>
      </c>
      <c r="D787" s="190"/>
      <c r="E787" s="191">
        <v>8.3000000000000007</v>
      </c>
      <c r="F787" s="160"/>
      <c r="G787" s="160"/>
      <c r="H787" s="160"/>
      <c r="I787" s="160"/>
      <c r="J787" s="160"/>
      <c r="K787" s="160"/>
      <c r="L787" s="160"/>
      <c r="M787" s="160"/>
      <c r="N787" s="160"/>
      <c r="O787" s="160"/>
      <c r="P787" s="160"/>
      <c r="Q787" s="160"/>
      <c r="R787" s="160"/>
      <c r="S787" s="160"/>
      <c r="T787" s="160"/>
      <c r="U787" s="160"/>
      <c r="V787" s="160"/>
      <c r="W787" s="160"/>
      <c r="X787" s="151"/>
      <c r="Y787" s="151"/>
      <c r="Z787" s="151"/>
      <c r="AA787" s="151"/>
      <c r="AB787" s="151"/>
      <c r="AC787" s="151"/>
      <c r="AD787" s="151"/>
      <c r="AE787" s="151"/>
      <c r="AF787" s="151"/>
      <c r="AG787" s="151" t="s">
        <v>250</v>
      </c>
      <c r="AH787" s="151">
        <v>0</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c r="A788" s="158"/>
      <c r="B788" s="159"/>
      <c r="C788" s="198" t="s">
        <v>516</v>
      </c>
      <c r="D788" s="190"/>
      <c r="E788" s="191">
        <v>9.1999999999999993</v>
      </c>
      <c r="F788" s="160"/>
      <c r="G788" s="160"/>
      <c r="H788" s="160"/>
      <c r="I788" s="160"/>
      <c r="J788" s="160"/>
      <c r="K788" s="160"/>
      <c r="L788" s="160"/>
      <c r="M788" s="160"/>
      <c r="N788" s="160"/>
      <c r="O788" s="160"/>
      <c r="P788" s="160"/>
      <c r="Q788" s="160"/>
      <c r="R788" s="160"/>
      <c r="S788" s="160"/>
      <c r="T788" s="160"/>
      <c r="U788" s="160"/>
      <c r="V788" s="160"/>
      <c r="W788" s="160"/>
      <c r="X788" s="151"/>
      <c r="Y788" s="151"/>
      <c r="Z788" s="151"/>
      <c r="AA788" s="151"/>
      <c r="AB788" s="151"/>
      <c r="AC788" s="151"/>
      <c r="AD788" s="151"/>
      <c r="AE788" s="151"/>
      <c r="AF788" s="151"/>
      <c r="AG788" s="151" t="s">
        <v>250</v>
      </c>
      <c r="AH788" s="151">
        <v>0</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c r="A789" s="158"/>
      <c r="B789" s="159"/>
      <c r="C789" s="198" t="s">
        <v>517</v>
      </c>
      <c r="D789" s="190"/>
      <c r="E789" s="191">
        <v>2.7</v>
      </c>
      <c r="F789" s="160"/>
      <c r="G789" s="160"/>
      <c r="H789" s="160"/>
      <c r="I789" s="160"/>
      <c r="J789" s="160"/>
      <c r="K789" s="160"/>
      <c r="L789" s="160"/>
      <c r="M789" s="160"/>
      <c r="N789" s="160"/>
      <c r="O789" s="160"/>
      <c r="P789" s="160"/>
      <c r="Q789" s="160"/>
      <c r="R789" s="160"/>
      <c r="S789" s="160"/>
      <c r="T789" s="160"/>
      <c r="U789" s="160"/>
      <c r="V789" s="160"/>
      <c r="W789" s="160"/>
      <c r="X789" s="151"/>
      <c r="Y789" s="151"/>
      <c r="Z789" s="151"/>
      <c r="AA789" s="151"/>
      <c r="AB789" s="151"/>
      <c r="AC789" s="151"/>
      <c r="AD789" s="151"/>
      <c r="AE789" s="151"/>
      <c r="AF789" s="151"/>
      <c r="AG789" s="151" t="s">
        <v>250</v>
      </c>
      <c r="AH789" s="151">
        <v>0</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c r="A790" s="176">
        <v>147</v>
      </c>
      <c r="B790" s="177" t="s">
        <v>944</v>
      </c>
      <c r="C790" s="186" t="s">
        <v>945</v>
      </c>
      <c r="D790" s="178" t="s">
        <v>946</v>
      </c>
      <c r="E790" s="179">
        <v>30</v>
      </c>
      <c r="F790" s="180">
        <v>0</v>
      </c>
      <c r="G790" s="181">
        <f>ROUND(E790*F790,2)</f>
        <v>0</v>
      </c>
      <c r="H790" s="180"/>
      <c r="I790" s="181">
        <f>ROUND(E790*H790,2)</f>
        <v>0</v>
      </c>
      <c r="J790" s="180"/>
      <c r="K790" s="181">
        <f>ROUND(E790*J790,2)</f>
        <v>0</v>
      </c>
      <c r="L790" s="181">
        <v>21</v>
      </c>
      <c r="M790" s="181">
        <f>G790*(1+L790/100)</f>
        <v>0</v>
      </c>
      <c r="N790" s="181">
        <v>0</v>
      </c>
      <c r="O790" s="181">
        <f>ROUND(E790*N790,2)</f>
        <v>0</v>
      </c>
      <c r="P790" s="181">
        <v>0</v>
      </c>
      <c r="Q790" s="181">
        <f>ROUND(E790*P790,2)</f>
        <v>0</v>
      </c>
      <c r="R790" s="181" t="s">
        <v>800</v>
      </c>
      <c r="S790" s="181" t="s">
        <v>201</v>
      </c>
      <c r="T790" s="182" t="s">
        <v>245</v>
      </c>
      <c r="U790" s="160">
        <v>0</v>
      </c>
      <c r="V790" s="160">
        <f>ROUND(E790*U790,2)</f>
        <v>0</v>
      </c>
      <c r="W790" s="160"/>
      <c r="X790" s="151"/>
      <c r="Y790" s="151"/>
      <c r="Z790" s="151"/>
      <c r="AA790" s="151"/>
      <c r="AB790" s="151"/>
      <c r="AC790" s="151"/>
      <c r="AD790" s="151"/>
      <c r="AE790" s="151"/>
      <c r="AF790" s="151"/>
      <c r="AG790" s="151" t="s">
        <v>259</v>
      </c>
      <c r="AH790" s="151"/>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ht="22.5" outlineLevel="1">
      <c r="A791" s="176">
        <v>148</v>
      </c>
      <c r="B791" s="177" t="s">
        <v>947</v>
      </c>
      <c r="C791" s="186" t="s">
        <v>948</v>
      </c>
      <c r="D791" s="178" t="s">
        <v>211</v>
      </c>
      <c r="E791" s="179">
        <v>3</v>
      </c>
      <c r="F791" s="180">
        <v>0</v>
      </c>
      <c r="G791" s="181">
        <f>ROUND(E791*F791,2)</f>
        <v>0</v>
      </c>
      <c r="H791" s="180"/>
      <c r="I791" s="181">
        <f>ROUND(E791*H791,2)</f>
        <v>0</v>
      </c>
      <c r="J791" s="180"/>
      <c r="K791" s="181">
        <f>ROUND(E791*J791,2)</f>
        <v>0</v>
      </c>
      <c r="L791" s="181">
        <v>21</v>
      </c>
      <c r="M791" s="181">
        <f>G791*(1+L791/100)</f>
        <v>0</v>
      </c>
      <c r="N791" s="181">
        <v>1.33E-3</v>
      </c>
      <c r="O791" s="181">
        <f>ROUND(E791*N791,2)</f>
        <v>0</v>
      </c>
      <c r="P791" s="181">
        <v>2.3E-2</v>
      </c>
      <c r="Q791" s="181">
        <f>ROUND(E791*P791,2)</f>
        <v>7.0000000000000007E-2</v>
      </c>
      <c r="R791" s="181"/>
      <c r="S791" s="181" t="s">
        <v>212</v>
      </c>
      <c r="T791" s="182" t="s">
        <v>202</v>
      </c>
      <c r="U791" s="160">
        <v>0</v>
      </c>
      <c r="V791" s="160">
        <f>ROUND(E791*U791,2)</f>
        <v>0</v>
      </c>
      <c r="W791" s="160"/>
      <c r="X791" s="151"/>
      <c r="Y791" s="151"/>
      <c r="Z791" s="151"/>
      <c r="AA791" s="151"/>
      <c r="AB791" s="151"/>
      <c r="AC791" s="151"/>
      <c r="AD791" s="151"/>
      <c r="AE791" s="151"/>
      <c r="AF791" s="151"/>
      <c r="AG791" s="151" t="s">
        <v>665</v>
      </c>
      <c r="AH791" s="151"/>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c r="A792" s="176">
        <v>149</v>
      </c>
      <c r="B792" s="177" t="s">
        <v>949</v>
      </c>
      <c r="C792" s="186" t="s">
        <v>950</v>
      </c>
      <c r="D792" s="178" t="s">
        <v>685</v>
      </c>
      <c r="E792" s="179">
        <v>93.873710000000003</v>
      </c>
      <c r="F792" s="180">
        <v>0</v>
      </c>
      <c r="G792" s="181">
        <f>ROUND(E792*F792,2)</f>
        <v>0</v>
      </c>
      <c r="H792" s="180"/>
      <c r="I792" s="181">
        <f>ROUND(E792*H792,2)</f>
        <v>0</v>
      </c>
      <c r="J792" s="180"/>
      <c r="K792" s="181">
        <f>ROUND(E792*J792,2)</f>
        <v>0</v>
      </c>
      <c r="L792" s="181">
        <v>21</v>
      </c>
      <c r="M792" s="181">
        <f>G792*(1+L792/100)</f>
        <v>0</v>
      </c>
      <c r="N792" s="181">
        <v>0</v>
      </c>
      <c r="O792" s="181">
        <f>ROUND(E792*N792,2)</f>
        <v>0</v>
      </c>
      <c r="P792" s="181">
        <v>0</v>
      </c>
      <c r="Q792" s="181">
        <f>ROUND(E792*P792,2)</f>
        <v>0</v>
      </c>
      <c r="R792" s="181" t="s">
        <v>800</v>
      </c>
      <c r="S792" s="181" t="s">
        <v>201</v>
      </c>
      <c r="T792" s="182" t="s">
        <v>245</v>
      </c>
      <c r="U792" s="160">
        <v>0.55000000000000004</v>
      </c>
      <c r="V792" s="160">
        <f>ROUND(E792*U792,2)</f>
        <v>51.63</v>
      </c>
      <c r="W792" s="160"/>
      <c r="X792" s="151"/>
      <c r="Y792" s="151"/>
      <c r="Z792" s="151"/>
      <c r="AA792" s="151"/>
      <c r="AB792" s="151"/>
      <c r="AC792" s="151"/>
      <c r="AD792" s="151"/>
      <c r="AE792" s="151"/>
      <c r="AF792" s="151"/>
      <c r="AG792" s="151" t="s">
        <v>951</v>
      </c>
      <c r="AH792" s="151"/>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c r="A793" s="168">
        <v>150</v>
      </c>
      <c r="B793" s="169" t="s">
        <v>952</v>
      </c>
      <c r="C793" s="185" t="s">
        <v>953</v>
      </c>
      <c r="D793" s="170" t="s">
        <v>685</v>
      </c>
      <c r="E793" s="171">
        <v>93.873710000000003</v>
      </c>
      <c r="F793" s="172">
        <v>0</v>
      </c>
      <c r="G793" s="173">
        <f>ROUND(E793*F793,2)</f>
        <v>0</v>
      </c>
      <c r="H793" s="172"/>
      <c r="I793" s="173">
        <f>ROUND(E793*H793,2)</f>
        <v>0</v>
      </c>
      <c r="J793" s="172"/>
      <c r="K793" s="173">
        <f>ROUND(E793*J793,2)</f>
        <v>0</v>
      </c>
      <c r="L793" s="173">
        <v>21</v>
      </c>
      <c r="M793" s="173">
        <f>G793*(1+L793/100)</f>
        <v>0</v>
      </c>
      <c r="N793" s="173">
        <v>0</v>
      </c>
      <c r="O793" s="173">
        <f>ROUND(E793*N793,2)</f>
        <v>0</v>
      </c>
      <c r="P793" s="173">
        <v>0</v>
      </c>
      <c r="Q793" s="173">
        <f>ROUND(E793*P793,2)</f>
        <v>0</v>
      </c>
      <c r="R793" s="173" t="s">
        <v>800</v>
      </c>
      <c r="S793" s="173" t="s">
        <v>201</v>
      </c>
      <c r="T793" s="174" t="s">
        <v>245</v>
      </c>
      <c r="U793" s="160">
        <v>0.49</v>
      </c>
      <c r="V793" s="160">
        <f>ROUND(E793*U793,2)</f>
        <v>46</v>
      </c>
      <c r="W793" s="160"/>
      <c r="X793" s="151"/>
      <c r="Y793" s="151"/>
      <c r="Z793" s="151"/>
      <c r="AA793" s="151"/>
      <c r="AB793" s="151"/>
      <c r="AC793" s="151"/>
      <c r="AD793" s="151"/>
      <c r="AE793" s="151"/>
      <c r="AF793" s="151"/>
      <c r="AG793" s="151" t="s">
        <v>951</v>
      </c>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ht="67.5" outlineLevel="1">
      <c r="A794" s="158"/>
      <c r="B794" s="159"/>
      <c r="C794" s="319" t="s">
        <v>954</v>
      </c>
      <c r="D794" s="320"/>
      <c r="E794" s="320"/>
      <c r="F794" s="320"/>
      <c r="G794" s="320"/>
      <c r="H794" s="160"/>
      <c r="I794" s="160"/>
      <c r="J794" s="160"/>
      <c r="K794" s="160"/>
      <c r="L794" s="160"/>
      <c r="M794" s="160"/>
      <c r="N794" s="160"/>
      <c r="O794" s="160"/>
      <c r="P794" s="160"/>
      <c r="Q794" s="160"/>
      <c r="R794" s="160"/>
      <c r="S794" s="160"/>
      <c r="T794" s="160"/>
      <c r="U794" s="160"/>
      <c r="V794" s="160"/>
      <c r="W794" s="160"/>
      <c r="X794" s="151"/>
      <c r="Y794" s="151"/>
      <c r="Z794" s="151"/>
      <c r="AA794" s="151"/>
      <c r="AB794" s="151"/>
      <c r="AC794" s="151"/>
      <c r="AD794" s="151"/>
      <c r="AE794" s="151"/>
      <c r="AF794" s="151"/>
      <c r="AG794" s="151" t="s">
        <v>204</v>
      </c>
      <c r="AH794" s="151"/>
      <c r="AI794" s="151"/>
      <c r="AJ794" s="151"/>
      <c r="AK794" s="151"/>
      <c r="AL794" s="151"/>
      <c r="AM794" s="151"/>
      <c r="AN794" s="151"/>
      <c r="AO794" s="151"/>
      <c r="AP794" s="151"/>
      <c r="AQ794" s="151"/>
      <c r="AR794" s="151"/>
      <c r="AS794" s="151"/>
      <c r="AT794" s="151"/>
      <c r="AU794" s="151"/>
      <c r="AV794" s="151"/>
      <c r="AW794" s="151"/>
      <c r="AX794" s="151"/>
      <c r="AY794" s="151"/>
      <c r="AZ794" s="151"/>
      <c r="BA794" s="175" t="str">
        <f>C794</f>
        <v>Včetně naložení na dopravní prostředek a složení na skládku, bez poplatku za skládku.Výkaz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794" s="151"/>
      <c r="BC794" s="151"/>
      <c r="BD794" s="151"/>
      <c r="BE794" s="151"/>
      <c r="BF794" s="151"/>
      <c r="BG794" s="151"/>
      <c r="BH794" s="151"/>
    </row>
    <row r="795" spans="1:60" outlineLevel="1">
      <c r="A795" s="176">
        <v>151</v>
      </c>
      <c r="B795" s="177" t="s">
        <v>955</v>
      </c>
      <c r="C795" s="186" t="s">
        <v>956</v>
      </c>
      <c r="D795" s="178" t="s">
        <v>685</v>
      </c>
      <c r="E795" s="179">
        <v>2346.8427200000001</v>
      </c>
      <c r="F795" s="180">
        <v>0</v>
      </c>
      <c r="G795" s="181">
        <f>ROUND(E795*F795,2)</f>
        <v>0</v>
      </c>
      <c r="H795" s="180"/>
      <c r="I795" s="181">
        <f>ROUND(E795*H795,2)</f>
        <v>0</v>
      </c>
      <c r="J795" s="180"/>
      <c r="K795" s="181">
        <f>ROUND(E795*J795,2)</f>
        <v>0</v>
      </c>
      <c r="L795" s="181">
        <v>21</v>
      </c>
      <c r="M795" s="181">
        <f>G795*(1+L795/100)</f>
        <v>0</v>
      </c>
      <c r="N795" s="181">
        <v>0</v>
      </c>
      <c r="O795" s="181">
        <f>ROUND(E795*N795,2)</f>
        <v>0</v>
      </c>
      <c r="P795" s="181">
        <v>0</v>
      </c>
      <c r="Q795" s="181">
        <f>ROUND(E795*P795,2)</f>
        <v>0</v>
      </c>
      <c r="R795" s="181" t="s">
        <v>800</v>
      </c>
      <c r="S795" s="181" t="s">
        <v>201</v>
      </c>
      <c r="T795" s="182" t="s">
        <v>245</v>
      </c>
      <c r="U795" s="160">
        <v>0</v>
      </c>
      <c r="V795" s="160">
        <f>ROUND(E795*U795,2)</f>
        <v>0</v>
      </c>
      <c r="W795" s="160"/>
      <c r="X795" s="151"/>
      <c r="Y795" s="151"/>
      <c r="Z795" s="151"/>
      <c r="AA795" s="151"/>
      <c r="AB795" s="151"/>
      <c r="AC795" s="151"/>
      <c r="AD795" s="151"/>
      <c r="AE795" s="151"/>
      <c r="AF795" s="151"/>
      <c r="AG795" s="151" t="s">
        <v>951</v>
      </c>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c r="A796" s="176">
        <v>152</v>
      </c>
      <c r="B796" s="177" t="s">
        <v>957</v>
      </c>
      <c r="C796" s="186" t="s">
        <v>958</v>
      </c>
      <c r="D796" s="178" t="s">
        <v>685</v>
      </c>
      <c r="E796" s="179">
        <v>93.873710000000003</v>
      </c>
      <c r="F796" s="180">
        <v>0</v>
      </c>
      <c r="G796" s="181">
        <f>ROUND(E796*F796,2)</f>
        <v>0</v>
      </c>
      <c r="H796" s="180"/>
      <c r="I796" s="181">
        <f>ROUND(E796*H796,2)</f>
        <v>0</v>
      </c>
      <c r="J796" s="180"/>
      <c r="K796" s="181">
        <f>ROUND(E796*J796,2)</f>
        <v>0</v>
      </c>
      <c r="L796" s="181">
        <v>21</v>
      </c>
      <c r="M796" s="181">
        <f>G796*(1+L796/100)</f>
        <v>0</v>
      </c>
      <c r="N796" s="181">
        <v>0</v>
      </c>
      <c r="O796" s="181">
        <f>ROUND(E796*N796,2)</f>
        <v>0</v>
      </c>
      <c r="P796" s="181">
        <v>0</v>
      </c>
      <c r="Q796" s="181">
        <f>ROUND(E796*P796,2)</f>
        <v>0</v>
      </c>
      <c r="R796" s="181" t="s">
        <v>800</v>
      </c>
      <c r="S796" s="181" t="s">
        <v>201</v>
      </c>
      <c r="T796" s="182" t="s">
        <v>245</v>
      </c>
      <c r="U796" s="160">
        <v>0.94199999999999995</v>
      </c>
      <c r="V796" s="160">
        <f>ROUND(E796*U796,2)</f>
        <v>88.43</v>
      </c>
      <c r="W796" s="160"/>
      <c r="X796" s="151"/>
      <c r="Y796" s="151"/>
      <c r="Z796" s="151"/>
      <c r="AA796" s="151"/>
      <c r="AB796" s="151"/>
      <c r="AC796" s="151"/>
      <c r="AD796" s="151"/>
      <c r="AE796" s="151"/>
      <c r="AF796" s="151"/>
      <c r="AG796" s="151" t="s">
        <v>951</v>
      </c>
      <c r="AH796" s="151"/>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ht="22.5" outlineLevel="1">
      <c r="A797" s="176">
        <v>153</v>
      </c>
      <c r="B797" s="177" t="s">
        <v>959</v>
      </c>
      <c r="C797" s="186" t="s">
        <v>960</v>
      </c>
      <c r="D797" s="178" t="s">
        <v>685</v>
      </c>
      <c r="E797" s="179">
        <v>469.36854</v>
      </c>
      <c r="F797" s="180">
        <v>0</v>
      </c>
      <c r="G797" s="181">
        <f>ROUND(E797*F797,2)</f>
        <v>0</v>
      </c>
      <c r="H797" s="180"/>
      <c r="I797" s="181">
        <f>ROUND(E797*H797,2)</f>
        <v>0</v>
      </c>
      <c r="J797" s="180"/>
      <c r="K797" s="181">
        <f>ROUND(E797*J797,2)</f>
        <v>0</v>
      </c>
      <c r="L797" s="181">
        <v>21</v>
      </c>
      <c r="M797" s="181">
        <f>G797*(1+L797/100)</f>
        <v>0</v>
      </c>
      <c r="N797" s="181">
        <v>0</v>
      </c>
      <c r="O797" s="181">
        <f>ROUND(E797*N797,2)</f>
        <v>0</v>
      </c>
      <c r="P797" s="181">
        <v>0</v>
      </c>
      <c r="Q797" s="181">
        <f>ROUND(E797*P797,2)</f>
        <v>0</v>
      </c>
      <c r="R797" s="181" t="s">
        <v>800</v>
      </c>
      <c r="S797" s="181" t="s">
        <v>201</v>
      </c>
      <c r="T797" s="182" t="s">
        <v>245</v>
      </c>
      <c r="U797" s="160">
        <v>0.105</v>
      </c>
      <c r="V797" s="160">
        <f>ROUND(E797*U797,2)</f>
        <v>49.28</v>
      </c>
      <c r="W797" s="160"/>
      <c r="X797" s="151"/>
      <c r="Y797" s="151"/>
      <c r="Z797" s="151"/>
      <c r="AA797" s="151"/>
      <c r="AB797" s="151"/>
      <c r="AC797" s="151"/>
      <c r="AD797" s="151"/>
      <c r="AE797" s="151"/>
      <c r="AF797" s="151"/>
      <c r="AG797" s="151" t="s">
        <v>951</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c r="A798" s="176">
        <v>154</v>
      </c>
      <c r="B798" s="177" t="s">
        <v>961</v>
      </c>
      <c r="C798" s="186" t="s">
        <v>962</v>
      </c>
      <c r="D798" s="178" t="s">
        <v>685</v>
      </c>
      <c r="E798" s="179">
        <v>93.873710000000003</v>
      </c>
      <c r="F798" s="180">
        <v>0</v>
      </c>
      <c r="G798" s="181">
        <f>ROUND(E798*F798,2)</f>
        <v>0</v>
      </c>
      <c r="H798" s="180"/>
      <c r="I798" s="181">
        <f>ROUND(E798*H798,2)</f>
        <v>0</v>
      </c>
      <c r="J798" s="180"/>
      <c r="K798" s="181">
        <f>ROUND(E798*J798,2)</f>
        <v>0</v>
      </c>
      <c r="L798" s="181">
        <v>21</v>
      </c>
      <c r="M798" s="181">
        <f>G798*(1+L798/100)</f>
        <v>0</v>
      </c>
      <c r="N798" s="181">
        <v>0</v>
      </c>
      <c r="O798" s="181">
        <f>ROUND(E798*N798,2)</f>
        <v>0</v>
      </c>
      <c r="P798" s="181">
        <v>0</v>
      </c>
      <c r="Q798" s="181">
        <f>ROUND(E798*P798,2)</f>
        <v>0</v>
      </c>
      <c r="R798" s="181" t="s">
        <v>800</v>
      </c>
      <c r="S798" s="181" t="s">
        <v>201</v>
      </c>
      <c r="T798" s="182" t="s">
        <v>245</v>
      </c>
      <c r="U798" s="160">
        <v>0</v>
      </c>
      <c r="V798" s="160">
        <f>ROUND(E798*U798,2)</f>
        <v>0</v>
      </c>
      <c r="W798" s="160"/>
      <c r="X798" s="151"/>
      <c r="Y798" s="151"/>
      <c r="Z798" s="151"/>
      <c r="AA798" s="151"/>
      <c r="AB798" s="151"/>
      <c r="AC798" s="151"/>
      <c r="AD798" s="151"/>
      <c r="AE798" s="151"/>
      <c r="AF798" s="151"/>
      <c r="AG798" s="151" t="s">
        <v>951</v>
      </c>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c r="A799" s="176">
        <v>155</v>
      </c>
      <c r="B799" s="177" t="s">
        <v>963</v>
      </c>
      <c r="C799" s="186" t="s">
        <v>964</v>
      </c>
      <c r="D799" s="178" t="s">
        <v>685</v>
      </c>
      <c r="E799" s="179">
        <v>93.873710000000003</v>
      </c>
      <c r="F799" s="180">
        <v>0</v>
      </c>
      <c r="G799" s="181">
        <f>ROUND(E799*F799,2)</f>
        <v>0</v>
      </c>
      <c r="H799" s="180"/>
      <c r="I799" s="181">
        <f>ROUND(E799*H799,2)</f>
        <v>0</v>
      </c>
      <c r="J799" s="180"/>
      <c r="K799" s="181">
        <f>ROUND(E799*J799,2)</f>
        <v>0</v>
      </c>
      <c r="L799" s="181">
        <v>21</v>
      </c>
      <c r="M799" s="181">
        <f>G799*(1+L799/100)</f>
        <v>0</v>
      </c>
      <c r="N799" s="181">
        <v>0</v>
      </c>
      <c r="O799" s="181">
        <f>ROUND(E799*N799,2)</f>
        <v>0</v>
      </c>
      <c r="P799" s="181">
        <v>0</v>
      </c>
      <c r="Q799" s="181">
        <f>ROUND(E799*P799,2)</f>
        <v>0</v>
      </c>
      <c r="R799" s="181"/>
      <c r="S799" s="181" t="s">
        <v>201</v>
      </c>
      <c r="T799" s="182" t="s">
        <v>245</v>
      </c>
      <c r="U799" s="160">
        <v>6.0000000000000001E-3</v>
      </c>
      <c r="V799" s="160">
        <f>ROUND(E799*U799,2)</f>
        <v>0.56000000000000005</v>
      </c>
      <c r="W799" s="160"/>
      <c r="X799" s="151"/>
      <c r="Y799" s="151"/>
      <c r="Z799" s="151"/>
      <c r="AA799" s="151"/>
      <c r="AB799" s="151"/>
      <c r="AC799" s="151"/>
      <c r="AD799" s="151"/>
      <c r="AE799" s="151"/>
      <c r="AF799" s="151"/>
      <c r="AG799" s="151" t="s">
        <v>951</v>
      </c>
      <c r="AH799" s="151"/>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c r="A800" s="162" t="s">
        <v>197</v>
      </c>
      <c r="B800" s="163" t="s">
        <v>110</v>
      </c>
      <c r="C800" s="184" t="s">
        <v>111</v>
      </c>
      <c r="D800" s="164"/>
      <c r="E800" s="165"/>
      <c r="F800" s="166"/>
      <c r="G800" s="166">
        <f>SUMIF(AG801:AG802,"&lt;&gt;NOR",G801:G802)</f>
        <v>0</v>
      </c>
      <c r="H800" s="166"/>
      <c r="I800" s="166">
        <f>SUM(I801:I802)</f>
        <v>0</v>
      </c>
      <c r="J800" s="166"/>
      <c r="K800" s="166">
        <f>SUM(K801:K802)</f>
        <v>0</v>
      </c>
      <c r="L800" s="166"/>
      <c r="M800" s="166">
        <f>SUM(M801:M802)</f>
        <v>0</v>
      </c>
      <c r="N800" s="166"/>
      <c r="O800" s="166">
        <f>SUM(O801:O802)</f>
        <v>0</v>
      </c>
      <c r="P800" s="166"/>
      <c r="Q800" s="166">
        <f>SUM(Q801:Q802)</f>
        <v>0</v>
      </c>
      <c r="R800" s="166"/>
      <c r="S800" s="166"/>
      <c r="T800" s="167"/>
      <c r="U800" s="161"/>
      <c r="V800" s="161">
        <f>SUM(V801:V802)</f>
        <v>372.46</v>
      </c>
      <c r="W800" s="161"/>
      <c r="AG800" t="s">
        <v>198</v>
      </c>
    </row>
    <row r="801" spans="1:60" ht="33.75" outlineLevel="1">
      <c r="A801" s="168">
        <v>156</v>
      </c>
      <c r="B801" s="169" t="s">
        <v>965</v>
      </c>
      <c r="C801" s="185" t="s">
        <v>966</v>
      </c>
      <c r="D801" s="170" t="s">
        <v>685</v>
      </c>
      <c r="E801" s="171">
        <v>196.85920999999999</v>
      </c>
      <c r="F801" s="172">
        <v>0</v>
      </c>
      <c r="G801" s="173">
        <f>ROUND(E801*F801,2)</f>
        <v>0</v>
      </c>
      <c r="H801" s="172"/>
      <c r="I801" s="173">
        <f>ROUND(E801*H801,2)</f>
        <v>0</v>
      </c>
      <c r="J801" s="172"/>
      <c r="K801" s="173">
        <f>ROUND(E801*J801,2)</f>
        <v>0</v>
      </c>
      <c r="L801" s="173">
        <v>21</v>
      </c>
      <c r="M801" s="173">
        <f>G801*(1+L801/100)</f>
        <v>0</v>
      </c>
      <c r="N801" s="173">
        <v>0</v>
      </c>
      <c r="O801" s="173">
        <f>ROUND(E801*N801,2)</f>
        <v>0</v>
      </c>
      <c r="P801" s="173">
        <v>0</v>
      </c>
      <c r="Q801" s="173">
        <f>ROUND(E801*P801,2)</f>
        <v>0</v>
      </c>
      <c r="R801" s="173" t="s">
        <v>338</v>
      </c>
      <c r="S801" s="173" t="s">
        <v>201</v>
      </c>
      <c r="T801" s="174" t="s">
        <v>245</v>
      </c>
      <c r="U801" s="160">
        <v>1.8919999999999999</v>
      </c>
      <c r="V801" s="160">
        <f>ROUND(E801*U801,2)</f>
        <v>372.46</v>
      </c>
      <c r="W801" s="160"/>
      <c r="X801" s="151"/>
      <c r="Y801" s="151"/>
      <c r="Z801" s="151"/>
      <c r="AA801" s="151"/>
      <c r="AB801" s="151"/>
      <c r="AC801" s="151"/>
      <c r="AD801" s="151"/>
      <c r="AE801" s="151"/>
      <c r="AF801" s="151"/>
      <c r="AG801" s="151" t="s">
        <v>967</v>
      </c>
      <c r="AH801" s="151"/>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c r="A802" s="158"/>
      <c r="B802" s="159"/>
      <c r="C802" s="315" t="s">
        <v>968</v>
      </c>
      <c r="D802" s="316"/>
      <c r="E802" s="316"/>
      <c r="F802" s="316"/>
      <c r="G802" s="316"/>
      <c r="H802" s="160"/>
      <c r="I802" s="160"/>
      <c r="J802" s="160"/>
      <c r="K802" s="160"/>
      <c r="L802" s="160"/>
      <c r="M802" s="160"/>
      <c r="N802" s="160"/>
      <c r="O802" s="160"/>
      <c r="P802" s="160"/>
      <c r="Q802" s="160"/>
      <c r="R802" s="160"/>
      <c r="S802" s="160"/>
      <c r="T802" s="160"/>
      <c r="U802" s="160"/>
      <c r="V802" s="160"/>
      <c r="W802" s="160"/>
      <c r="X802" s="151"/>
      <c r="Y802" s="151"/>
      <c r="Z802" s="151"/>
      <c r="AA802" s="151"/>
      <c r="AB802" s="151"/>
      <c r="AC802" s="151"/>
      <c r="AD802" s="151"/>
      <c r="AE802" s="151"/>
      <c r="AF802" s="151"/>
      <c r="AG802" s="151" t="s">
        <v>248</v>
      </c>
      <c r="AH802" s="151"/>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c r="A803" s="162" t="s">
        <v>197</v>
      </c>
      <c r="B803" s="163" t="s">
        <v>112</v>
      </c>
      <c r="C803" s="184" t="s">
        <v>113</v>
      </c>
      <c r="D803" s="164"/>
      <c r="E803" s="165"/>
      <c r="F803" s="166"/>
      <c r="G803" s="166">
        <f>SUMIF(AG804:AG880,"&lt;&gt;NOR",G804:G880)</f>
        <v>0</v>
      </c>
      <c r="H803" s="166"/>
      <c r="I803" s="166">
        <f>SUM(I804:I880)</f>
        <v>0</v>
      </c>
      <c r="J803" s="166"/>
      <c r="K803" s="166">
        <f>SUM(K804:K880)</f>
        <v>0</v>
      </c>
      <c r="L803" s="166"/>
      <c r="M803" s="166">
        <f>SUM(M804:M880)</f>
        <v>0</v>
      </c>
      <c r="N803" s="166"/>
      <c r="O803" s="166">
        <f>SUM(O804:O880)</f>
        <v>0.67</v>
      </c>
      <c r="P803" s="166"/>
      <c r="Q803" s="166">
        <f>SUM(Q804:Q880)</f>
        <v>0</v>
      </c>
      <c r="R803" s="166"/>
      <c r="S803" s="166"/>
      <c r="T803" s="167"/>
      <c r="U803" s="161"/>
      <c r="V803" s="161">
        <f>SUM(V804:V880)</f>
        <v>38.96</v>
      </c>
      <c r="W803" s="161"/>
      <c r="AG803" t="s">
        <v>198</v>
      </c>
    </row>
    <row r="804" spans="1:60" ht="22.5" outlineLevel="1">
      <c r="A804" s="168">
        <v>157</v>
      </c>
      <c r="B804" s="169" t="s">
        <v>969</v>
      </c>
      <c r="C804" s="185" t="s">
        <v>970</v>
      </c>
      <c r="D804" s="170" t="s">
        <v>292</v>
      </c>
      <c r="E804" s="171">
        <v>78.39</v>
      </c>
      <c r="F804" s="172">
        <v>0</v>
      </c>
      <c r="G804" s="173">
        <f>ROUND(E804*F804,2)</f>
        <v>0</v>
      </c>
      <c r="H804" s="172"/>
      <c r="I804" s="173">
        <f>ROUND(E804*H804,2)</f>
        <v>0</v>
      </c>
      <c r="J804" s="172"/>
      <c r="K804" s="173">
        <f>ROUND(E804*J804,2)</f>
        <v>0</v>
      </c>
      <c r="L804" s="173">
        <v>21</v>
      </c>
      <c r="M804" s="173">
        <f>G804*(1+L804/100)</f>
        <v>0</v>
      </c>
      <c r="N804" s="173">
        <v>2.9999999999999997E-4</v>
      </c>
      <c r="O804" s="173">
        <f>ROUND(E804*N804,2)</f>
        <v>0.02</v>
      </c>
      <c r="P804" s="173">
        <v>0</v>
      </c>
      <c r="Q804" s="173">
        <f>ROUND(E804*P804,2)</f>
        <v>0</v>
      </c>
      <c r="R804" s="173" t="s">
        <v>971</v>
      </c>
      <c r="S804" s="173" t="s">
        <v>201</v>
      </c>
      <c r="T804" s="174" t="s">
        <v>245</v>
      </c>
      <c r="U804" s="160">
        <v>2.75E-2</v>
      </c>
      <c r="V804" s="160">
        <f>ROUND(E804*U804,2)</f>
        <v>2.16</v>
      </c>
      <c r="W804" s="160"/>
      <c r="X804" s="151"/>
      <c r="Y804" s="151"/>
      <c r="Z804" s="151"/>
      <c r="AA804" s="151"/>
      <c r="AB804" s="151"/>
      <c r="AC804" s="151"/>
      <c r="AD804" s="151"/>
      <c r="AE804" s="151"/>
      <c r="AF804" s="151"/>
      <c r="AG804" s="151" t="s">
        <v>972</v>
      </c>
      <c r="AH804" s="151"/>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c r="A805" s="158"/>
      <c r="B805" s="159"/>
      <c r="C805" s="198" t="s">
        <v>973</v>
      </c>
      <c r="D805" s="190"/>
      <c r="E805" s="191">
        <v>12.92</v>
      </c>
      <c r="F805" s="160"/>
      <c r="G805" s="160"/>
      <c r="H805" s="160"/>
      <c r="I805" s="160"/>
      <c r="J805" s="160"/>
      <c r="K805" s="160"/>
      <c r="L805" s="160"/>
      <c r="M805" s="160"/>
      <c r="N805" s="160"/>
      <c r="O805" s="160"/>
      <c r="P805" s="160"/>
      <c r="Q805" s="160"/>
      <c r="R805" s="160"/>
      <c r="S805" s="160"/>
      <c r="T805" s="160"/>
      <c r="U805" s="160"/>
      <c r="V805" s="160"/>
      <c r="W805" s="160"/>
      <c r="X805" s="151"/>
      <c r="Y805" s="151"/>
      <c r="Z805" s="151"/>
      <c r="AA805" s="151"/>
      <c r="AB805" s="151"/>
      <c r="AC805" s="151"/>
      <c r="AD805" s="151"/>
      <c r="AE805" s="151"/>
      <c r="AF805" s="151"/>
      <c r="AG805" s="151" t="s">
        <v>250</v>
      </c>
      <c r="AH805" s="151">
        <v>0</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c r="A806" s="158"/>
      <c r="B806" s="159"/>
      <c r="C806" s="198" t="s">
        <v>701</v>
      </c>
      <c r="D806" s="190"/>
      <c r="E806" s="191">
        <v>37.270000000000003</v>
      </c>
      <c r="F806" s="160"/>
      <c r="G806" s="160"/>
      <c r="H806" s="160"/>
      <c r="I806" s="160"/>
      <c r="J806" s="160"/>
      <c r="K806" s="160"/>
      <c r="L806" s="160"/>
      <c r="M806" s="160"/>
      <c r="N806" s="160"/>
      <c r="O806" s="160"/>
      <c r="P806" s="160"/>
      <c r="Q806" s="160"/>
      <c r="R806" s="160"/>
      <c r="S806" s="160"/>
      <c r="T806" s="160"/>
      <c r="U806" s="160"/>
      <c r="V806" s="160"/>
      <c r="W806" s="160"/>
      <c r="X806" s="151"/>
      <c r="Y806" s="151"/>
      <c r="Z806" s="151"/>
      <c r="AA806" s="151"/>
      <c r="AB806" s="151"/>
      <c r="AC806" s="151"/>
      <c r="AD806" s="151"/>
      <c r="AE806" s="151"/>
      <c r="AF806" s="151"/>
      <c r="AG806" s="151" t="s">
        <v>250</v>
      </c>
      <c r="AH806" s="151">
        <v>0</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c r="A807" s="158"/>
      <c r="B807" s="159"/>
      <c r="C807" s="198" t="s">
        <v>718</v>
      </c>
      <c r="D807" s="190"/>
      <c r="E807" s="191">
        <v>8.9</v>
      </c>
      <c r="F807" s="160"/>
      <c r="G807" s="160"/>
      <c r="H807" s="160"/>
      <c r="I807" s="160"/>
      <c r="J807" s="160"/>
      <c r="K807" s="160"/>
      <c r="L807" s="160"/>
      <c r="M807" s="160"/>
      <c r="N807" s="160"/>
      <c r="O807" s="160"/>
      <c r="P807" s="160"/>
      <c r="Q807" s="160"/>
      <c r="R807" s="160"/>
      <c r="S807" s="160"/>
      <c r="T807" s="160"/>
      <c r="U807" s="160"/>
      <c r="V807" s="160"/>
      <c r="W807" s="160"/>
      <c r="X807" s="151"/>
      <c r="Y807" s="151"/>
      <c r="Z807" s="151"/>
      <c r="AA807" s="151"/>
      <c r="AB807" s="151"/>
      <c r="AC807" s="151"/>
      <c r="AD807" s="151"/>
      <c r="AE807" s="151"/>
      <c r="AF807" s="151"/>
      <c r="AG807" s="151" t="s">
        <v>250</v>
      </c>
      <c r="AH807" s="151">
        <v>0</v>
      </c>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c r="A808" s="158"/>
      <c r="B808" s="159"/>
      <c r="C808" s="198" t="s">
        <v>703</v>
      </c>
      <c r="D808" s="190"/>
      <c r="E808" s="191">
        <v>4.16</v>
      </c>
      <c r="F808" s="160"/>
      <c r="G808" s="160"/>
      <c r="H808" s="160"/>
      <c r="I808" s="160"/>
      <c r="J808" s="160"/>
      <c r="K808" s="160"/>
      <c r="L808" s="160"/>
      <c r="M808" s="160"/>
      <c r="N808" s="160"/>
      <c r="O808" s="160"/>
      <c r="P808" s="160"/>
      <c r="Q808" s="160"/>
      <c r="R808" s="160"/>
      <c r="S808" s="160"/>
      <c r="T808" s="160"/>
      <c r="U808" s="160"/>
      <c r="V808" s="160"/>
      <c r="W808" s="160"/>
      <c r="X808" s="151"/>
      <c r="Y808" s="151"/>
      <c r="Z808" s="151"/>
      <c r="AA808" s="151"/>
      <c r="AB808" s="151"/>
      <c r="AC808" s="151"/>
      <c r="AD808" s="151"/>
      <c r="AE808" s="151"/>
      <c r="AF808" s="151"/>
      <c r="AG808" s="151" t="s">
        <v>250</v>
      </c>
      <c r="AH808" s="151">
        <v>0</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c r="A809" s="158"/>
      <c r="B809" s="159"/>
      <c r="C809" s="198" t="s">
        <v>704</v>
      </c>
      <c r="D809" s="190"/>
      <c r="E809" s="191">
        <v>3.76</v>
      </c>
      <c r="F809" s="160"/>
      <c r="G809" s="160"/>
      <c r="H809" s="160"/>
      <c r="I809" s="160"/>
      <c r="J809" s="160"/>
      <c r="K809" s="160"/>
      <c r="L809" s="160"/>
      <c r="M809" s="160"/>
      <c r="N809" s="160"/>
      <c r="O809" s="160"/>
      <c r="P809" s="160"/>
      <c r="Q809" s="160"/>
      <c r="R809" s="160"/>
      <c r="S809" s="160"/>
      <c r="T809" s="160"/>
      <c r="U809" s="160"/>
      <c r="V809" s="160"/>
      <c r="W809" s="160"/>
      <c r="X809" s="151"/>
      <c r="Y809" s="151"/>
      <c r="Z809" s="151"/>
      <c r="AA809" s="151"/>
      <c r="AB809" s="151"/>
      <c r="AC809" s="151"/>
      <c r="AD809" s="151"/>
      <c r="AE809" s="151"/>
      <c r="AF809" s="151"/>
      <c r="AG809" s="151" t="s">
        <v>250</v>
      </c>
      <c r="AH809" s="151">
        <v>0</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c r="A810" s="158"/>
      <c r="B810" s="159"/>
      <c r="C810" s="198" t="s">
        <v>705</v>
      </c>
      <c r="D810" s="190"/>
      <c r="E810" s="191">
        <v>4.58</v>
      </c>
      <c r="F810" s="160"/>
      <c r="G810" s="160"/>
      <c r="H810" s="160"/>
      <c r="I810" s="160"/>
      <c r="J810" s="160"/>
      <c r="K810" s="160"/>
      <c r="L810" s="160"/>
      <c r="M810" s="160"/>
      <c r="N810" s="160"/>
      <c r="O810" s="160"/>
      <c r="P810" s="160"/>
      <c r="Q810" s="160"/>
      <c r="R810" s="160"/>
      <c r="S810" s="160"/>
      <c r="T810" s="160"/>
      <c r="U810" s="160"/>
      <c r="V810" s="160"/>
      <c r="W810" s="160"/>
      <c r="X810" s="151"/>
      <c r="Y810" s="151"/>
      <c r="Z810" s="151"/>
      <c r="AA810" s="151"/>
      <c r="AB810" s="151"/>
      <c r="AC810" s="151"/>
      <c r="AD810" s="151"/>
      <c r="AE810" s="151"/>
      <c r="AF810" s="151"/>
      <c r="AG810" s="151" t="s">
        <v>250</v>
      </c>
      <c r="AH810" s="151">
        <v>0</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c r="A811" s="158"/>
      <c r="B811" s="159"/>
      <c r="C811" s="198" t="s">
        <v>697</v>
      </c>
      <c r="D811" s="190"/>
      <c r="E811" s="191">
        <v>6.8</v>
      </c>
      <c r="F811" s="160"/>
      <c r="G811" s="160"/>
      <c r="H811" s="160"/>
      <c r="I811" s="160"/>
      <c r="J811" s="160"/>
      <c r="K811" s="160"/>
      <c r="L811" s="160"/>
      <c r="M811" s="160"/>
      <c r="N811" s="160"/>
      <c r="O811" s="160"/>
      <c r="P811" s="160"/>
      <c r="Q811" s="160"/>
      <c r="R811" s="160"/>
      <c r="S811" s="160"/>
      <c r="T811" s="160"/>
      <c r="U811" s="160"/>
      <c r="V811" s="160"/>
      <c r="W811" s="160"/>
      <c r="X811" s="151"/>
      <c r="Y811" s="151"/>
      <c r="Z811" s="151"/>
      <c r="AA811" s="151"/>
      <c r="AB811" s="151"/>
      <c r="AC811" s="151"/>
      <c r="AD811" s="151"/>
      <c r="AE811" s="151"/>
      <c r="AF811" s="151"/>
      <c r="AG811" s="151" t="s">
        <v>250</v>
      </c>
      <c r="AH811" s="151">
        <v>0</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ht="33.75" outlineLevel="1">
      <c r="A812" s="168">
        <v>158</v>
      </c>
      <c r="B812" s="169" t="s">
        <v>974</v>
      </c>
      <c r="C812" s="185" t="s">
        <v>975</v>
      </c>
      <c r="D812" s="170" t="s">
        <v>292</v>
      </c>
      <c r="E812" s="171">
        <v>11.2</v>
      </c>
      <c r="F812" s="172">
        <v>0</v>
      </c>
      <c r="G812" s="173">
        <f>ROUND(E812*F812,2)</f>
        <v>0</v>
      </c>
      <c r="H812" s="172"/>
      <c r="I812" s="173">
        <f>ROUND(E812*H812,2)</f>
        <v>0</v>
      </c>
      <c r="J812" s="172"/>
      <c r="K812" s="173">
        <f>ROUND(E812*J812,2)</f>
        <v>0</v>
      </c>
      <c r="L812" s="173">
        <v>21</v>
      </c>
      <c r="M812" s="173">
        <f>G812*(1+L812/100)</f>
        <v>0</v>
      </c>
      <c r="N812" s="173">
        <v>5.1999999999999995E-4</v>
      </c>
      <c r="O812" s="173">
        <f>ROUND(E812*N812,2)</f>
        <v>0.01</v>
      </c>
      <c r="P812" s="173">
        <v>0</v>
      </c>
      <c r="Q812" s="173">
        <f>ROUND(E812*P812,2)</f>
        <v>0</v>
      </c>
      <c r="R812" s="173" t="s">
        <v>971</v>
      </c>
      <c r="S812" s="173" t="s">
        <v>201</v>
      </c>
      <c r="T812" s="174" t="s">
        <v>245</v>
      </c>
      <c r="U812" s="160">
        <v>4.9000000000000002E-2</v>
      </c>
      <c r="V812" s="160">
        <f>ROUND(E812*U812,2)</f>
        <v>0.55000000000000004</v>
      </c>
      <c r="W812" s="160"/>
      <c r="X812" s="151"/>
      <c r="Y812" s="151"/>
      <c r="Z812" s="151"/>
      <c r="AA812" s="151"/>
      <c r="AB812" s="151"/>
      <c r="AC812" s="151"/>
      <c r="AD812" s="151"/>
      <c r="AE812" s="151"/>
      <c r="AF812" s="151"/>
      <c r="AG812" s="151" t="s">
        <v>972</v>
      </c>
      <c r="AH812" s="151"/>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c r="A813" s="158"/>
      <c r="B813" s="159"/>
      <c r="C813" s="198" t="s">
        <v>976</v>
      </c>
      <c r="D813" s="190"/>
      <c r="E813" s="191">
        <v>11.2</v>
      </c>
      <c r="F813" s="160"/>
      <c r="G813" s="160"/>
      <c r="H813" s="160"/>
      <c r="I813" s="160"/>
      <c r="J813" s="160"/>
      <c r="K813" s="160"/>
      <c r="L813" s="160"/>
      <c r="M813" s="160"/>
      <c r="N813" s="160"/>
      <c r="O813" s="160"/>
      <c r="P813" s="160"/>
      <c r="Q813" s="160"/>
      <c r="R813" s="160"/>
      <c r="S813" s="160"/>
      <c r="T813" s="160"/>
      <c r="U813" s="160"/>
      <c r="V813" s="160"/>
      <c r="W813" s="160"/>
      <c r="X813" s="151"/>
      <c r="Y813" s="151"/>
      <c r="Z813" s="151"/>
      <c r="AA813" s="151"/>
      <c r="AB813" s="151"/>
      <c r="AC813" s="151"/>
      <c r="AD813" s="151"/>
      <c r="AE813" s="151"/>
      <c r="AF813" s="151"/>
      <c r="AG813" s="151" t="s">
        <v>250</v>
      </c>
      <c r="AH813" s="151">
        <v>0</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ht="22.5" outlineLevel="1">
      <c r="A814" s="168">
        <v>159</v>
      </c>
      <c r="B814" s="169" t="s">
        <v>977</v>
      </c>
      <c r="C814" s="185" t="s">
        <v>978</v>
      </c>
      <c r="D814" s="170" t="s">
        <v>292</v>
      </c>
      <c r="E814" s="171">
        <v>78.39</v>
      </c>
      <c r="F814" s="172">
        <v>0</v>
      </c>
      <c r="G814" s="173">
        <f>ROUND(E814*F814,2)</f>
        <v>0</v>
      </c>
      <c r="H814" s="172"/>
      <c r="I814" s="173">
        <f>ROUND(E814*H814,2)</f>
        <v>0</v>
      </c>
      <c r="J814" s="172"/>
      <c r="K814" s="173">
        <f>ROUND(E814*J814,2)</f>
        <v>0</v>
      </c>
      <c r="L814" s="173">
        <v>21</v>
      </c>
      <c r="M814" s="173">
        <f>G814*(1+L814/100)</f>
        <v>0</v>
      </c>
      <c r="N814" s="173">
        <v>4.0999999999999999E-4</v>
      </c>
      <c r="O814" s="173">
        <f>ROUND(E814*N814,2)</f>
        <v>0.03</v>
      </c>
      <c r="P814" s="173">
        <v>0</v>
      </c>
      <c r="Q814" s="173">
        <f>ROUND(E814*P814,2)</f>
        <v>0</v>
      </c>
      <c r="R814" s="173" t="s">
        <v>971</v>
      </c>
      <c r="S814" s="173" t="s">
        <v>201</v>
      </c>
      <c r="T814" s="174" t="s">
        <v>245</v>
      </c>
      <c r="U814" s="160">
        <v>0.22991</v>
      </c>
      <c r="V814" s="160">
        <f>ROUND(E814*U814,2)</f>
        <v>18.02</v>
      </c>
      <c r="W814" s="160"/>
      <c r="X814" s="151"/>
      <c r="Y814" s="151"/>
      <c r="Z814" s="151"/>
      <c r="AA814" s="151"/>
      <c r="AB814" s="151"/>
      <c r="AC814" s="151"/>
      <c r="AD814" s="151"/>
      <c r="AE814" s="151"/>
      <c r="AF814" s="151"/>
      <c r="AG814" s="151" t="s">
        <v>972</v>
      </c>
      <c r="AH814" s="151"/>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c r="A815" s="158"/>
      <c r="B815" s="159"/>
      <c r="C815" s="198" t="s">
        <v>973</v>
      </c>
      <c r="D815" s="190"/>
      <c r="E815" s="191">
        <v>12.92</v>
      </c>
      <c r="F815" s="160"/>
      <c r="G815" s="160"/>
      <c r="H815" s="160"/>
      <c r="I815" s="160"/>
      <c r="J815" s="160"/>
      <c r="K815" s="160"/>
      <c r="L815" s="160"/>
      <c r="M815" s="160"/>
      <c r="N815" s="160"/>
      <c r="O815" s="160"/>
      <c r="P815" s="160"/>
      <c r="Q815" s="160"/>
      <c r="R815" s="160"/>
      <c r="S815" s="160"/>
      <c r="T815" s="160"/>
      <c r="U815" s="160"/>
      <c r="V815" s="160"/>
      <c r="W815" s="160"/>
      <c r="X815" s="151"/>
      <c r="Y815" s="151"/>
      <c r="Z815" s="151"/>
      <c r="AA815" s="151"/>
      <c r="AB815" s="151"/>
      <c r="AC815" s="151"/>
      <c r="AD815" s="151"/>
      <c r="AE815" s="151"/>
      <c r="AF815" s="151"/>
      <c r="AG815" s="151" t="s">
        <v>250</v>
      </c>
      <c r="AH815" s="151">
        <v>0</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c r="A816" s="158"/>
      <c r="B816" s="159"/>
      <c r="C816" s="198" t="s">
        <v>701</v>
      </c>
      <c r="D816" s="190"/>
      <c r="E816" s="191">
        <v>37.270000000000003</v>
      </c>
      <c r="F816" s="160"/>
      <c r="G816" s="160"/>
      <c r="H816" s="160"/>
      <c r="I816" s="160"/>
      <c r="J816" s="160"/>
      <c r="K816" s="160"/>
      <c r="L816" s="160"/>
      <c r="M816" s="160"/>
      <c r="N816" s="160"/>
      <c r="O816" s="160"/>
      <c r="P816" s="160"/>
      <c r="Q816" s="160"/>
      <c r="R816" s="160"/>
      <c r="S816" s="160"/>
      <c r="T816" s="160"/>
      <c r="U816" s="160"/>
      <c r="V816" s="160"/>
      <c r="W816" s="160"/>
      <c r="X816" s="151"/>
      <c r="Y816" s="151"/>
      <c r="Z816" s="151"/>
      <c r="AA816" s="151"/>
      <c r="AB816" s="151"/>
      <c r="AC816" s="151"/>
      <c r="AD816" s="151"/>
      <c r="AE816" s="151"/>
      <c r="AF816" s="151"/>
      <c r="AG816" s="151" t="s">
        <v>250</v>
      </c>
      <c r="AH816" s="151">
        <v>0</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c r="A817" s="158"/>
      <c r="B817" s="159"/>
      <c r="C817" s="198" t="s">
        <v>718</v>
      </c>
      <c r="D817" s="190"/>
      <c r="E817" s="191">
        <v>8.9</v>
      </c>
      <c r="F817" s="160"/>
      <c r="G817" s="160"/>
      <c r="H817" s="160"/>
      <c r="I817" s="160"/>
      <c r="J817" s="160"/>
      <c r="K817" s="160"/>
      <c r="L817" s="160"/>
      <c r="M817" s="160"/>
      <c r="N817" s="160"/>
      <c r="O817" s="160"/>
      <c r="P817" s="160"/>
      <c r="Q817" s="160"/>
      <c r="R817" s="160"/>
      <c r="S817" s="160"/>
      <c r="T817" s="160"/>
      <c r="U817" s="160"/>
      <c r="V817" s="160"/>
      <c r="W817" s="160"/>
      <c r="X817" s="151"/>
      <c r="Y817" s="151"/>
      <c r="Z817" s="151"/>
      <c r="AA817" s="151"/>
      <c r="AB817" s="151"/>
      <c r="AC817" s="151"/>
      <c r="AD817" s="151"/>
      <c r="AE817" s="151"/>
      <c r="AF817" s="151"/>
      <c r="AG817" s="151" t="s">
        <v>250</v>
      </c>
      <c r="AH817" s="151">
        <v>0</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c r="A818" s="158"/>
      <c r="B818" s="159"/>
      <c r="C818" s="198" t="s">
        <v>703</v>
      </c>
      <c r="D818" s="190"/>
      <c r="E818" s="191">
        <v>4.16</v>
      </c>
      <c r="F818" s="160"/>
      <c r="G818" s="160"/>
      <c r="H818" s="160"/>
      <c r="I818" s="160"/>
      <c r="J818" s="160"/>
      <c r="K818" s="160"/>
      <c r="L818" s="160"/>
      <c r="M818" s="160"/>
      <c r="N818" s="160"/>
      <c r="O818" s="160"/>
      <c r="P818" s="160"/>
      <c r="Q818" s="160"/>
      <c r="R818" s="160"/>
      <c r="S818" s="160"/>
      <c r="T818" s="160"/>
      <c r="U818" s="160"/>
      <c r="V818" s="160"/>
      <c r="W818" s="160"/>
      <c r="X818" s="151"/>
      <c r="Y818" s="151"/>
      <c r="Z818" s="151"/>
      <c r="AA818" s="151"/>
      <c r="AB818" s="151"/>
      <c r="AC818" s="151"/>
      <c r="AD818" s="151"/>
      <c r="AE818" s="151"/>
      <c r="AF818" s="151"/>
      <c r="AG818" s="151" t="s">
        <v>250</v>
      </c>
      <c r="AH818" s="151">
        <v>0</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c r="A819" s="158"/>
      <c r="B819" s="159"/>
      <c r="C819" s="198" t="s">
        <v>704</v>
      </c>
      <c r="D819" s="190"/>
      <c r="E819" s="191">
        <v>3.76</v>
      </c>
      <c r="F819" s="160"/>
      <c r="G819" s="160"/>
      <c r="H819" s="160"/>
      <c r="I819" s="160"/>
      <c r="J819" s="160"/>
      <c r="K819" s="160"/>
      <c r="L819" s="160"/>
      <c r="M819" s="160"/>
      <c r="N819" s="160"/>
      <c r="O819" s="160"/>
      <c r="P819" s="160"/>
      <c r="Q819" s="160"/>
      <c r="R819" s="160"/>
      <c r="S819" s="160"/>
      <c r="T819" s="160"/>
      <c r="U819" s="160"/>
      <c r="V819" s="160"/>
      <c r="W819" s="160"/>
      <c r="X819" s="151"/>
      <c r="Y819" s="151"/>
      <c r="Z819" s="151"/>
      <c r="AA819" s="151"/>
      <c r="AB819" s="151"/>
      <c r="AC819" s="151"/>
      <c r="AD819" s="151"/>
      <c r="AE819" s="151"/>
      <c r="AF819" s="151"/>
      <c r="AG819" s="151" t="s">
        <v>250</v>
      </c>
      <c r="AH819" s="151">
        <v>0</v>
      </c>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c r="A820" s="158"/>
      <c r="B820" s="159"/>
      <c r="C820" s="198" t="s">
        <v>705</v>
      </c>
      <c r="D820" s="190"/>
      <c r="E820" s="191">
        <v>4.58</v>
      </c>
      <c r="F820" s="160"/>
      <c r="G820" s="160"/>
      <c r="H820" s="160"/>
      <c r="I820" s="160"/>
      <c r="J820" s="160"/>
      <c r="K820" s="160"/>
      <c r="L820" s="160"/>
      <c r="M820" s="160"/>
      <c r="N820" s="160"/>
      <c r="O820" s="160"/>
      <c r="P820" s="160"/>
      <c r="Q820" s="160"/>
      <c r="R820" s="160"/>
      <c r="S820" s="160"/>
      <c r="T820" s="160"/>
      <c r="U820" s="160"/>
      <c r="V820" s="160"/>
      <c r="W820" s="160"/>
      <c r="X820" s="151"/>
      <c r="Y820" s="151"/>
      <c r="Z820" s="151"/>
      <c r="AA820" s="151"/>
      <c r="AB820" s="151"/>
      <c r="AC820" s="151"/>
      <c r="AD820" s="151"/>
      <c r="AE820" s="151"/>
      <c r="AF820" s="151"/>
      <c r="AG820" s="151" t="s">
        <v>250</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c r="A821" s="158"/>
      <c r="B821" s="159"/>
      <c r="C821" s="198" t="s">
        <v>697</v>
      </c>
      <c r="D821" s="190"/>
      <c r="E821" s="191">
        <v>6.8</v>
      </c>
      <c r="F821" s="160"/>
      <c r="G821" s="160"/>
      <c r="H821" s="160"/>
      <c r="I821" s="160"/>
      <c r="J821" s="160"/>
      <c r="K821" s="160"/>
      <c r="L821" s="160"/>
      <c r="M821" s="160"/>
      <c r="N821" s="160"/>
      <c r="O821" s="160"/>
      <c r="P821" s="160"/>
      <c r="Q821" s="160"/>
      <c r="R821" s="160"/>
      <c r="S821" s="160"/>
      <c r="T821" s="160"/>
      <c r="U821" s="160"/>
      <c r="V821" s="160"/>
      <c r="W821" s="160"/>
      <c r="X821" s="151"/>
      <c r="Y821" s="151"/>
      <c r="Z821" s="151"/>
      <c r="AA821" s="151"/>
      <c r="AB821" s="151"/>
      <c r="AC821" s="151"/>
      <c r="AD821" s="151"/>
      <c r="AE821" s="151"/>
      <c r="AF821" s="151"/>
      <c r="AG821" s="151" t="s">
        <v>250</v>
      </c>
      <c r="AH821" s="151">
        <v>0</v>
      </c>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c r="A822" s="168">
        <v>160</v>
      </c>
      <c r="B822" s="169" t="s">
        <v>979</v>
      </c>
      <c r="C822" s="185" t="s">
        <v>980</v>
      </c>
      <c r="D822" s="170" t="s">
        <v>292</v>
      </c>
      <c r="E822" s="171">
        <v>18.47</v>
      </c>
      <c r="F822" s="172">
        <v>0</v>
      </c>
      <c r="G822" s="173">
        <f>ROUND(E822*F822,2)</f>
        <v>0</v>
      </c>
      <c r="H822" s="172"/>
      <c r="I822" s="173">
        <f>ROUND(E822*H822,2)</f>
        <v>0</v>
      </c>
      <c r="J822" s="172"/>
      <c r="K822" s="173">
        <f>ROUND(E822*J822,2)</f>
        <v>0</v>
      </c>
      <c r="L822" s="173">
        <v>21</v>
      </c>
      <c r="M822" s="173">
        <f>G822*(1+L822/100)</f>
        <v>0</v>
      </c>
      <c r="N822" s="173">
        <v>2.1000000000000001E-4</v>
      </c>
      <c r="O822" s="173">
        <f>ROUND(E822*N822,2)</f>
        <v>0</v>
      </c>
      <c r="P822" s="173">
        <v>0</v>
      </c>
      <c r="Q822" s="173">
        <f>ROUND(E822*P822,2)</f>
        <v>0</v>
      </c>
      <c r="R822" s="173" t="s">
        <v>971</v>
      </c>
      <c r="S822" s="173" t="s">
        <v>201</v>
      </c>
      <c r="T822" s="174" t="s">
        <v>245</v>
      </c>
      <c r="U822" s="160">
        <v>9.5000000000000001E-2</v>
      </c>
      <c r="V822" s="160">
        <f>ROUND(E822*U822,2)</f>
        <v>1.75</v>
      </c>
      <c r="W822" s="160"/>
      <c r="X822" s="151"/>
      <c r="Y822" s="151"/>
      <c r="Z822" s="151"/>
      <c r="AA822" s="151"/>
      <c r="AB822" s="151"/>
      <c r="AC822" s="151"/>
      <c r="AD822" s="151"/>
      <c r="AE822" s="151"/>
      <c r="AF822" s="151"/>
      <c r="AG822" s="151" t="s">
        <v>972</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c r="A823" s="158"/>
      <c r="B823" s="159"/>
      <c r="C823" s="198" t="s">
        <v>981</v>
      </c>
      <c r="D823" s="190"/>
      <c r="E823" s="191">
        <v>4.16</v>
      </c>
      <c r="F823" s="160"/>
      <c r="G823" s="160"/>
      <c r="H823" s="160"/>
      <c r="I823" s="160"/>
      <c r="J823" s="160"/>
      <c r="K823" s="160"/>
      <c r="L823" s="160"/>
      <c r="M823" s="160"/>
      <c r="N823" s="160"/>
      <c r="O823" s="160"/>
      <c r="P823" s="160"/>
      <c r="Q823" s="160"/>
      <c r="R823" s="160"/>
      <c r="S823" s="160"/>
      <c r="T823" s="160"/>
      <c r="U823" s="160"/>
      <c r="V823" s="160"/>
      <c r="W823" s="160"/>
      <c r="X823" s="151"/>
      <c r="Y823" s="151"/>
      <c r="Z823" s="151"/>
      <c r="AA823" s="151"/>
      <c r="AB823" s="151"/>
      <c r="AC823" s="151"/>
      <c r="AD823" s="151"/>
      <c r="AE823" s="151"/>
      <c r="AF823" s="151"/>
      <c r="AG823" s="151" t="s">
        <v>250</v>
      </c>
      <c r="AH823" s="151">
        <v>0</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c r="A824" s="158"/>
      <c r="B824" s="159"/>
      <c r="C824" s="198" t="s">
        <v>704</v>
      </c>
      <c r="D824" s="190"/>
      <c r="E824" s="191">
        <v>3.76</v>
      </c>
      <c r="F824" s="160"/>
      <c r="G824" s="160"/>
      <c r="H824" s="160"/>
      <c r="I824" s="160"/>
      <c r="J824" s="160"/>
      <c r="K824" s="160"/>
      <c r="L824" s="160"/>
      <c r="M824" s="160"/>
      <c r="N824" s="160"/>
      <c r="O824" s="160"/>
      <c r="P824" s="160"/>
      <c r="Q824" s="160"/>
      <c r="R824" s="160"/>
      <c r="S824" s="160"/>
      <c r="T824" s="160"/>
      <c r="U824" s="160"/>
      <c r="V824" s="160"/>
      <c r="W824" s="160"/>
      <c r="X824" s="151"/>
      <c r="Y824" s="151"/>
      <c r="Z824" s="151"/>
      <c r="AA824" s="151"/>
      <c r="AB824" s="151"/>
      <c r="AC824" s="151"/>
      <c r="AD824" s="151"/>
      <c r="AE824" s="151"/>
      <c r="AF824" s="151"/>
      <c r="AG824" s="151" t="s">
        <v>250</v>
      </c>
      <c r="AH824" s="151">
        <v>0</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c r="A825" s="158"/>
      <c r="B825" s="159"/>
      <c r="C825" s="198" t="s">
        <v>982</v>
      </c>
      <c r="D825" s="190"/>
      <c r="E825" s="191">
        <v>4.58</v>
      </c>
      <c r="F825" s="160"/>
      <c r="G825" s="160"/>
      <c r="H825" s="160"/>
      <c r="I825" s="160"/>
      <c r="J825" s="160"/>
      <c r="K825" s="160"/>
      <c r="L825" s="160"/>
      <c r="M825" s="160"/>
      <c r="N825" s="160"/>
      <c r="O825" s="160"/>
      <c r="P825" s="160"/>
      <c r="Q825" s="160"/>
      <c r="R825" s="160"/>
      <c r="S825" s="160"/>
      <c r="T825" s="160"/>
      <c r="U825" s="160"/>
      <c r="V825" s="160"/>
      <c r="W825" s="160"/>
      <c r="X825" s="151"/>
      <c r="Y825" s="151"/>
      <c r="Z825" s="151"/>
      <c r="AA825" s="151"/>
      <c r="AB825" s="151"/>
      <c r="AC825" s="151"/>
      <c r="AD825" s="151"/>
      <c r="AE825" s="151"/>
      <c r="AF825" s="151"/>
      <c r="AG825" s="151" t="s">
        <v>250</v>
      </c>
      <c r="AH825" s="151">
        <v>0</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c r="A826" s="158"/>
      <c r="B826" s="159"/>
      <c r="C826" s="198" t="s">
        <v>983</v>
      </c>
      <c r="D826" s="190"/>
      <c r="E826" s="191">
        <v>2.4900000000000002</v>
      </c>
      <c r="F826" s="160"/>
      <c r="G826" s="160"/>
      <c r="H826" s="160"/>
      <c r="I826" s="160"/>
      <c r="J826" s="160"/>
      <c r="K826" s="160"/>
      <c r="L826" s="160"/>
      <c r="M826" s="160"/>
      <c r="N826" s="160"/>
      <c r="O826" s="160"/>
      <c r="P826" s="160"/>
      <c r="Q826" s="160"/>
      <c r="R826" s="160"/>
      <c r="S826" s="160"/>
      <c r="T826" s="160"/>
      <c r="U826" s="160"/>
      <c r="V826" s="160"/>
      <c r="W826" s="160"/>
      <c r="X826" s="151"/>
      <c r="Y826" s="151"/>
      <c r="Z826" s="151"/>
      <c r="AA826" s="151"/>
      <c r="AB826" s="151"/>
      <c r="AC826" s="151"/>
      <c r="AD826" s="151"/>
      <c r="AE826" s="151"/>
      <c r="AF826" s="151"/>
      <c r="AG826" s="151" t="s">
        <v>250</v>
      </c>
      <c r="AH826" s="151">
        <v>0</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c r="A827" s="158"/>
      <c r="B827" s="159"/>
      <c r="C827" s="198" t="s">
        <v>984</v>
      </c>
      <c r="D827" s="190"/>
      <c r="E827" s="191">
        <v>-0.27</v>
      </c>
      <c r="F827" s="160"/>
      <c r="G827" s="160"/>
      <c r="H827" s="160"/>
      <c r="I827" s="160"/>
      <c r="J827" s="160"/>
      <c r="K827" s="160"/>
      <c r="L827" s="160"/>
      <c r="M827" s="160"/>
      <c r="N827" s="160"/>
      <c r="O827" s="160"/>
      <c r="P827" s="160"/>
      <c r="Q827" s="160"/>
      <c r="R827" s="160"/>
      <c r="S827" s="160"/>
      <c r="T827" s="160"/>
      <c r="U827" s="160"/>
      <c r="V827" s="160"/>
      <c r="W827" s="160"/>
      <c r="X827" s="151"/>
      <c r="Y827" s="151"/>
      <c r="Z827" s="151"/>
      <c r="AA827" s="151"/>
      <c r="AB827" s="151"/>
      <c r="AC827" s="151"/>
      <c r="AD827" s="151"/>
      <c r="AE827" s="151"/>
      <c r="AF827" s="151"/>
      <c r="AG827" s="151" t="s">
        <v>250</v>
      </c>
      <c r="AH827" s="151">
        <v>0</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c r="A828" s="158"/>
      <c r="B828" s="159"/>
      <c r="C828" s="198" t="s">
        <v>985</v>
      </c>
      <c r="D828" s="190"/>
      <c r="E828" s="191">
        <v>1.56</v>
      </c>
      <c r="F828" s="160"/>
      <c r="G828" s="160"/>
      <c r="H828" s="160"/>
      <c r="I828" s="160"/>
      <c r="J828" s="160"/>
      <c r="K828" s="160"/>
      <c r="L828" s="160"/>
      <c r="M828" s="160"/>
      <c r="N828" s="160"/>
      <c r="O828" s="160"/>
      <c r="P828" s="160"/>
      <c r="Q828" s="160"/>
      <c r="R828" s="160"/>
      <c r="S828" s="160"/>
      <c r="T828" s="160"/>
      <c r="U828" s="160"/>
      <c r="V828" s="160"/>
      <c r="W828" s="160"/>
      <c r="X828" s="151"/>
      <c r="Y828" s="151"/>
      <c r="Z828" s="151"/>
      <c r="AA828" s="151"/>
      <c r="AB828" s="151"/>
      <c r="AC828" s="151"/>
      <c r="AD828" s="151"/>
      <c r="AE828" s="151"/>
      <c r="AF828" s="151"/>
      <c r="AG828" s="151" t="s">
        <v>250</v>
      </c>
      <c r="AH828" s="151">
        <v>0</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c r="A829" s="158"/>
      <c r="B829" s="159"/>
      <c r="C829" s="198" t="s">
        <v>986</v>
      </c>
      <c r="D829" s="190"/>
      <c r="E829" s="191">
        <v>-0.18</v>
      </c>
      <c r="F829" s="160"/>
      <c r="G829" s="160"/>
      <c r="H829" s="160"/>
      <c r="I829" s="160"/>
      <c r="J829" s="160"/>
      <c r="K829" s="160"/>
      <c r="L829" s="160"/>
      <c r="M829" s="160"/>
      <c r="N829" s="160"/>
      <c r="O829" s="160"/>
      <c r="P829" s="160"/>
      <c r="Q829" s="160"/>
      <c r="R829" s="160"/>
      <c r="S829" s="160"/>
      <c r="T829" s="160"/>
      <c r="U829" s="160"/>
      <c r="V829" s="160"/>
      <c r="W829" s="160"/>
      <c r="X829" s="151"/>
      <c r="Y829" s="151"/>
      <c r="Z829" s="151"/>
      <c r="AA829" s="151"/>
      <c r="AB829" s="151"/>
      <c r="AC829" s="151"/>
      <c r="AD829" s="151"/>
      <c r="AE829" s="151"/>
      <c r="AF829" s="151"/>
      <c r="AG829" s="151" t="s">
        <v>250</v>
      </c>
      <c r="AH829" s="151">
        <v>0</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c r="A830" s="158"/>
      <c r="B830" s="159"/>
      <c r="C830" s="198" t="s">
        <v>987</v>
      </c>
      <c r="D830" s="190"/>
      <c r="E830" s="191">
        <v>2.58</v>
      </c>
      <c r="F830" s="160"/>
      <c r="G830" s="160"/>
      <c r="H830" s="160"/>
      <c r="I830" s="160"/>
      <c r="J830" s="160"/>
      <c r="K830" s="160"/>
      <c r="L830" s="160"/>
      <c r="M830" s="160"/>
      <c r="N830" s="160"/>
      <c r="O830" s="160"/>
      <c r="P830" s="160"/>
      <c r="Q830" s="160"/>
      <c r="R830" s="160"/>
      <c r="S830" s="160"/>
      <c r="T830" s="160"/>
      <c r="U830" s="160"/>
      <c r="V830" s="160"/>
      <c r="W830" s="160"/>
      <c r="X830" s="151"/>
      <c r="Y830" s="151"/>
      <c r="Z830" s="151"/>
      <c r="AA830" s="151"/>
      <c r="AB830" s="151"/>
      <c r="AC830" s="151"/>
      <c r="AD830" s="151"/>
      <c r="AE830" s="151"/>
      <c r="AF830" s="151"/>
      <c r="AG830" s="151" t="s">
        <v>250</v>
      </c>
      <c r="AH830" s="151">
        <v>0</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c r="A831" s="158"/>
      <c r="B831" s="159"/>
      <c r="C831" s="198" t="s">
        <v>988</v>
      </c>
      <c r="D831" s="190"/>
      <c r="E831" s="191">
        <v>-0.21</v>
      </c>
      <c r="F831" s="160"/>
      <c r="G831" s="160"/>
      <c r="H831" s="160"/>
      <c r="I831" s="160"/>
      <c r="J831" s="160"/>
      <c r="K831" s="160"/>
      <c r="L831" s="160"/>
      <c r="M831" s="160"/>
      <c r="N831" s="160"/>
      <c r="O831" s="160"/>
      <c r="P831" s="160"/>
      <c r="Q831" s="160"/>
      <c r="R831" s="160"/>
      <c r="S831" s="160"/>
      <c r="T831" s="160"/>
      <c r="U831" s="160"/>
      <c r="V831" s="160"/>
      <c r="W831" s="160"/>
      <c r="X831" s="151"/>
      <c r="Y831" s="151"/>
      <c r="Z831" s="151"/>
      <c r="AA831" s="151"/>
      <c r="AB831" s="151"/>
      <c r="AC831" s="151"/>
      <c r="AD831" s="151"/>
      <c r="AE831" s="151"/>
      <c r="AF831" s="151"/>
      <c r="AG831" s="151" t="s">
        <v>250</v>
      </c>
      <c r="AH831" s="151">
        <v>0</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c r="A832" s="168">
        <v>161</v>
      </c>
      <c r="B832" s="169" t="s">
        <v>989</v>
      </c>
      <c r="C832" s="185" t="s">
        <v>990</v>
      </c>
      <c r="D832" s="170" t="s">
        <v>292</v>
      </c>
      <c r="E832" s="171">
        <v>18.47</v>
      </c>
      <c r="F832" s="172">
        <v>0</v>
      </c>
      <c r="G832" s="173">
        <f>ROUND(E832*F832,2)</f>
        <v>0</v>
      </c>
      <c r="H832" s="172"/>
      <c r="I832" s="173">
        <f>ROUND(E832*H832,2)</f>
        <v>0</v>
      </c>
      <c r="J832" s="172"/>
      <c r="K832" s="173">
        <f>ROUND(E832*J832,2)</f>
        <v>0</v>
      </c>
      <c r="L832" s="173">
        <v>21</v>
      </c>
      <c r="M832" s="173">
        <f>G832*(1+L832/100)</f>
        <v>0</v>
      </c>
      <c r="N832" s="173">
        <v>2.5200000000000001E-3</v>
      </c>
      <c r="O832" s="173">
        <f>ROUND(E832*N832,2)</f>
        <v>0.05</v>
      </c>
      <c r="P832" s="173">
        <v>0</v>
      </c>
      <c r="Q832" s="173">
        <f>ROUND(E832*P832,2)</f>
        <v>0</v>
      </c>
      <c r="R832" s="173" t="s">
        <v>971</v>
      </c>
      <c r="S832" s="173" t="s">
        <v>201</v>
      </c>
      <c r="T832" s="174" t="s">
        <v>245</v>
      </c>
      <c r="U832" s="160">
        <v>0.46100000000000002</v>
      </c>
      <c r="V832" s="160">
        <f>ROUND(E832*U832,2)</f>
        <v>8.51</v>
      </c>
      <c r="W832" s="160"/>
      <c r="X832" s="151"/>
      <c r="Y832" s="151"/>
      <c r="Z832" s="151"/>
      <c r="AA832" s="151"/>
      <c r="AB832" s="151"/>
      <c r="AC832" s="151"/>
      <c r="AD832" s="151"/>
      <c r="AE832" s="151"/>
      <c r="AF832" s="151"/>
      <c r="AG832" s="151" t="s">
        <v>972</v>
      </c>
      <c r="AH832" s="151"/>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c r="A833" s="158"/>
      <c r="B833" s="159"/>
      <c r="C833" s="198" t="s">
        <v>981</v>
      </c>
      <c r="D833" s="190"/>
      <c r="E833" s="191">
        <v>4.16</v>
      </c>
      <c r="F833" s="160"/>
      <c r="G833" s="160"/>
      <c r="H833" s="160"/>
      <c r="I833" s="160"/>
      <c r="J833" s="160"/>
      <c r="K833" s="160"/>
      <c r="L833" s="160"/>
      <c r="M833" s="160"/>
      <c r="N833" s="160"/>
      <c r="O833" s="160"/>
      <c r="P833" s="160"/>
      <c r="Q833" s="160"/>
      <c r="R833" s="160"/>
      <c r="S833" s="160"/>
      <c r="T833" s="160"/>
      <c r="U833" s="160"/>
      <c r="V833" s="160"/>
      <c r="W833" s="160"/>
      <c r="X833" s="151"/>
      <c r="Y833" s="151"/>
      <c r="Z833" s="151"/>
      <c r="AA833" s="151"/>
      <c r="AB833" s="151"/>
      <c r="AC833" s="151"/>
      <c r="AD833" s="151"/>
      <c r="AE833" s="151"/>
      <c r="AF833" s="151"/>
      <c r="AG833" s="151" t="s">
        <v>250</v>
      </c>
      <c r="AH833" s="151">
        <v>0</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c r="A834" s="158"/>
      <c r="B834" s="159"/>
      <c r="C834" s="198" t="s">
        <v>704</v>
      </c>
      <c r="D834" s="190"/>
      <c r="E834" s="191">
        <v>3.76</v>
      </c>
      <c r="F834" s="160"/>
      <c r="G834" s="160"/>
      <c r="H834" s="160"/>
      <c r="I834" s="160"/>
      <c r="J834" s="160"/>
      <c r="K834" s="160"/>
      <c r="L834" s="160"/>
      <c r="M834" s="160"/>
      <c r="N834" s="160"/>
      <c r="O834" s="160"/>
      <c r="P834" s="160"/>
      <c r="Q834" s="160"/>
      <c r="R834" s="160"/>
      <c r="S834" s="160"/>
      <c r="T834" s="160"/>
      <c r="U834" s="160"/>
      <c r="V834" s="160"/>
      <c r="W834" s="160"/>
      <c r="X834" s="151"/>
      <c r="Y834" s="151"/>
      <c r="Z834" s="151"/>
      <c r="AA834" s="151"/>
      <c r="AB834" s="151"/>
      <c r="AC834" s="151"/>
      <c r="AD834" s="151"/>
      <c r="AE834" s="151"/>
      <c r="AF834" s="151"/>
      <c r="AG834" s="151" t="s">
        <v>250</v>
      </c>
      <c r="AH834" s="151">
        <v>0</v>
      </c>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c r="A835" s="158"/>
      <c r="B835" s="159"/>
      <c r="C835" s="198" t="s">
        <v>982</v>
      </c>
      <c r="D835" s="190"/>
      <c r="E835" s="191">
        <v>4.58</v>
      </c>
      <c r="F835" s="160"/>
      <c r="G835" s="160"/>
      <c r="H835" s="160"/>
      <c r="I835" s="160"/>
      <c r="J835" s="160"/>
      <c r="K835" s="160"/>
      <c r="L835" s="160"/>
      <c r="M835" s="160"/>
      <c r="N835" s="160"/>
      <c r="O835" s="160"/>
      <c r="P835" s="160"/>
      <c r="Q835" s="160"/>
      <c r="R835" s="160"/>
      <c r="S835" s="160"/>
      <c r="T835" s="160"/>
      <c r="U835" s="160"/>
      <c r="V835" s="160"/>
      <c r="W835" s="160"/>
      <c r="X835" s="151"/>
      <c r="Y835" s="151"/>
      <c r="Z835" s="151"/>
      <c r="AA835" s="151"/>
      <c r="AB835" s="151"/>
      <c r="AC835" s="151"/>
      <c r="AD835" s="151"/>
      <c r="AE835" s="151"/>
      <c r="AF835" s="151"/>
      <c r="AG835" s="151" t="s">
        <v>250</v>
      </c>
      <c r="AH835" s="151">
        <v>0</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c r="A836" s="158"/>
      <c r="B836" s="159"/>
      <c r="C836" s="198" t="s">
        <v>983</v>
      </c>
      <c r="D836" s="190"/>
      <c r="E836" s="191">
        <v>2.4900000000000002</v>
      </c>
      <c r="F836" s="160"/>
      <c r="G836" s="160"/>
      <c r="H836" s="160"/>
      <c r="I836" s="160"/>
      <c r="J836" s="160"/>
      <c r="K836" s="160"/>
      <c r="L836" s="160"/>
      <c r="M836" s="160"/>
      <c r="N836" s="160"/>
      <c r="O836" s="160"/>
      <c r="P836" s="160"/>
      <c r="Q836" s="160"/>
      <c r="R836" s="160"/>
      <c r="S836" s="160"/>
      <c r="T836" s="160"/>
      <c r="U836" s="160"/>
      <c r="V836" s="160"/>
      <c r="W836" s="160"/>
      <c r="X836" s="151"/>
      <c r="Y836" s="151"/>
      <c r="Z836" s="151"/>
      <c r="AA836" s="151"/>
      <c r="AB836" s="151"/>
      <c r="AC836" s="151"/>
      <c r="AD836" s="151"/>
      <c r="AE836" s="151"/>
      <c r="AF836" s="151"/>
      <c r="AG836" s="151" t="s">
        <v>250</v>
      </c>
      <c r="AH836" s="151">
        <v>0</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c r="A837" s="158"/>
      <c r="B837" s="159"/>
      <c r="C837" s="198" t="s">
        <v>984</v>
      </c>
      <c r="D837" s="190"/>
      <c r="E837" s="191">
        <v>-0.27</v>
      </c>
      <c r="F837" s="160"/>
      <c r="G837" s="160"/>
      <c r="H837" s="160"/>
      <c r="I837" s="160"/>
      <c r="J837" s="160"/>
      <c r="K837" s="160"/>
      <c r="L837" s="160"/>
      <c r="M837" s="160"/>
      <c r="N837" s="160"/>
      <c r="O837" s="160"/>
      <c r="P837" s="160"/>
      <c r="Q837" s="160"/>
      <c r="R837" s="160"/>
      <c r="S837" s="160"/>
      <c r="T837" s="160"/>
      <c r="U837" s="160"/>
      <c r="V837" s="160"/>
      <c r="W837" s="160"/>
      <c r="X837" s="151"/>
      <c r="Y837" s="151"/>
      <c r="Z837" s="151"/>
      <c r="AA837" s="151"/>
      <c r="AB837" s="151"/>
      <c r="AC837" s="151"/>
      <c r="AD837" s="151"/>
      <c r="AE837" s="151"/>
      <c r="AF837" s="151"/>
      <c r="AG837" s="151" t="s">
        <v>250</v>
      </c>
      <c r="AH837" s="151">
        <v>0</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c r="A838" s="158"/>
      <c r="B838" s="159"/>
      <c r="C838" s="198" t="s">
        <v>985</v>
      </c>
      <c r="D838" s="190"/>
      <c r="E838" s="191">
        <v>1.56</v>
      </c>
      <c r="F838" s="160"/>
      <c r="G838" s="160"/>
      <c r="H838" s="160"/>
      <c r="I838" s="160"/>
      <c r="J838" s="160"/>
      <c r="K838" s="160"/>
      <c r="L838" s="160"/>
      <c r="M838" s="160"/>
      <c r="N838" s="160"/>
      <c r="O838" s="160"/>
      <c r="P838" s="160"/>
      <c r="Q838" s="160"/>
      <c r="R838" s="160"/>
      <c r="S838" s="160"/>
      <c r="T838" s="160"/>
      <c r="U838" s="160"/>
      <c r="V838" s="160"/>
      <c r="W838" s="160"/>
      <c r="X838" s="151"/>
      <c r="Y838" s="151"/>
      <c r="Z838" s="151"/>
      <c r="AA838" s="151"/>
      <c r="AB838" s="151"/>
      <c r="AC838" s="151"/>
      <c r="AD838" s="151"/>
      <c r="AE838" s="151"/>
      <c r="AF838" s="151"/>
      <c r="AG838" s="151" t="s">
        <v>250</v>
      </c>
      <c r="AH838" s="151">
        <v>0</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c r="A839" s="158"/>
      <c r="B839" s="159"/>
      <c r="C839" s="198" t="s">
        <v>986</v>
      </c>
      <c r="D839" s="190"/>
      <c r="E839" s="191">
        <v>-0.18</v>
      </c>
      <c r="F839" s="160"/>
      <c r="G839" s="160"/>
      <c r="H839" s="160"/>
      <c r="I839" s="160"/>
      <c r="J839" s="160"/>
      <c r="K839" s="160"/>
      <c r="L839" s="160"/>
      <c r="M839" s="160"/>
      <c r="N839" s="160"/>
      <c r="O839" s="160"/>
      <c r="P839" s="160"/>
      <c r="Q839" s="160"/>
      <c r="R839" s="160"/>
      <c r="S839" s="160"/>
      <c r="T839" s="160"/>
      <c r="U839" s="160"/>
      <c r="V839" s="160"/>
      <c r="W839" s="160"/>
      <c r="X839" s="151"/>
      <c r="Y839" s="151"/>
      <c r="Z839" s="151"/>
      <c r="AA839" s="151"/>
      <c r="AB839" s="151"/>
      <c r="AC839" s="151"/>
      <c r="AD839" s="151"/>
      <c r="AE839" s="151"/>
      <c r="AF839" s="151"/>
      <c r="AG839" s="151" t="s">
        <v>250</v>
      </c>
      <c r="AH839" s="151">
        <v>0</v>
      </c>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c r="A840" s="158"/>
      <c r="B840" s="159"/>
      <c r="C840" s="198" t="s">
        <v>987</v>
      </c>
      <c r="D840" s="190"/>
      <c r="E840" s="191">
        <v>2.58</v>
      </c>
      <c r="F840" s="160"/>
      <c r="G840" s="160"/>
      <c r="H840" s="160"/>
      <c r="I840" s="160"/>
      <c r="J840" s="160"/>
      <c r="K840" s="160"/>
      <c r="L840" s="160"/>
      <c r="M840" s="160"/>
      <c r="N840" s="160"/>
      <c r="O840" s="160"/>
      <c r="P840" s="160"/>
      <c r="Q840" s="160"/>
      <c r="R840" s="160"/>
      <c r="S840" s="160"/>
      <c r="T840" s="160"/>
      <c r="U840" s="160"/>
      <c r="V840" s="160"/>
      <c r="W840" s="160"/>
      <c r="X840" s="151"/>
      <c r="Y840" s="151"/>
      <c r="Z840" s="151"/>
      <c r="AA840" s="151"/>
      <c r="AB840" s="151"/>
      <c r="AC840" s="151"/>
      <c r="AD840" s="151"/>
      <c r="AE840" s="151"/>
      <c r="AF840" s="151"/>
      <c r="AG840" s="151" t="s">
        <v>250</v>
      </c>
      <c r="AH840" s="151">
        <v>0</v>
      </c>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c r="A841" s="158"/>
      <c r="B841" s="159"/>
      <c r="C841" s="198" t="s">
        <v>988</v>
      </c>
      <c r="D841" s="190"/>
      <c r="E841" s="191">
        <v>-0.21</v>
      </c>
      <c r="F841" s="160"/>
      <c r="G841" s="160"/>
      <c r="H841" s="160"/>
      <c r="I841" s="160"/>
      <c r="J841" s="160"/>
      <c r="K841" s="160"/>
      <c r="L841" s="160"/>
      <c r="M841" s="160"/>
      <c r="N841" s="160"/>
      <c r="O841" s="160"/>
      <c r="P841" s="160"/>
      <c r="Q841" s="160"/>
      <c r="R841" s="160"/>
      <c r="S841" s="160"/>
      <c r="T841" s="160"/>
      <c r="U841" s="160"/>
      <c r="V841" s="160"/>
      <c r="W841" s="160"/>
      <c r="X841" s="151"/>
      <c r="Y841" s="151"/>
      <c r="Z841" s="151"/>
      <c r="AA841" s="151"/>
      <c r="AB841" s="151"/>
      <c r="AC841" s="151"/>
      <c r="AD841" s="151"/>
      <c r="AE841" s="151"/>
      <c r="AF841" s="151"/>
      <c r="AG841" s="151" t="s">
        <v>250</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ht="22.5" outlineLevel="1">
      <c r="A842" s="168">
        <v>162</v>
      </c>
      <c r="B842" s="169" t="s">
        <v>991</v>
      </c>
      <c r="C842" s="185" t="s">
        <v>992</v>
      </c>
      <c r="D842" s="170" t="s">
        <v>318</v>
      </c>
      <c r="E842" s="171">
        <v>19.899999999999999</v>
      </c>
      <c r="F842" s="172">
        <v>0</v>
      </c>
      <c r="G842" s="173">
        <f>ROUND(E842*F842,2)</f>
        <v>0</v>
      </c>
      <c r="H842" s="172"/>
      <c r="I842" s="173">
        <f>ROUND(E842*H842,2)</f>
        <v>0</v>
      </c>
      <c r="J842" s="172"/>
      <c r="K842" s="173">
        <f>ROUND(E842*J842,2)</f>
        <v>0</v>
      </c>
      <c r="L842" s="173">
        <v>21</v>
      </c>
      <c r="M842" s="173">
        <f>G842*(1+L842/100)</f>
        <v>0</v>
      </c>
      <c r="N842" s="173">
        <v>3.2000000000000003E-4</v>
      </c>
      <c r="O842" s="173">
        <f>ROUND(E842*N842,2)</f>
        <v>0.01</v>
      </c>
      <c r="P842" s="173">
        <v>0</v>
      </c>
      <c r="Q842" s="173">
        <f>ROUND(E842*P842,2)</f>
        <v>0</v>
      </c>
      <c r="R842" s="173" t="s">
        <v>971</v>
      </c>
      <c r="S842" s="173" t="s">
        <v>201</v>
      </c>
      <c r="T842" s="174" t="s">
        <v>245</v>
      </c>
      <c r="U842" s="160">
        <v>0.11</v>
      </c>
      <c r="V842" s="160">
        <f>ROUND(E842*U842,2)</f>
        <v>2.19</v>
      </c>
      <c r="W842" s="160"/>
      <c r="X842" s="151"/>
      <c r="Y842" s="151"/>
      <c r="Z842" s="151"/>
      <c r="AA842" s="151"/>
      <c r="AB842" s="151"/>
      <c r="AC842" s="151"/>
      <c r="AD842" s="151"/>
      <c r="AE842" s="151"/>
      <c r="AF842" s="151"/>
      <c r="AG842" s="151" t="s">
        <v>972</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c r="A843" s="158"/>
      <c r="B843" s="159"/>
      <c r="C843" s="198" t="s">
        <v>544</v>
      </c>
      <c r="D843" s="190"/>
      <c r="E843" s="191">
        <v>8.3000000000000007</v>
      </c>
      <c r="F843" s="160"/>
      <c r="G843" s="160"/>
      <c r="H843" s="160"/>
      <c r="I843" s="160"/>
      <c r="J843" s="160"/>
      <c r="K843" s="160"/>
      <c r="L843" s="160"/>
      <c r="M843" s="160"/>
      <c r="N843" s="160"/>
      <c r="O843" s="160"/>
      <c r="P843" s="160"/>
      <c r="Q843" s="160"/>
      <c r="R843" s="160"/>
      <c r="S843" s="160"/>
      <c r="T843" s="160"/>
      <c r="U843" s="160"/>
      <c r="V843" s="160"/>
      <c r="W843" s="160"/>
      <c r="X843" s="151"/>
      <c r="Y843" s="151"/>
      <c r="Z843" s="151"/>
      <c r="AA843" s="151"/>
      <c r="AB843" s="151"/>
      <c r="AC843" s="151"/>
      <c r="AD843" s="151"/>
      <c r="AE843" s="151"/>
      <c r="AF843" s="151"/>
      <c r="AG843" s="151" t="s">
        <v>250</v>
      </c>
      <c r="AH843" s="151">
        <v>0</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c r="A844" s="158"/>
      <c r="B844" s="159"/>
      <c r="C844" s="198" t="s">
        <v>545</v>
      </c>
      <c r="D844" s="190"/>
      <c r="E844" s="191">
        <v>-0.9</v>
      </c>
      <c r="F844" s="160"/>
      <c r="G844" s="160"/>
      <c r="H844" s="160"/>
      <c r="I844" s="160"/>
      <c r="J844" s="160"/>
      <c r="K844" s="160"/>
      <c r="L844" s="160"/>
      <c r="M844" s="160"/>
      <c r="N844" s="160"/>
      <c r="O844" s="160"/>
      <c r="P844" s="160"/>
      <c r="Q844" s="160"/>
      <c r="R844" s="160"/>
      <c r="S844" s="160"/>
      <c r="T844" s="160"/>
      <c r="U844" s="160"/>
      <c r="V844" s="160"/>
      <c r="W844" s="160"/>
      <c r="X844" s="151"/>
      <c r="Y844" s="151"/>
      <c r="Z844" s="151"/>
      <c r="AA844" s="151"/>
      <c r="AB844" s="151"/>
      <c r="AC844" s="151"/>
      <c r="AD844" s="151"/>
      <c r="AE844" s="151"/>
      <c r="AF844" s="151"/>
      <c r="AG844" s="151" t="s">
        <v>250</v>
      </c>
      <c r="AH844" s="151">
        <v>0</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c r="A845" s="158"/>
      <c r="B845" s="159"/>
      <c r="C845" s="198" t="s">
        <v>546</v>
      </c>
      <c r="D845" s="190"/>
      <c r="E845" s="191">
        <v>5.2</v>
      </c>
      <c r="F845" s="160"/>
      <c r="G845" s="160"/>
      <c r="H845" s="160"/>
      <c r="I845" s="160"/>
      <c r="J845" s="160"/>
      <c r="K845" s="160"/>
      <c r="L845" s="160"/>
      <c r="M845" s="160"/>
      <c r="N845" s="160"/>
      <c r="O845" s="160"/>
      <c r="P845" s="160"/>
      <c r="Q845" s="160"/>
      <c r="R845" s="160"/>
      <c r="S845" s="160"/>
      <c r="T845" s="160"/>
      <c r="U845" s="160"/>
      <c r="V845" s="160"/>
      <c r="W845" s="160"/>
      <c r="X845" s="151"/>
      <c r="Y845" s="151"/>
      <c r="Z845" s="151"/>
      <c r="AA845" s="151"/>
      <c r="AB845" s="151"/>
      <c r="AC845" s="151"/>
      <c r="AD845" s="151"/>
      <c r="AE845" s="151"/>
      <c r="AF845" s="151"/>
      <c r="AG845" s="151" t="s">
        <v>250</v>
      </c>
      <c r="AH845" s="151">
        <v>0</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c r="A846" s="158"/>
      <c r="B846" s="159"/>
      <c r="C846" s="198" t="s">
        <v>547</v>
      </c>
      <c r="D846" s="190"/>
      <c r="E846" s="191">
        <v>-0.6</v>
      </c>
      <c r="F846" s="160"/>
      <c r="G846" s="160"/>
      <c r="H846" s="160"/>
      <c r="I846" s="160"/>
      <c r="J846" s="160"/>
      <c r="K846" s="160"/>
      <c r="L846" s="160"/>
      <c r="M846" s="160"/>
      <c r="N846" s="160"/>
      <c r="O846" s="160"/>
      <c r="P846" s="160"/>
      <c r="Q846" s="160"/>
      <c r="R846" s="160"/>
      <c r="S846" s="160"/>
      <c r="T846" s="160"/>
      <c r="U846" s="160"/>
      <c r="V846" s="160"/>
      <c r="W846" s="160"/>
      <c r="X846" s="151"/>
      <c r="Y846" s="151"/>
      <c r="Z846" s="151"/>
      <c r="AA846" s="151"/>
      <c r="AB846" s="151"/>
      <c r="AC846" s="151"/>
      <c r="AD846" s="151"/>
      <c r="AE846" s="151"/>
      <c r="AF846" s="151"/>
      <c r="AG846" s="151" t="s">
        <v>250</v>
      </c>
      <c r="AH846" s="151">
        <v>0</v>
      </c>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c r="A847" s="158"/>
      <c r="B847" s="159"/>
      <c r="C847" s="198" t="s">
        <v>548</v>
      </c>
      <c r="D847" s="190"/>
      <c r="E847" s="191">
        <v>8.6</v>
      </c>
      <c r="F847" s="160"/>
      <c r="G847" s="160"/>
      <c r="H847" s="160"/>
      <c r="I847" s="160"/>
      <c r="J847" s="160"/>
      <c r="K847" s="160"/>
      <c r="L847" s="160"/>
      <c r="M847" s="160"/>
      <c r="N847" s="160"/>
      <c r="O847" s="160"/>
      <c r="P847" s="160"/>
      <c r="Q847" s="160"/>
      <c r="R847" s="160"/>
      <c r="S847" s="160"/>
      <c r="T847" s="160"/>
      <c r="U847" s="160"/>
      <c r="V847" s="160"/>
      <c r="W847" s="160"/>
      <c r="X847" s="151"/>
      <c r="Y847" s="151"/>
      <c r="Z847" s="151"/>
      <c r="AA847" s="151"/>
      <c r="AB847" s="151"/>
      <c r="AC847" s="151"/>
      <c r="AD847" s="151"/>
      <c r="AE847" s="151"/>
      <c r="AF847" s="151"/>
      <c r="AG847" s="151" t="s">
        <v>250</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outlineLevel="1">
      <c r="A848" s="158"/>
      <c r="B848" s="159"/>
      <c r="C848" s="198" t="s">
        <v>549</v>
      </c>
      <c r="D848" s="190"/>
      <c r="E848" s="191">
        <v>-0.7</v>
      </c>
      <c r="F848" s="160"/>
      <c r="G848" s="160"/>
      <c r="H848" s="160"/>
      <c r="I848" s="160"/>
      <c r="J848" s="160"/>
      <c r="K848" s="160"/>
      <c r="L848" s="160"/>
      <c r="M848" s="160"/>
      <c r="N848" s="160"/>
      <c r="O848" s="160"/>
      <c r="P848" s="160"/>
      <c r="Q848" s="160"/>
      <c r="R848" s="160"/>
      <c r="S848" s="160"/>
      <c r="T848" s="160"/>
      <c r="U848" s="160"/>
      <c r="V848" s="160"/>
      <c r="W848" s="160"/>
      <c r="X848" s="151"/>
      <c r="Y848" s="151"/>
      <c r="Z848" s="151"/>
      <c r="AA848" s="151"/>
      <c r="AB848" s="151"/>
      <c r="AC848" s="151"/>
      <c r="AD848" s="151"/>
      <c r="AE848" s="151"/>
      <c r="AF848" s="151"/>
      <c r="AG848" s="151" t="s">
        <v>250</v>
      </c>
      <c r="AH848" s="151">
        <v>0</v>
      </c>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row>
    <row r="849" spans="1:60" ht="22.5" outlineLevel="1">
      <c r="A849" s="168">
        <v>163</v>
      </c>
      <c r="B849" s="169" t="s">
        <v>993</v>
      </c>
      <c r="C849" s="185" t="s">
        <v>994</v>
      </c>
      <c r="D849" s="170" t="s">
        <v>211</v>
      </c>
      <c r="E849" s="171">
        <v>22</v>
      </c>
      <c r="F849" s="172">
        <v>0</v>
      </c>
      <c r="G849" s="173">
        <f>ROUND(E849*F849,2)</f>
        <v>0</v>
      </c>
      <c r="H849" s="172"/>
      <c r="I849" s="173">
        <f>ROUND(E849*H849,2)</f>
        <v>0</v>
      </c>
      <c r="J849" s="172"/>
      <c r="K849" s="173">
        <f>ROUND(E849*J849,2)</f>
        <v>0</v>
      </c>
      <c r="L849" s="173">
        <v>21</v>
      </c>
      <c r="M849" s="173">
        <f>G849*(1+L849/100)</f>
        <v>0</v>
      </c>
      <c r="N849" s="173">
        <v>1.8000000000000001E-4</v>
      </c>
      <c r="O849" s="173">
        <f>ROUND(E849*N849,2)</f>
        <v>0</v>
      </c>
      <c r="P849" s="173">
        <v>0</v>
      </c>
      <c r="Q849" s="173">
        <f>ROUND(E849*P849,2)</f>
        <v>0</v>
      </c>
      <c r="R849" s="173" t="s">
        <v>971</v>
      </c>
      <c r="S849" s="173" t="s">
        <v>201</v>
      </c>
      <c r="T849" s="174" t="s">
        <v>245</v>
      </c>
      <c r="U849" s="160">
        <v>6.7000000000000004E-2</v>
      </c>
      <c r="V849" s="160">
        <f>ROUND(E849*U849,2)</f>
        <v>1.47</v>
      </c>
      <c r="W849" s="160"/>
      <c r="X849" s="151"/>
      <c r="Y849" s="151"/>
      <c r="Z849" s="151"/>
      <c r="AA849" s="151"/>
      <c r="AB849" s="151"/>
      <c r="AC849" s="151"/>
      <c r="AD849" s="151"/>
      <c r="AE849" s="151"/>
      <c r="AF849" s="151"/>
      <c r="AG849" s="151" t="s">
        <v>972</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c r="A850" s="158"/>
      <c r="B850" s="159"/>
      <c r="C850" s="198" t="s">
        <v>995</v>
      </c>
      <c r="D850" s="190"/>
      <c r="E850" s="191">
        <v>6</v>
      </c>
      <c r="F850" s="160"/>
      <c r="G850" s="160"/>
      <c r="H850" s="160"/>
      <c r="I850" s="160"/>
      <c r="J850" s="160"/>
      <c r="K850" s="160"/>
      <c r="L850" s="160"/>
      <c r="M850" s="160"/>
      <c r="N850" s="160"/>
      <c r="O850" s="160"/>
      <c r="P850" s="160"/>
      <c r="Q850" s="160"/>
      <c r="R850" s="160"/>
      <c r="S850" s="160"/>
      <c r="T850" s="160"/>
      <c r="U850" s="160"/>
      <c r="V850" s="160"/>
      <c r="W850" s="160"/>
      <c r="X850" s="151"/>
      <c r="Y850" s="151"/>
      <c r="Z850" s="151"/>
      <c r="AA850" s="151"/>
      <c r="AB850" s="151"/>
      <c r="AC850" s="151"/>
      <c r="AD850" s="151"/>
      <c r="AE850" s="151"/>
      <c r="AF850" s="151"/>
      <c r="AG850" s="151" t="s">
        <v>250</v>
      </c>
      <c r="AH850" s="151">
        <v>0</v>
      </c>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c r="A851" s="158"/>
      <c r="B851" s="159"/>
      <c r="C851" s="198" t="s">
        <v>996</v>
      </c>
      <c r="D851" s="190"/>
      <c r="E851" s="191">
        <v>10</v>
      </c>
      <c r="F851" s="160"/>
      <c r="G851" s="160"/>
      <c r="H851" s="160"/>
      <c r="I851" s="160"/>
      <c r="J851" s="160"/>
      <c r="K851" s="160"/>
      <c r="L851" s="160"/>
      <c r="M851" s="160"/>
      <c r="N851" s="160"/>
      <c r="O851" s="160"/>
      <c r="P851" s="160"/>
      <c r="Q851" s="160"/>
      <c r="R851" s="160"/>
      <c r="S851" s="160"/>
      <c r="T851" s="160"/>
      <c r="U851" s="160"/>
      <c r="V851" s="160"/>
      <c r="W851" s="160"/>
      <c r="X851" s="151"/>
      <c r="Y851" s="151"/>
      <c r="Z851" s="151"/>
      <c r="AA851" s="151"/>
      <c r="AB851" s="151"/>
      <c r="AC851" s="151"/>
      <c r="AD851" s="151"/>
      <c r="AE851" s="151"/>
      <c r="AF851" s="151"/>
      <c r="AG851" s="151" t="s">
        <v>250</v>
      </c>
      <c r="AH851" s="151">
        <v>0</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c r="A852" s="158"/>
      <c r="B852" s="159"/>
      <c r="C852" s="198" t="s">
        <v>997</v>
      </c>
      <c r="D852" s="190"/>
      <c r="E852" s="191">
        <v>6</v>
      </c>
      <c r="F852" s="160"/>
      <c r="G852" s="160"/>
      <c r="H852" s="160"/>
      <c r="I852" s="160"/>
      <c r="J852" s="160"/>
      <c r="K852" s="160"/>
      <c r="L852" s="160"/>
      <c r="M852" s="160"/>
      <c r="N852" s="160"/>
      <c r="O852" s="160"/>
      <c r="P852" s="160"/>
      <c r="Q852" s="160"/>
      <c r="R852" s="160"/>
      <c r="S852" s="160"/>
      <c r="T852" s="160"/>
      <c r="U852" s="160"/>
      <c r="V852" s="160"/>
      <c r="W852" s="160"/>
      <c r="X852" s="151"/>
      <c r="Y852" s="151"/>
      <c r="Z852" s="151"/>
      <c r="AA852" s="151"/>
      <c r="AB852" s="151"/>
      <c r="AC852" s="151"/>
      <c r="AD852" s="151"/>
      <c r="AE852" s="151"/>
      <c r="AF852" s="151"/>
      <c r="AG852" s="151" t="s">
        <v>250</v>
      </c>
      <c r="AH852" s="151">
        <v>0</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ht="33.75" outlineLevel="1">
      <c r="A853" s="168">
        <v>164</v>
      </c>
      <c r="B853" s="169" t="s">
        <v>998</v>
      </c>
      <c r="C853" s="185" t="s">
        <v>999</v>
      </c>
      <c r="D853" s="170" t="s">
        <v>318</v>
      </c>
      <c r="E853" s="171">
        <v>12</v>
      </c>
      <c r="F853" s="172">
        <v>0</v>
      </c>
      <c r="G853" s="173">
        <f>ROUND(E853*F853,2)</f>
        <v>0</v>
      </c>
      <c r="H853" s="172"/>
      <c r="I853" s="173">
        <f>ROUND(E853*H853,2)</f>
        <v>0</v>
      </c>
      <c r="J853" s="172"/>
      <c r="K853" s="173">
        <f>ROUND(E853*J853,2)</f>
        <v>0</v>
      </c>
      <c r="L853" s="173">
        <v>21</v>
      </c>
      <c r="M853" s="173">
        <f>G853*(1+L853/100)</f>
        <v>0</v>
      </c>
      <c r="N853" s="173">
        <v>2.1000000000000001E-4</v>
      </c>
      <c r="O853" s="173">
        <f>ROUND(E853*N853,2)</f>
        <v>0</v>
      </c>
      <c r="P853" s="173">
        <v>0</v>
      </c>
      <c r="Q853" s="173">
        <f>ROUND(E853*P853,2)</f>
        <v>0</v>
      </c>
      <c r="R853" s="173" t="s">
        <v>971</v>
      </c>
      <c r="S853" s="173" t="s">
        <v>201</v>
      </c>
      <c r="T853" s="174" t="s">
        <v>245</v>
      </c>
      <c r="U853" s="160">
        <v>0.27</v>
      </c>
      <c r="V853" s="160">
        <f>ROUND(E853*U853,2)</f>
        <v>3.24</v>
      </c>
      <c r="W853" s="160"/>
      <c r="X853" s="151"/>
      <c r="Y853" s="151"/>
      <c r="Z853" s="151"/>
      <c r="AA853" s="151"/>
      <c r="AB853" s="151"/>
      <c r="AC853" s="151"/>
      <c r="AD853" s="151"/>
      <c r="AE853" s="151"/>
      <c r="AF853" s="151"/>
      <c r="AG853" s="151" t="s">
        <v>972</v>
      </c>
      <c r="AH853" s="151"/>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c r="A854" s="158"/>
      <c r="B854" s="159"/>
      <c r="C854" s="198" t="s">
        <v>544</v>
      </c>
      <c r="D854" s="190"/>
      <c r="E854" s="191">
        <v>8.3000000000000007</v>
      </c>
      <c r="F854" s="160"/>
      <c r="G854" s="160"/>
      <c r="H854" s="160"/>
      <c r="I854" s="160"/>
      <c r="J854" s="160"/>
      <c r="K854" s="160"/>
      <c r="L854" s="160"/>
      <c r="M854" s="160"/>
      <c r="N854" s="160"/>
      <c r="O854" s="160"/>
      <c r="P854" s="160"/>
      <c r="Q854" s="160"/>
      <c r="R854" s="160"/>
      <c r="S854" s="160"/>
      <c r="T854" s="160"/>
      <c r="U854" s="160"/>
      <c r="V854" s="160"/>
      <c r="W854" s="160"/>
      <c r="X854" s="151"/>
      <c r="Y854" s="151"/>
      <c r="Z854" s="151"/>
      <c r="AA854" s="151"/>
      <c r="AB854" s="151"/>
      <c r="AC854" s="151"/>
      <c r="AD854" s="151"/>
      <c r="AE854" s="151"/>
      <c r="AF854" s="151"/>
      <c r="AG854" s="151" t="s">
        <v>250</v>
      </c>
      <c r="AH854" s="151">
        <v>0</v>
      </c>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c r="A855" s="158"/>
      <c r="B855" s="159"/>
      <c r="C855" s="198" t="s">
        <v>545</v>
      </c>
      <c r="D855" s="190"/>
      <c r="E855" s="191">
        <v>-0.9</v>
      </c>
      <c r="F855" s="160"/>
      <c r="G855" s="160"/>
      <c r="H855" s="160"/>
      <c r="I855" s="160"/>
      <c r="J855" s="160"/>
      <c r="K855" s="160"/>
      <c r="L855" s="160"/>
      <c r="M855" s="160"/>
      <c r="N855" s="160"/>
      <c r="O855" s="160"/>
      <c r="P855" s="160"/>
      <c r="Q855" s="160"/>
      <c r="R855" s="160"/>
      <c r="S855" s="160"/>
      <c r="T855" s="160"/>
      <c r="U855" s="160"/>
      <c r="V855" s="160"/>
      <c r="W855" s="160"/>
      <c r="X855" s="151"/>
      <c r="Y855" s="151"/>
      <c r="Z855" s="151"/>
      <c r="AA855" s="151"/>
      <c r="AB855" s="151"/>
      <c r="AC855" s="151"/>
      <c r="AD855" s="151"/>
      <c r="AE855" s="151"/>
      <c r="AF855" s="151"/>
      <c r="AG855" s="151" t="s">
        <v>250</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c r="A856" s="158"/>
      <c r="B856" s="159"/>
      <c r="C856" s="198" t="s">
        <v>546</v>
      </c>
      <c r="D856" s="190"/>
      <c r="E856" s="191">
        <v>5.2</v>
      </c>
      <c r="F856" s="160"/>
      <c r="G856" s="160"/>
      <c r="H856" s="160"/>
      <c r="I856" s="160"/>
      <c r="J856" s="160"/>
      <c r="K856" s="160"/>
      <c r="L856" s="160"/>
      <c r="M856" s="160"/>
      <c r="N856" s="160"/>
      <c r="O856" s="160"/>
      <c r="P856" s="160"/>
      <c r="Q856" s="160"/>
      <c r="R856" s="160"/>
      <c r="S856" s="160"/>
      <c r="T856" s="160"/>
      <c r="U856" s="160"/>
      <c r="V856" s="160"/>
      <c r="W856" s="160"/>
      <c r="X856" s="151"/>
      <c r="Y856" s="151"/>
      <c r="Z856" s="151"/>
      <c r="AA856" s="151"/>
      <c r="AB856" s="151"/>
      <c r="AC856" s="151"/>
      <c r="AD856" s="151"/>
      <c r="AE856" s="151"/>
      <c r="AF856" s="151"/>
      <c r="AG856" s="151" t="s">
        <v>250</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c r="A857" s="158"/>
      <c r="B857" s="159"/>
      <c r="C857" s="198" t="s">
        <v>547</v>
      </c>
      <c r="D857" s="190"/>
      <c r="E857" s="191">
        <v>-0.6</v>
      </c>
      <c r="F857" s="160"/>
      <c r="G857" s="160"/>
      <c r="H857" s="160"/>
      <c r="I857" s="160"/>
      <c r="J857" s="160"/>
      <c r="K857" s="160"/>
      <c r="L857" s="160"/>
      <c r="M857" s="160"/>
      <c r="N857" s="160"/>
      <c r="O857" s="160"/>
      <c r="P857" s="160"/>
      <c r="Q857" s="160"/>
      <c r="R857" s="160"/>
      <c r="S857" s="160"/>
      <c r="T857" s="160"/>
      <c r="U857" s="160"/>
      <c r="V857" s="160"/>
      <c r="W857" s="160"/>
      <c r="X857" s="151"/>
      <c r="Y857" s="151"/>
      <c r="Z857" s="151"/>
      <c r="AA857" s="151"/>
      <c r="AB857" s="151"/>
      <c r="AC857" s="151"/>
      <c r="AD857" s="151"/>
      <c r="AE857" s="151"/>
      <c r="AF857" s="151"/>
      <c r="AG857" s="151" t="s">
        <v>250</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ht="22.5" outlineLevel="1">
      <c r="A858" s="168">
        <v>165</v>
      </c>
      <c r="B858" s="169" t="s">
        <v>1000</v>
      </c>
      <c r="C858" s="185" t="s">
        <v>1001</v>
      </c>
      <c r="D858" s="170" t="s">
        <v>292</v>
      </c>
      <c r="E858" s="171">
        <v>117.38849999999999</v>
      </c>
      <c r="F858" s="172">
        <v>0</v>
      </c>
      <c r="G858" s="173">
        <f>ROUND(E858*F858,2)</f>
        <v>0</v>
      </c>
      <c r="H858" s="172"/>
      <c r="I858" s="173">
        <f>ROUND(E858*H858,2)</f>
        <v>0</v>
      </c>
      <c r="J858" s="172"/>
      <c r="K858" s="173">
        <f>ROUND(E858*J858,2)</f>
        <v>0</v>
      </c>
      <c r="L858" s="173">
        <v>21</v>
      </c>
      <c r="M858" s="173">
        <f>G858*(1+L858/100)</f>
        <v>0</v>
      </c>
      <c r="N858" s="173">
        <v>4.6499999999999996E-3</v>
      </c>
      <c r="O858" s="173">
        <f>ROUND(E858*N858,2)</f>
        <v>0.55000000000000004</v>
      </c>
      <c r="P858" s="173">
        <v>0</v>
      </c>
      <c r="Q858" s="173">
        <f>ROUND(E858*P858,2)</f>
        <v>0</v>
      </c>
      <c r="R858" s="173" t="s">
        <v>277</v>
      </c>
      <c r="S858" s="173" t="s">
        <v>201</v>
      </c>
      <c r="T858" s="174" t="s">
        <v>245</v>
      </c>
      <c r="U858" s="160">
        <v>0</v>
      </c>
      <c r="V858" s="160">
        <f>ROUND(E858*U858,2)</f>
        <v>0</v>
      </c>
      <c r="W858" s="160"/>
      <c r="X858" s="151"/>
      <c r="Y858" s="151"/>
      <c r="Z858" s="151"/>
      <c r="AA858" s="151"/>
      <c r="AB858" s="151"/>
      <c r="AC858" s="151"/>
      <c r="AD858" s="151"/>
      <c r="AE858" s="151"/>
      <c r="AF858" s="151"/>
      <c r="AG858" s="151" t="s">
        <v>1002</v>
      </c>
      <c r="AH858" s="151"/>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c r="A859" s="158"/>
      <c r="B859" s="159"/>
      <c r="C859" s="199" t="s">
        <v>279</v>
      </c>
      <c r="D859" s="192"/>
      <c r="E859" s="193"/>
      <c r="F859" s="160"/>
      <c r="G859" s="160"/>
      <c r="H859" s="160"/>
      <c r="I859" s="160"/>
      <c r="J859" s="160"/>
      <c r="K859" s="160"/>
      <c r="L859" s="160"/>
      <c r="M859" s="160"/>
      <c r="N859" s="160"/>
      <c r="O859" s="160"/>
      <c r="P859" s="160"/>
      <c r="Q859" s="160"/>
      <c r="R859" s="160"/>
      <c r="S859" s="160"/>
      <c r="T859" s="160"/>
      <c r="U859" s="160"/>
      <c r="V859" s="160"/>
      <c r="W859" s="160"/>
      <c r="X859" s="151"/>
      <c r="Y859" s="151"/>
      <c r="Z859" s="151"/>
      <c r="AA859" s="151"/>
      <c r="AB859" s="151"/>
      <c r="AC859" s="151"/>
      <c r="AD859" s="151"/>
      <c r="AE859" s="151"/>
      <c r="AF859" s="151"/>
      <c r="AG859" s="151" t="s">
        <v>250</v>
      </c>
      <c r="AH859" s="151"/>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c r="A860" s="158"/>
      <c r="B860" s="159"/>
      <c r="C860" s="200" t="s">
        <v>1003</v>
      </c>
      <c r="D860" s="192"/>
      <c r="E860" s="193">
        <v>12.92</v>
      </c>
      <c r="F860" s="160"/>
      <c r="G860" s="160"/>
      <c r="H860" s="160"/>
      <c r="I860" s="160"/>
      <c r="J860" s="160"/>
      <c r="K860" s="160"/>
      <c r="L860" s="160"/>
      <c r="M860" s="160"/>
      <c r="N860" s="160"/>
      <c r="O860" s="160"/>
      <c r="P860" s="160"/>
      <c r="Q860" s="160"/>
      <c r="R860" s="160"/>
      <c r="S860" s="160"/>
      <c r="T860" s="160"/>
      <c r="U860" s="160"/>
      <c r="V860" s="160"/>
      <c r="W860" s="160"/>
      <c r="X860" s="151"/>
      <c r="Y860" s="151"/>
      <c r="Z860" s="151"/>
      <c r="AA860" s="151"/>
      <c r="AB860" s="151"/>
      <c r="AC860" s="151"/>
      <c r="AD860" s="151"/>
      <c r="AE860" s="151"/>
      <c r="AF860" s="151"/>
      <c r="AG860" s="151" t="s">
        <v>250</v>
      </c>
      <c r="AH860" s="151">
        <v>2</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c r="A861" s="158"/>
      <c r="B861" s="159"/>
      <c r="C861" s="200" t="s">
        <v>836</v>
      </c>
      <c r="D861" s="192"/>
      <c r="E861" s="193">
        <v>37.270000000000003</v>
      </c>
      <c r="F861" s="160"/>
      <c r="G861" s="160"/>
      <c r="H861" s="160"/>
      <c r="I861" s="160"/>
      <c r="J861" s="160"/>
      <c r="K861" s="160"/>
      <c r="L861" s="160"/>
      <c r="M861" s="160"/>
      <c r="N861" s="160"/>
      <c r="O861" s="160"/>
      <c r="P861" s="160"/>
      <c r="Q861" s="160"/>
      <c r="R861" s="160"/>
      <c r="S861" s="160"/>
      <c r="T861" s="160"/>
      <c r="U861" s="160"/>
      <c r="V861" s="160"/>
      <c r="W861" s="160"/>
      <c r="X861" s="151"/>
      <c r="Y861" s="151"/>
      <c r="Z861" s="151"/>
      <c r="AA861" s="151"/>
      <c r="AB861" s="151"/>
      <c r="AC861" s="151"/>
      <c r="AD861" s="151"/>
      <c r="AE861" s="151"/>
      <c r="AF861" s="151"/>
      <c r="AG861" s="151" t="s">
        <v>250</v>
      </c>
      <c r="AH861" s="151">
        <v>2</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c r="A862" s="158"/>
      <c r="B862" s="159"/>
      <c r="C862" s="200" t="s">
        <v>837</v>
      </c>
      <c r="D862" s="192"/>
      <c r="E862" s="193">
        <v>8.9</v>
      </c>
      <c r="F862" s="160"/>
      <c r="G862" s="160"/>
      <c r="H862" s="160"/>
      <c r="I862" s="160"/>
      <c r="J862" s="160"/>
      <c r="K862" s="160"/>
      <c r="L862" s="160"/>
      <c r="M862" s="160"/>
      <c r="N862" s="160"/>
      <c r="O862" s="160"/>
      <c r="P862" s="160"/>
      <c r="Q862" s="160"/>
      <c r="R862" s="160"/>
      <c r="S862" s="160"/>
      <c r="T862" s="160"/>
      <c r="U862" s="160"/>
      <c r="V862" s="160"/>
      <c r="W862" s="160"/>
      <c r="X862" s="151"/>
      <c r="Y862" s="151"/>
      <c r="Z862" s="151"/>
      <c r="AA862" s="151"/>
      <c r="AB862" s="151"/>
      <c r="AC862" s="151"/>
      <c r="AD862" s="151"/>
      <c r="AE862" s="151"/>
      <c r="AF862" s="151"/>
      <c r="AG862" s="151" t="s">
        <v>250</v>
      </c>
      <c r="AH862" s="151">
        <v>2</v>
      </c>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c r="A863" s="158"/>
      <c r="B863" s="159"/>
      <c r="C863" s="200" t="s">
        <v>838</v>
      </c>
      <c r="D863" s="192"/>
      <c r="E863" s="193">
        <v>4.16</v>
      </c>
      <c r="F863" s="160"/>
      <c r="G863" s="160"/>
      <c r="H863" s="160"/>
      <c r="I863" s="160"/>
      <c r="J863" s="160"/>
      <c r="K863" s="160"/>
      <c r="L863" s="160"/>
      <c r="M863" s="160"/>
      <c r="N863" s="160"/>
      <c r="O863" s="160"/>
      <c r="P863" s="160"/>
      <c r="Q863" s="160"/>
      <c r="R863" s="160"/>
      <c r="S863" s="160"/>
      <c r="T863" s="160"/>
      <c r="U863" s="160"/>
      <c r="V863" s="160"/>
      <c r="W863" s="160"/>
      <c r="X863" s="151"/>
      <c r="Y863" s="151"/>
      <c r="Z863" s="151"/>
      <c r="AA863" s="151"/>
      <c r="AB863" s="151"/>
      <c r="AC863" s="151"/>
      <c r="AD863" s="151"/>
      <c r="AE863" s="151"/>
      <c r="AF863" s="151"/>
      <c r="AG863" s="151" t="s">
        <v>250</v>
      </c>
      <c r="AH863" s="151">
        <v>2</v>
      </c>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c r="A864" s="158"/>
      <c r="B864" s="159"/>
      <c r="C864" s="200" t="s">
        <v>839</v>
      </c>
      <c r="D864" s="192"/>
      <c r="E864" s="193">
        <v>3.76</v>
      </c>
      <c r="F864" s="160"/>
      <c r="G864" s="160"/>
      <c r="H864" s="160"/>
      <c r="I864" s="160"/>
      <c r="J864" s="160"/>
      <c r="K864" s="160"/>
      <c r="L864" s="160"/>
      <c r="M864" s="160"/>
      <c r="N864" s="160"/>
      <c r="O864" s="160"/>
      <c r="P864" s="160"/>
      <c r="Q864" s="160"/>
      <c r="R864" s="160"/>
      <c r="S864" s="160"/>
      <c r="T864" s="160"/>
      <c r="U864" s="160"/>
      <c r="V864" s="160"/>
      <c r="W864" s="160"/>
      <c r="X864" s="151"/>
      <c r="Y864" s="151"/>
      <c r="Z864" s="151"/>
      <c r="AA864" s="151"/>
      <c r="AB864" s="151"/>
      <c r="AC864" s="151"/>
      <c r="AD864" s="151"/>
      <c r="AE864" s="151"/>
      <c r="AF864" s="151"/>
      <c r="AG864" s="151" t="s">
        <v>250</v>
      </c>
      <c r="AH864" s="151">
        <v>2</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c r="A865" s="158"/>
      <c r="B865" s="159"/>
      <c r="C865" s="200" t="s">
        <v>842</v>
      </c>
      <c r="D865" s="192"/>
      <c r="E865" s="193">
        <v>4.58</v>
      </c>
      <c r="F865" s="160"/>
      <c r="G865" s="160"/>
      <c r="H865" s="160"/>
      <c r="I865" s="160"/>
      <c r="J865" s="160"/>
      <c r="K865" s="160"/>
      <c r="L865" s="160"/>
      <c r="M865" s="160"/>
      <c r="N865" s="160"/>
      <c r="O865" s="160"/>
      <c r="P865" s="160"/>
      <c r="Q865" s="160"/>
      <c r="R865" s="160"/>
      <c r="S865" s="160"/>
      <c r="T865" s="160"/>
      <c r="U865" s="160"/>
      <c r="V865" s="160"/>
      <c r="W865" s="160"/>
      <c r="X865" s="151"/>
      <c r="Y865" s="151"/>
      <c r="Z865" s="151"/>
      <c r="AA865" s="151"/>
      <c r="AB865" s="151"/>
      <c r="AC865" s="151"/>
      <c r="AD865" s="151"/>
      <c r="AE865" s="151"/>
      <c r="AF865" s="151"/>
      <c r="AG865" s="151" t="s">
        <v>250</v>
      </c>
      <c r="AH865" s="151">
        <v>2</v>
      </c>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c r="A866" s="158"/>
      <c r="B866" s="159"/>
      <c r="C866" s="200" t="s">
        <v>843</v>
      </c>
      <c r="D866" s="192"/>
      <c r="E866" s="193">
        <v>6.8</v>
      </c>
      <c r="F866" s="160"/>
      <c r="G866" s="160"/>
      <c r="H866" s="160"/>
      <c r="I866" s="160"/>
      <c r="J866" s="160"/>
      <c r="K866" s="160"/>
      <c r="L866" s="160"/>
      <c r="M866" s="160"/>
      <c r="N866" s="160"/>
      <c r="O866" s="160"/>
      <c r="P866" s="160"/>
      <c r="Q866" s="160"/>
      <c r="R866" s="160"/>
      <c r="S866" s="160"/>
      <c r="T866" s="160"/>
      <c r="U866" s="160"/>
      <c r="V866" s="160"/>
      <c r="W866" s="160"/>
      <c r="X866" s="151"/>
      <c r="Y866" s="151"/>
      <c r="Z866" s="151"/>
      <c r="AA866" s="151"/>
      <c r="AB866" s="151"/>
      <c r="AC866" s="151"/>
      <c r="AD866" s="151"/>
      <c r="AE866" s="151"/>
      <c r="AF866" s="151"/>
      <c r="AG866" s="151" t="s">
        <v>250</v>
      </c>
      <c r="AH866" s="151">
        <v>2</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outlineLevel="1">
      <c r="A867" s="158"/>
      <c r="B867" s="159"/>
      <c r="C867" s="201" t="s">
        <v>1004</v>
      </c>
      <c r="D867" s="194"/>
      <c r="E867" s="195">
        <v>78.39</v>
      </c>
      <c r="F867" s="160"/>
      <c r="G867" s="160"/>
      <c r="H867" s="160"/>
      <c r="I867" s="160"/>
      <c r="J867" s="160"/>
      <c r="K867" s="160"/>
      <c r="L867" s="160"/>
      <c r="M867" s="160"/>
      <c r="N867" s="160"/>
      <c r="O867" s="160"/>
      <c r="P867" s="160"/>
      <c r="Q867" s="160"/>
      <c r="R867" s="160"/>
      <c r="S867" s="160"/>
      <c r="T867" s="160"/>
      <c r="U867" s="160"/>
      <c r="V867" s="160"/>
      <c r="W867" s="160"/>
      <c r="X867" s="151"/>
      <c r="Y867" s="151"/>
      <c r="Z867" s="151"/>
      <c r="AA867" s="151"/>
      <c r="AB867" s="151"/>
      <c r="AC867" s="151"/>
      <c r="AD867" s="151"/>
      <c r="AE867" s="151"/>
      <c r="AF867" s="151"/>
      <c r="AG867" s="151" t="s">
        <v>250</v>
      </c>
      <c r="AH867" s="151">
        <v>3</v>
      </c>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c r="A868" s="158"/>
      <c r="B868" s="159"/>
      <c r="C868" s="199" t="s">
        <v>285</v>
      </c>
      <c r="D868" s="192"/>
      <c r="E868" s="193"/>
      <c r="F868" s="160"/>
      <c r="G868" s="160"/>
      <c r="H868" s="160"/>
      <c r="I868" s="160"/>
      <c r="J868" s="160"/>
      <c r="K868" s="160"/>
      <c r="L868" s="160"/>
      <c r="M868" s="160"/>
      <c r="N868" s="160"/>
      <c r="O868" s="160"/>
      <c r="P868" s="160"/>
      <c r="Q868" s="160"/>
      <c r="R868" s="160"/>
      <c r="S868" s="160"/>
      <c r="T868" s="160"/>
      <c r="U868" s="160"/>
      <c r="V868" s="160"/>
      <c r="W868" s="160"/>
      <c r="X868" s="151"/>
      <c r="Y868" s="151"/>
      <c r="Z868" s="151"/>
      <c r="AA868" s="151"/>
      <c r="AB868" s="151"/>
      <c r="AC868" s="151"/>
      <c r="AD868" s="151"/>
      <c r="AE868" s="151"/>
      <c r="AF868" s="151"/>
      <c r="AG868" s="151" t="s">
        <v>250</v>
      </c>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c r="A869" s="158"/>
      <c r="B869" s="159"/>
      <c r="C869" s="198" t="s">
        <v>1005</v>
      </c>
      <c r="D869" s="190"/>
      <c r="E869" s="191">
        <v>90.148499999999999</v>
      </c>
      <c r="F869" s="160"/>
      <c r="G869" s="160"/>
      <c r="H869" s="160"/>
      <c r="I869" s="160"/>
      <c r="J869" s="160"/>
      <c r="K869" s="160"/>
      <c r="L869" s="160"/>
      <c r="M869" s="160"/>
      <c r="N869" s="160"/>
      <c r="O869" s="160"/>
      <c r="P869" s="160"/>
      <c r="Q869" s="160"/>
      <c r="R869" s="160"/>
      <c r="S869" s="160"/>
      <c r="T869" s="160"/>
      <c r="U869" s="160"/>
      <c r="V869" s="160"/>
      <c r="W869" s="160"/>
      <c r="X869" s="151"/>
      <c r="Y869" s="151"/>
      <c r="Z869" s="151"/>
      <c r="AA869" s="151"/>
      <c r="AB869" s="151"/>
      <c r="AC869" s="151"/>
      <c r="AD869" s="151"/>
      <c r="AE869" s="151"/>
      <c r="AF869" s="151"/>
      <c r="AG869" s="151" t="s">
        <v>250</v>
      </c>
      <c r="AH869" s="151">
        <v>0</v>
      </c>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c r="A870" s="158"/>
      <c r="B870" s="159"/>
      <c r="C870" s="198" t="s">
        <v>1006</v>
      </c>
      <c r="D870" s="190"/>
      <c r="E870" s="191">
        <v>13.44</v>
      </c>
      <c r="F870" s="160"/>
      <c r="G870" s="160"/>
      <c r="H870" s="160"/>
      <c r="I870" s="160"/>
      <c r="J870" s="160"/>
      <c r="K870" s="160"/>
      <c r="L870" s="160"/>
      <c r="M870" s="160"/>
      <c r="N870" s="160"/>
      <c r="O870" s="160"/>
      <c r="P870" s="160"/>
      <c r="Q870" s="160"/>
      <c r="R870" s="160"/>
      <c r="S870" s="160"/>
      <c r="T870" s="160"/>
      <c r="U870" s="160"/>
      <c r="V870" s="160"/>
      <c r="W870" s="160"/>
      <c r="X870" s="151"/>
      <c r="Y870" s="151"/>
      <c r="Z870" s="151"/>
      <c r="AA870" s="151"/>
      <c r="AB870" s="151"/>
      <c r="AC870" s="151"/>
      <c r="AD870" s="151"/>
      <c r="AE870" s="151"/>
      <c r="AF870" s="151"/>
      <c r="AG870" s="151" t="s">
        <v>250</v>
      </c>
      <c r="AH870" s="151">
        <v>0</v>
      </c>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c r="A871" s="158"/>
      <c r="B871" s="159"/>
      <c r="C871" s="199" t="s">
        <v>279</v>
      </c>
      <c r="D871" s="192"/>
      <c r="E871" s="193"/>
      <c r="F871" s="160"/>
      <c r="G871" s="160"/>
      <c r="H871" s="160"/>
      <c r="I871" s="160"/>
      <c r="J871" s="160"/>
      <c r="K871" s="160"/>
      <c r="L871" s="160"/>
      <c r="M871" s="160"/>
      <c r="N871" s="160"/>
      <c r="O871" s="160"/>
      <c r="P871" s="160"/>
      <c r="Q871" s="160"/>
      <c r="R871" s="160"/>
      <c r="S871" s="160"/>
      <c r="T871" s="160"/>
      <c r="U871" s="160"/>
      <c r="V871" s="160"/>
      <c r="W871" s="160"/>
      <c r="X871" s="151"/>
      <c r="Y871" s="151"/>
      <c r="Z871" s="151"/>
      <c r="AA871" s="151"/>
      <c r="AB871" s="151"/>
      <c r="AC871" s="151"/>
      <c r="AD871" s="151"/>
      <c r="AE871" s="151"/>
      <c r="AF871" s="151"/>
      <c r="AG871" s="151" t="s">
        <v>250</v>
      </c>
      <c r="AH871" s="151"/>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c r="A872" s="158"/>
      <c r="B872" s="159"/>
      <c r="C872" s="200" t="s">
        <v>1007</v>
      </c>
      <c r="D872" s="192"/>
      <c r="E872" s="193">
        <v>8.3000000000000007</v>
      </c>
      <c r="F872" s="160"/>
      <c r="G872" s="160"/>
      <c r="H872" s="160"/>
      <c r="I872" s="160"/>
      <c r="J872" s="160"/>
      <c r="K872" s="160"/>
      <c r="L872" s="160"/>
      <c r="M872" s="160"/>
      <c r="N872" s="160"/>
      <c r="O872" s="160"/>
      <c r="P872" s="160"/>
      <c r="Q872" s="160"/>
      <c r="R872" s="160"/>
      <c r="S872" s="160"/>
      <c r="T872" s="160"/>
      <c r="U872" s="160"/>
      <c r="V872" s="160"/>
      <c r="W872" s="160"/>
      <c r="X872" s="151"/>
      <c r="Y872" s="151"/>
      <c r="Z872" s="151"/>
      <c r="AA872" s="151"/>
      <c r="AB872" s="151"/>
      <c r="AC872" s="151"/>
      <c r="AD872" s="151"/>
      <c r="AE872" s="151"/>
      <c r="AF872" s="151"/>
      <c r="AG872" s="151" t="s">
        <v>250</v>
      </c>
      <c r="AH872" s="151">
        <v>2</v>
      </c>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c r="A873" s="158"/>
      <c r="B873" s="159"/>
      <c r="C873" s="200" t="s">
        <v>1008</v>
      </c>
      <c r="D873" s="192"/>
      <c r="E873" s="193">
        <v>-0.9</v>
      </c>
      <c r="F873" s="160"/>
      <c r="G873" s="160"/>
      <c r="H873" s="160"/>
      <c r="I873" s="160"/>
      <c r="J873" s="160"/>
      <c r="K873" s="160"/>
      <c r="L873" s="160"/>
      <c r="M873" s="160"/>
      <c r="N873" s="160"/>
      <c r="O873" s="160"/>
      <c r="P873" s="160"/>
      <c r="Q873" s="160"/>
      <c r="R873" s="160"/>
      <c r="S873" s="160"/>
      <c r="T873" s="160"/>
      <c r="U873" s="160"/>
      <c r="V873" s="160"/>
      <c r="W873" s="160"/>
      <c r="X873" s="151"/>
      <c r="Y873" s="151"/>
      <c r="Z873" s="151"/>
      <c r="AA873" s="151"/>
      <c r="AB873" s="151"/>
      <c r="AC873" s="151"/>
      <c r="AD873" s="151"/>
      <c r="AE873" s="151"/>
      <c r="AF873" s="151"/>
      <c r="AG873" s="151" t="s">
        <v>250</v>
      </c>
      <c r="AH873" s="151">
        <v>2</v>
      </c>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c r="A874" s="158"/>
      <c r="B874" s="159"/>
      <c r="C874" s="200" t="s">
        <v>1009</v>
      </c>
      <c r="D874" s="192"/>
      <c r="E874" s="193">
        <v>5.2</v>
      </c>
      <c r="F874" s="160"/>
      <c r="G874" s="160"/>
      <c r="H874" s="160"/>
      <c r="I874" s="160"/>
      <c r="J874" s="160"/>
      <c r="K874" s="160"/>
      <c r="L874" s="160"/>
      <c r="M874" s="160"/>
      <c r="N874" s="160"/>
      <c r="O874" s="160"/>
      <c r="P874" s="160"/>
      <c r="Q874" s="160"/>
      <c r="R874" s="160"/>
      <c r="S874" s="160"/>
      <c r="T874" s="160"/>
      <c r="U874" s="160"/>
      <c r="V874" s="160"/>
      <c r="W874" s="160"/>
      <c r="X874" s="151"/>
      <c r="Y874" s="151"/>
      <c r="Z874" s="151"/>
      <c r="AA874" s="151"/>
      <c r="AB874" s="151"/>
      <c r="AC874" s="151"/>
      <c r="AD874" s="151"/>
      <c r="AE874" s="151"/>
      <c r="AF874" s="151"/>
      <c r="AG874" s="151" t="s">
        <v>250</v>
      </c>
      <c r="AH874" s="151">
        <v>2</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c r="A875" s="158"/>
      <c r="B875" s="159"/>
      <c r="C875" s="200" t="s">
        <v>1010</v>
      </c>
      <c r="D875" s="192"/>
      <c r="E875" s="193">
        <v>-0.6</v>
      </c>
      <c r="F875" s="160"/>
      <c r="G875" s="160"/>
      <c r="H875" s="160"/>
      <c r="I875" s="160"/>
      <c r="J875" s="160"/>
      <c r="K875" s="160"/>
      <c r="L875" s="160"/>
      <c r="M875" s="160"/>
      <c r="N875" s="160"/>
      <c r="O875" s="160"/>
      <c r="P875" s="160"/>
      <c r="Q875" s="160"/>
      <c r="R875" s="160"/>
      <c r="S875" s="160"/>
      <c r="T875" s="160"/>
      <c r="U875" s="160"/>
      <c r="V875" s="160"/>
      <c r="W875" s="160"/>
      <c r="X875" s="151"/>
      <c r="Y875" s="151"/>
      <c r="Z875" s="151"/>
      <c r="AA875" s="151"/>
      <c r="AB875" s="151"/>
      <c r="AC875" s="151"/>
      <c r="AD875" s="151"/>
      <c r="AE875" s="151"/>
      <c r="AF875" s="151"/>
      <c r="AG875" s="151" t="s">
        <v>250</v>
      </c>
      <c r="AH875" s="151">
        <v>2</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c r="A876" s="158"/>
      <c r="B876" s="159"/>
      <c r="C876" s="201" t="s">
        <v>1011</v>
      </c>
      <c r="D876" s="194"/>
      <c r="E876" s="195">
        <v>12</v>
      </c>
      <c r="F876" s="160"/>
      <c r="G876" s="160"/>
      <c r="H876" s="160"/>
      <c r="I876" s="160"/>
      <c r="J876" s="160"/>
      <c r="K876" s="160"/>
      <c r="L876" s="160"/>
      <c r="M876" s="160"/>
      <c r="N876" s="160"/>
      <c r="O876" s="160"/>
      <c r="P876" s="160"/>
      <c r="Q876" s="160"/>
      <c r="R876" s="160"/>
      <c r="S876" s="160"/>
      <c r="T876" s="160"/>
      <c r="U876" s="160"/>
      <c r="V876" s="160"/>
      <c r="W876" s="160"/>
      <c r="X876" s="151"/>
      <c r="Y876" s="151"/>
      <c r="Z876" s="151"/>
      <c r="AA876" s="151"/>
      <c r="AB876" s="151"/>
      <c r="AC876" s="151"/>
      <c r="AD876" s="151"/>
      <c r="AE876" s="151"/>
      <c r="AF876" s="151"/>
      <c r="AG876" s="151" t="s">
        <v>250</v>
      </c>
      <c r="AH876" s="151">
        <v>3</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c r="A877" s="158"/>
      <c r="B877" s="159"/>
      <c r="C877" s="199" t="s">
        <v>285</v>
      </c>
      <c r="D877" s="192"/>
      <c r="E877" s="193"/>
      <c r="F877" s="160"/>
      <c r="G877" s="160"/>
      <c r="H877" s="160"/>
      <c r="I877" s="160"/>
      <c r="J877" s="160"/>
      <c r="K877" s="160"/>
      <c r="L877" s="160"/>
      <c r="M877" s="160"/>
      <c r="N877" s="160"/>
      <c r="O877" s="160"/>
      <c r="P877" s="160"/>
      <c r="Q877" s="160"/>
      <c r="R877" s="160"/>
      <c r="S877" s="160"/>
      <c r="T877" s="160"/>
      <c r="U877" s="160"/>
      <c r="V877" s="160"/>
      <c r="W877" s="160"/>
      <c r="X877" s="151"/>
      <c r="Y877" s="151"/>
      <c r="Z877" s="151"/>
      <c r="AA877" s="151"/>
      <c r="AB877" s="151"/>
      <c r="AC877" s="151"/>
      <c r="AD877" s="151"/>
      <c r="AE877" s="151"/>
      <c r="AF877" s="151"/>
      <c r="AG877" s="151" t="s">
        <v>250</v>
      </c>
      <c r="AH877" s="151"/>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c r="A878" s="158"/>
      <c r="B878" s="159"/>
      <c r="C878" s="198" t="s">
        <v>1012</v>
      </c>
      <c r="D878" s="190"/>
      <c r="E878" s="191">
        <v>13.8</v>
      </c>
      <c r="F878" s="160"/>
      <c r="G878" s="160"/>
      <c r="H878" s="160"/>
      <c r="I878" s="160"/>
      <c r="J878" s="160"/>
      <c r="K878" s="160"/>
      <c r="L878" s="160"/>
      <c r="M878" s="160"/>
      <c r="N878" s="160"/>
      <c r="O878" s="160"/>
      <c r="P878" s="160"/>
      <c r="Q878" s="160"/>
      <c r="R878" s="160"/>
      <c r="S878" s="160"/>
      <c r="T878" s="160"/>
      <c r="U878" s="160"/>
      <c r="V878" s="160"/>
      <c r="W878" s="160"/>
      <c r="X878" s="151"/>
      <c r="Y878" s="151"/>
      <c r="Z878" s="151"/>
      <c r="AA878" s="151"/>
      <c r="AB878" s="151"/>
      <c r="AC878" s="151"/>
      <c r="AD878" s="151"/>
      <c r="AE878" s="151"/>
      <c r="AF878" s="151"/>
      <c r="AG878" s="151" t="s">
        <v>250</v>
      </c>
      <c r="AH878" s="151">
        <v>0</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c r="A879" s="168">
        <v>166</v>
      </c>
      <c r="B879" s="169" t="s">
        <v>1013</v>
      </c>
      <c r="C879" s="185" t="s">
        <v>1014</v>
      </c>
      <c r="D879" s="170" t="s">
        <v>685</v>
      </c>
      <c r="E879" s="171">
        <v>0.67061000000000004</v>
      </c>
      <c r="F879" s="172">
        <v>0</v>
      </c>
      <c r="G879" s="173">
        <f>ROUND(E879*F879,2)</f>
        <v>0</v>
      </c>
      <c r="H879" s="172"/>
      <c r="I879" s="173">
        <f>ROUND(E879*H879,2)</f>
        <v>0</v>
      </c>
      <c r="J879" s="172"/>
      <c r="K879" s="173">
        <f>ROUND(E879*J879,2)</f>
        <v>0</v>
      </c>
      <c r="L879" s="173">
        <v>21</v>
      </c>
      <c r="M879" s="173">
        <f>G879*(1+L879/100)</f>
        <v>0</v>
      </c>
      <c r="N879" s="173">
        <v>0</v>
      </c>
      <c r="O879" s="173">
        <f>ROUND(E879*N879,2)</f>
        <v>0</v>
      </c>
      <c r="P879" s="173">
        <v>0</v>
      </c>
      <c r="Q879" s="173">
        <f>ROUND(E879*P879,2)</f>
        <v>0</v>
      </c>
      <c r="R879" s="173" t="s">
        <v>971</v>
      </c>
      <c r="S879" s="173" t="s">
        <v>201</v>
      </c>
      <c r="T879" s="174" t="s">
        <v>245</v>
      </c>
      <c r="U879" s="160">
        <v>1.5980000000000001</v>
      </c>
      <c r="V879" s="160">
        <f>ROUND(E879*U879,2)</f>
        <v>1.07</v>
      </c>
      <c r="W879" s="160"/>
      <c r="X879" s="151"/>
      <c r="Y879" s="151"/>
      <c r="Z879" s="151"/>
      <c r="AA879" s="151"/>
      <c r="AB879" s="151"/>
      <c r="AC879" s="151"/>
      <c r="AD879" s="151"/>
      <c r="AE879" s="151"/>
      <c r="AF879" s="151"/>
      <c r="AG879" s="151" t="s">
        <v>967</v>
      </c>
      <c r="AH879" s="151"/>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c r="A880" s="158"/>
      <c r="B880" s="159"/>
      <c r="C880" s="315" t="s">
        <v>1015</v>
      </c>
      <c r="D880" s="316"/>
      <c r="E880" s="316"/>
      <c r="F880" s="316"/>
      <c r="G880" s="316"/>
      <c r="H880" s="160"/>
      <c r="I880" s="160"/>
      <c r="J880" s="160"/>
      <c r="K880" s="160"/>
      <c r="L880" s="160"/>
      <c r="M880" s="160"/>
      <c r="N880" s="160"/>
      <c r="O880" s="160"/>
      <c r="P880" s="160"/>
      <c r="Q880" s="160"/>
      <c r="R880" s="160"/>
      <c r="S880" s="160"/>
      <c r="T880" s="160"/>
      <c r="U880" s="160"/>
      <c r="V880" s="160"/>
      <c r="W880" s="160"/>
      <c r="X880" s="151"/>
      <c r="Y880" s="151"/>
      <c r="Z880" s="151"/>
      <c r="AA880" s="151"/>
      <c r="AB880" s="151"/>
      <c r="AC880" s="151"/>
      <c r="AD880" s="151"/>
      <c r="AE880" s="151"/>
      <c r="AF880" s="151"/>
      <c r="AG880" s="151" t="s">
        <v>248</v>
      </c>
      <c r="AH880" s="151"/>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c r="A881" s="162" t="s">
        <v>197</v>
      </c>
      <c r="B881" s="163" t="s">
        <v>114</v>
      </c>
      <c r="C881" s="184" t="s">
        <v>115</v>
      </c>
      <c r="D881" s="164"/>
      <c r="E881" s="165"/>
      <c r="F881" s="166"/>
      <c r="G881" s="166">
        <f>SUMIF(AG882:AG887,"&lt;&gt;NOR",G882:G887)</f>
        <v>0</v>
      </c>
      <c r="H881" s="166"/>
      <c r="I881" s="166">
        <f>SUM(I882:I887)</f>
        <v>0</v>
      </c>
      <c r="J881" s="166"/>
      <c r="K881" s="166">
        <f>SUM(K882:K887)</f>
        <v>0</v>
      </c>
      <c r="L881" s="166"/>
      <c r="M881" s="166">
        <f>SUM(M882:M887)</f>
        <v>0</v>
      </c>
      <c r="N881" s="166"/>
      <c r="O881" s="166">
        <f>SUM(O882:O887)</f>
        <v>0.22999999999999998</v>
      </c>
      <c r="P881" s="166"/>
      <c r="Q881" s="166">
        <f>SUM(Q882:Q887)</f>
        <v>0</v>
      </c>
      <c r="R881" s="166"/>
      <c r="S881" s="166"/>
      <c r="T881" s="167"/>
      <c r="U881" s="161"/>
      <c r="V881" s="161">
        <f>SUM(V882:V887)</f>
        <v>9.5699999999999985</v>
      </c>
      <c r="W881" s="161"/>
      <c r="AG881" t="s">
        <v>198</v>
      </c>
    </row>
    <row r="882" spans="1:60" ht="22.5" outlineLevel="1">
      <c r="A882" s="168">
        <v>167</v>
      </c>
      <c r="B882" s="169" t="s">
        <v>1016</v>
      </c>
      <c r="C882" s="185" t="s">
        <v>1017</v>
      </c>
      <c r="D882" s="170" t="s">
        <v>292</v>
      </c>
      <c r="E882" s="171">
        <v>46</v>
      </c>
      <c r="F882" s="172">
        <v>0</v>
      </c>
      <c r="G882" s="173">
        <f>ROUND(E882*F882,2)</f>
        <v>0</v>
      </c>
      <c r="H882" s="172"/>
      <c r="I882" s="173">
        <f>ROUND(E882*H882,2)</f>
        <v>0</v>
      </c>
      <c r="J882" s="172"/>
      <c r="K882" s="173">
        <f>ROUND(E882*J882,2)</f>
        <v>0</v>
      </c>
      <c r="L882" s="173">
        <v>21</v>
      </c>
      <c r="M882" s="173">
        <f>G882*(1+L882/100)</f>
        <v>0</v>
      </c>
      <c r="N882" s="173">
        <v>3.5E-4</v>
      </c>
      <c r="O882" s="173">
        <f>ROUND(E882*N882,2)</f>
        <v>0.02</v>
      </c>
      <c r="P882" s="173">
        <v>0</v>
      </c>
      <c r="Q882" s="173">
        <f>ROUND(E882*P882,2)</f>
        <v>0</v>
      </c>
      <c r="R882" s="173" t="s">
        <v>971</v>
      </c>
      <c r="S882" s="173" t="s">
        <v>201</v>
      </c>
      <c r="T882" s="174" t="s">
        <v>245</v>
      </c>
      <c r="U882" s="160">
        <v>0.2</v>
      </c>
      <c r="V882" s="160">
        <f>ROUND(E882*U882,2)</f>
        <v>9.1999999999999993</v>
      </c>
      <c r="W882" s="160"/>
      <c r="X882" s="151"/>
      <c r="Y882" s="151"/>
      <c r="Z882" s="151"/>
      <c r="AA882" s="151"/>
      <c r="AB882" s="151"/>
      <c r="AC882" s="151"/>
      <c r="AD882" s="151"/>
      <c r="AE882" s="151"/>
      <c r="AF882" s="151"/>
      <c r="AG882" s="151" t="s">
        <v>972</v>
      </c>
      <c r="AH882" s="151"/>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c r="A883" s="158"/>
      <c r="B883" s="159"/>
      <c r="C883" s="198" t="s">
        <v>1018</v>
      </c>
      <c r="D883" s="190"/>
      <c r="E883" s="191">
        <v>46</v>
      </c>
      <c r="F883" s="160"/>
      <c r="G883" s="160"/>
      <c r="H883" s="160"/>
      <c r="I883" s="160"/>
      <c r="J883" s="160"/>
      <c r="K883" s="160"/>
      <c r="L883" s="160"/>
      <c r="M883" s="160"/>
      <c r="N883" s="160"/>
      <c r="O883" s="160"/>
      <c r="P883" s="160"/>
      <c r="Q883" s="160"/>
      <c r="R883" s="160"/>
      <c r="S883" s="160"/>
      <c r="T883" s="160"/>
      <c r="U883" s="160"/>
      <c r="V883" s="160"/>
      <c r="W883" s="160"/>
      <c r="X883" s="151"/>
      <c r="Y883" s="151"/>
      <c r="Z883" s="151"/>
      <c r="AA883" s="151"/>
      <c r="AB883" s="151"/>
      <c r="AC883" s="151"/>
      <c r="AD883" s="151"/>
      <c r="AE883" s="151"/>
      <c r="AF883" s="151"/>
      <c r="AG883" s="151" t="s">
        <v>250</v>
      </c>
      <c r="AH883" s="151">
        <v>0</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ht="22.5" outlineLevel="1">
      <c r="A884" s="168">
        <v>168</v>
      </c>
      <c r="B884" s="169" t="s">
        <v>1019</v>
      </c>
      <c r="C884" s="185" t="s">
        <v>1020</v>
      </c>
      <c r="D884" s="170" t="s">
        <v>292</v>
      </c>
      <c r="E884" s="171">
        <v>52.9</v>
      </c>
      <c r="F884" s="172">
        <v>0</v>
      </c>
      <c r="G884" s="173">
        <f>ROUND(E884*F884,2)</f>
        <v>0</v>
      </c>
      <c r="H884" s="172"/>
      <c r="I884" s="173">
        <f>ROUND(E884*H884,2)</f>
        <v>0</v>
      </c>
      <c r="J884" s="172"/>
      <c r="K884" s="173">
        <f>ROUND(E884*J884,2)</f>
        <v>0</v>
      </c>
      <c r="L884" s="173">
        <v>21</v>
      </c>
      <c r="M884" s="173">
        <f>G884*(1+L884/100)</f>
        <v>0</v>
      </c>
      <c r="N884" s="173">
        <v>4.0000000000000001E-3</v>
      </c>
      <c r="O884" s="173">
        <f>ROUND(E884*N884,2)</f>
        <v>0.21</v>
      </c>
      <c r="P884" s="173">
        <v>0</v>
      </c>
      <c r="Q884" s="173">
        <f>ROUND(E884*P884,2)</f>
        <v>0</v>
      </c>
      <c r="R884" s="173" t="s">
        <v>277</v>
      </c>
      <c r="S884" s="173" t="s">
        <v>201</v>
      </c>
      <c r="T884" s="174" t="s">
        <v>245</v>
      </c>
      <c r="U884" s="160">
        <v>0</v>
      </c>
      <c r="V884" s="160">
        <f>ROUND(E884*U884,2)</f>
        <v>0</v>
      </c>
      <c r="W884" s="160"/>
      <c r="X884" s="151"/>
      <c r="Y884" s="151"/>
      <c r="Z884" s="151"/>
      <c r="AA884" s="151"/>
      <c r="AB884" s="151"/>
      <c r="AC884" s="151"/>
      <c r="AD884" s="151"/>
      <c r="AE884" s="151"/>
      <c r="AF884" s="151"/>
      <c r="AG884" s="151" t="s">
        <v>1002</v>
      </c>
      <c r="AH884" s="151"/>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c r="A885" s="158"/>
      <c r="B885" s="159"/>
      <c r="C885" s="198" t="s">
        <v>1021</v>
      </c>
      <c r="D885" s="190"/>
      <c r="E885" s="191">
        <v>52.9</v>
      </c>
      <c r="F885" s="160"/>
      <c r="G885" s="160"/>
      <c r="H885" s="160"/>
      <c r="I885" s="160"/>
      <c r="J885" s="160"/>
      <c r="K885" s="160"/>
      <c r="L885" s="160"/>
      <c r="M885" s="160"/>
      <c r="N885" s="160"/>
      <c r="O885" s="160"/>
      <c r="P885" s="160"/>
      <c r="Q885" s="160"/>
      <c r="R885" s="160"/>
      <c r="S885" s="160"/>
      <c r="T885" s="160"/>
      <c r="U885" s="160"/>
      <c r="V885" s="160"/>
      <c r="W885" s="160"/>
      <c r="X885" s="151"/>
      <c r="Y885" s="151"/>
      <c r="Z885" s="151"/>
      <c r="AA885" s="151"/>
      <c r="AB885" s="151"/>
      <c r="AC885" s="151"/>
      <c r="AD885" s="151"/>
      <c r="AE885" s="151"/>
      <c r="AF885" s="151"/>
      <c r="AG885" s="151" t="s">
        <v>250</v>
      </c>
      <c r="AH885" s="151">
        <v>0</v>
      </c>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c r="A886" s="168">
        <v>169</v>
      </c>
      <c r="B886" s="169" t="s">
        <v>1022</v>
      </c>
      <c r="C886" s="185" t="s">
        <v>1023</v>
      </c>
      <c r="D886" s="170" t="s">
        <v>685</v>
      </c>
      <c r="E886" s="171">
        <v>0.22770000000000001</v>
      </c>
      <c r="F886" s="172">
        <v>0</v>
      </c>
      <c r="G886" s="173">
        <f>ROUND(E886*F886,2)</f>
        <v>0</v>
      </c>
      <c r="H886" s="172"/>
      <c r="I886" s="173">
        <f>ROUND(E886*H886,2)</f>
        <v>0</v>
      </c>
      <c r="J886" s="172"/>
      <c r="K886" s="173">
        <f>ROUND(E886*J886,2)</f>
        <v>0</v>
      </c>
      <c r="L886" s="173">
        <v>21</v>
      </c>
      <c r="M886" s="173">
        <f>G886*(1+L886/100)</f>
        <v>0</v>
      </c>
      <c r="N886" s="173">
        <v>0</v>
      </c>
      <c r="O886" s="173">
        <f>ROUND(E886*N886,2)</f>
        <v>0</v>
      </c>
      <c r="P886" s="173">
        <v>0</v>
      </c>
      <c r="Q886" s="173">
        <f>ROUND(E886*P886,2)</f>
        <v>0</v>
      </c>
      <c r="R886" s="173" t="s">
        <v>971</v>
      </c>
      <c r="S886" s="173" t="s">
        <v>201</v>
      </c>
      <c r="T886" s="174" t="s">
        <v>245</v>
      </c>
      <c r="U886" s="160">
        <v>1.609</v>
      </c>
      <c r="V886" s="160">
        <f>ROUND(E886*U886,2)</f>
        <v>0.37</v>
      </c>
      <c r="W886" s="160"/>
      <c r="X886" s="151"/>
      <c r="Y886" s="151"/>
      <c r="Z886" s="151"/>
      <c r="AA886" s="151"/>
      <c r="AB886" s="151"/>
      <c r="AC886" s="151"/>
      <c r="AD886" s="151"/>
      <c r="AE886" s="151"/>
      <c r="AF886" s="151"/>
      <c r="AG886" s="151" t="s">
        <v>967</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c r="A887" s="158"/>
      <c r="B887" s="159"/>
      <c r="C887" s="315" t="s">
        <v>1024</v>
      </c>
      <c r="D887" s="316"/>
      <c r="E887" s="316"/>
      <c r="F887" s="316"/>
      <c r="G887" s="316"/>
      <c r="H887" s="160"/>
      <c r="I887" s="160"/>
      <c r="J887" s="160"/>
      <c r="K887" s="160"/>
      <c r="L887" s="160"/>
      <c r="M887" s="160"/>
      <c r="N887" s="160"/>
      <c r="O887" s="160"/>
      <c r="P887" s="160"/>
      <c r="Q887" s="160"/>
      <c r="R887" s="160"/>
      <c r="S887" s="160"/>
      <c r="T887" s="160"/>
      <c r="U887" s="160"/>
      <c r="V887" s="160"/>
      <c r="W887" s="160"/>
      <c r="X887" s="151"/>
      <c r="Y887" s="151"/>
      <c r="Z887" s="151"/>
      <c r="AA887" s="151"/>
      <c r="AB887" s="151"/>
      <c r="AC887" s="151"/>
      <c r="AD887" s="151"/>
      <c r="AE887" s="151"/>
      <c r="AF887" s="151"/>
      <c r="AG887" s="151" t="s">
        <v>248</v>
      </c>
      <c r="AH887" s="151"/>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c r="A888" s="162" t="s">
        <v>197</v>
      </c>
      <c r="B888" s="163" t="s">
        <v>116</v>
      </c>
      <c r="C888" s="184" t="s">
        <v>117</v>
      </c>
      <c r="D888" s="164"/>
      <c r="E888" s="165"/>
      <c r="F888" s="166"/>
      <c r="G888" s="166">
        <f>SUMIF(AG889:AG956,"&lt;&gt;NOR",G889:G956)</f>
        <v>0</v>
      </c>
      <c r="H888" s="166"/>
      <c r="I888" s="166">
        <f>SUM(I889:I956)</f>
        <v>0</v>
      </c>
      <c r="J888" s="166"/>
      <c r="K888" s="166">
        <f>SUM(K889:K956)</f>
        <v>0</v>
      </c>
      <c r="L888" s="166"/>
      <c r="M888" s="166">
        <f>SUM(M889:M956)</f>
        <v>0</v>
      </c>
      <c r="N888" s="166"/>
      <c r="O888" s="166">
        <f>SUM(O889:O956)</f>
        <v>0.89000000000000012</v>
      </c>
      <c r="P888" s="166"/>
      <c r="Q888" s="166">
        <f>SUM(Q889:Q956)</f>
        <v>0</v>
      </c>
      <c r="R888" s="166"/>
      <c r="S888" s="166"/>
      <c r="T888" s="167"/>
      <c r="U888" s="161"/>
      <c r="V888" s="161">
        <f>SUM(V889:V956)</f>
        <v>72.789999999999992</v>
      </c>
      <c r="W888" s="161"/>
      <c r="AG888" t="s">
        <v>198</v>
      </c>
    </row>
    <row r="889" spans="1:60" outlineLevel="1">
      <c r="A889" s="168">
        <v>170</v>
      </c>
      <c r="B889" s="169" t="s">
        <v>1025</v>
      </c>
      <c r="C889" s="185" t="s">
        <v>1026</v>
      </c>
      <c r="D889" s="170" t="s">
        <v>292</v>
      </c>
      <c r="E889" s="171">
        <v>40.22</v>
      </c>
      <c r="F889" s="172">
        <v>0</v>
      </c>
      <c r="G889" s="173">
        <f>ROUND(E889*F889,2)</f>
        <v>0</v>
      </c>
      <c r="H889" s="172"/>
      <c r="I889" s="173">
        <f>ROUND(E889*H889,2)</f>
        <v>0</v>
      </c>
      <c r="J889" s="172"/>
      <c r="K889" s="173">
        <f>ROUND(E889*J889,2)</f>
        <v>0</v>
      </c>
      <c r="L889" s="173">
        <v>21</v>
      </c>
      <c r="M889" s="173">
        <f>G889*(1+L889/100)</f>
        <v>0</v>
      </c>
      <c r="N889" s="173">
        <v>5.2999999999999998E-4</v>
      </c>
      <c r="O889" s="173">
        <f>ROUND(E889*N889,2)</f>
        <v>0.02</v>
      </c>
      <c r="P889" s="173">
        <v>0</v>
      </c>
      <c r="Q889" s="173">
        <f>ROUND(E889*P889,2)</f>
        <v>0</v>
      </c>
      <c r="R889" s="173" t="s">
        <v>1027</v>
      </c>
      <c r="S889" s="173" t="s">
        <v>201</v>
      </c>
      <c r="T889" s="174" t="s">
        <v>245</v>
      </c>
      <c r="U889" s="160">
        <v>0.46200000000000002</v>
      </c>
      <c r="V889" s="160">
        <f>ROUND(E889*U889,2)</f>
        <v>18.579999999999998</v>
      </c>
      <c r="W889" s="160"/>
      <c r="X889" s="151"/>
      <c r="Y889" s="151"/>
      <c r="Z889" s="151"/>
      <c r="AA889" s="151"/>
      <c r="AB889" s="151"/>
      <c r="AC889" s="151"/>
      <c r="AD889" s="151"/>
      <c r="AE889" s="151"/>
      <c r="AF889" s="151"/>
      <c r="AG889" s="151" t="s">
        <v>972</v>
      </c>
      <c r="AH889" s="151"/>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c r="A890" s="158"/>
      <c r="B890" s="159"/>
      <c r="C890" s="198" t="s">
        <v>449</v>
      </c>
      <c r="D890" s="190"/>
      <c r="E890" s="191">
        <v>26.09</v>
      </c>
      <c r="F890" s="160"/>
      <c r="G890" s="160"/>
      <c r="H890" s="160"/>
      <c r="I890" s="160"/>
      <c r="J890" s="160"/>
      <c r="K890" s="160"/>
      <c r="L890" s="160"/>
      <c r="M890" s="160"/>
      <c r="N890" s="160"/>
      <c r="O890" s="160"/>
      <c r="P890" s="160"/>
      <c r="Q890" s="160"/>
      <c r="R890" s="160"/>
      <c r="S890" s="160"/>
      <c r="T890" s="160"/>
      <c r="U890" s="160"/>
      <c r="V890" s="160"/>
      <c r="W890" s="160"/>
      <c r="X890" s="151"/>
      <c r="Y890" s="151"/>
      <c r="Z890" s="151"/>
      <c r="AA890" s="151"/>
      <c r="AB890" s="151"/>
      <c r="AC890" s="151"/>
      <c r="AD890" s="151"/>
      <c r="AE890" s="151"/>
      <c r="AF890" s="151"/>
      <c r="AG890" s="151" t="s">
        <v>250</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c r="A891" s="158"/>
      <c r="B891" s="159"/>
      <c r="C891" s="198" t="s">
        <v>450</v>
      </c>
      <c r="D891" s="190"/>
      <c r="E891" s="191">
        <v>14.13</v>
      </c>
      <c r="F891" s="160"/>
      <c r="G891" s="160"/>
      <c r="H891" s="160"/>
      <c r="I891" s="160"/>
      <c r="J891" s="160"/>
      <c r="K891" s="160"/>
      <c r="L891" s="160"/>
      <c r="M891" s="160"/>
      <c r="N891" s="160"/>
      <c r="O891" s="160"/>
      <c r="P891" s="160"/>
      <c r="Q891" s="160"/>
      <c r="R891" s="160"/>
      <c r="S891" s="160"/>
      <c r="T891" s="160"/>
      <c r="U891" s="160"/>
      <c r="V891" s="160"/>
      <c r="W891" s="160"/>
      <c r="X891" s="151"/>
      <c r="Y891" s="151"/>
      <c r="Z891" s="151"/>
      <c r="AA891" s="151"/>
      <c r="AB891" s="151"/>
      <c r="AC891" s="151"/>
      <c r="AD891" s="151"/>
      <c r="AE891" s="151"/>
      <c r="AF891" s="151"/>
      <c r="AG891" s="151" t="s">
        <v>250</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ht="22.5" outlineLevel="1">
      <c r="A892" s="168">
        <v>171</v>
      </c>
      <c r="B892" s="169" t="s">
        <v>1028</v>
      </c>
      <c r="C892" s="185" t="s">
        <v>1029</v>
      </c>
      <c r="D892" s="170" t="s">
        <v>292</v>
      </c>
      <c r="E892" s="171">
        <v>86.22</v>
      </c>
      <c r="F892" s="172">
        <v>0</v>
      </c>
      <c r="G892" s="173">
        <f>ROUND(E892*F892,2)</f>
        <v>0</v>
      </c>
      <c r="H892" s="172"/>
      <c r="I892" s="173">
        <f>ROUND(E892*H892,2)</f>
        <v>0</v>
      </c>
      <c r="J892" s="172"/>
      <c r="K892" s="173">
        <f>ROUND(E892*J892,2)</f>
        <v>0</v>
      </c>
      <c r="L892" s="173">
        <v>21</v>
      </c>
      <c r="M892" s="173">
        <f>G892*(1+L892/100)</f>
        <v>0</v>
      </c>
      <c r="N892" s="173">
        <v>2.0000000000000001E-4</v>
      </c>
      <c r="O892" s="173">
        <f>ROUND(E892*N892,2)</f>
        <v>0.02</v>
      </c>
      <c r="P892" s="173">
        <v>0</v>
      </c>
      <c r="Q892" s="173">
        <f>ROUND(E892*P892,2)</f>
        <v>0</v>
      </c>
      <c r="R892" s="173" t="s">
        <v>1027</v>
      </c>
      <c r="S892" s="173" t="s">
        <v>201</v>
      </c>
      <c r="T892" s="174" t="s">
        <v>245</v>
      </c>
      <c r="U892" s="160">
        <v>0.18</v>
      </c>
      <c r="V892" s="160">
        <f>ROUND(E892*U892,2)</f>
        <v>15.52</v>
      </c>
      <c r="W892" s="160"/>
      <c r="X892" s="151"/>
      <c r="Y892" s="151"/>
      <c r="Z892" s="151"/>
      <c r="AA892" s="151"/>
      <c r="AB892" s="151"/>
      <c r="AC892" s="151"/>
      <c r="AD892" s="151"/>
      <c r="AE892" s="151"/>
      <c r="AF892" s="151"/>
      <c r="AG892" s="151" t="s">
        <v>972</v>
      </c>
      <c r="AH892" s="151"/>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c r="A893" s="158"/>
      <c r="B893" s="159"/>
      <c r="C893" s="198" t="s">
        <v>1018</v>
      </c>
      <c r="D893" s="190"/>
      <c r="E893" s="191">
        <v>46</v>
      </c>
      <c r="F893" s="160"/>
      <c r="G893" s="160"/>
      <c r="H893" s="160"/>
      <c r="I893" s="160"/>
      <c r="J893" s="160"/>
      <c r="K893" s="160"/>
      <c r="L893" s="160"/>
      <c r="M893" s="160"/>
      <c r="N893" s="160"/>
      <c r="O893" s="160"/>
      <c r="P893" s="160"/>
      <c r="Q893" s="160"/>
      <c r="R893" s="160"/>
      <c r="S893" s="160"/>
      <c r="T893" s="160"/>
      <c r="U893" s="160"/>
      <c r="V893" s="160"/>
      <c r="W893" s="160"/>
      <c r="X893" s="151"/>
      <c r="Y893" s="151"/>
      <c r="Z893" s="151"/>
      <c r="AA893" s="151"/>
      <c r="AB893" s="151"/>
      <c r="AC893" s="151"/>
      <c r="AD893" s="151"/>
      <c r="AE893" s="151"/>
      <c r="AF893" s="151"/>
      <c r="AG893" s="151" t="s">
        <v>250</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c r="A894" s="158"/>
      <c r="B894" s="159"/>
      <c r="C894" s="198" t="s">
        <v>449</v>
      </c>
      <c r="D894" s="190"/>
      <c r="E894" s="191">
        <v>26.09</v>
      </c>
      <c r="F894" s="160"/>
      <c r="G894" s="160"/>
      <c r="H894" s="160"/>
      <c r="I894" s="160"/>
      <c r="J894" s="160"/>
      <c r="K894" s="160"/>
      <c r="L894" s="160"/>
      <c r="M894" s="160"/>
      <c r="N894" s="160"/>
      <c r="O894" s="160"/>
      <c r="P894" s="160"/>
      <c r="Q894" s="160"/>
      <c r="R894" s="160"/>
      <c r="S894" s="160"/>
      <c r="T894" s="160"/>
      <c r="U894" s="160"/>
      <c r="V894" s="160"/>
      <c r="W894" s="160"/>
      <c r="X894" s="151"/>
      <c r="Y894" s="151"/>
      <c r="Z894" s="151"/>
      <c r="AA894" s="151"/>
      <c r="AB894" s="151"/>
      <c r="AC894" s="151"/>
      <c r="AD894" s="151"/>
      <c r="AE894" s="151"/>
      <c r="AF894" s="151"/>
      <c r="AG894" s="151" t="s">
        <v>250</v>
      </c>
      <c r="AH894" s="151">
        <v>0</v>
      </c>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c r="A895" s="158"/>
      <c r="B895" s="159"/>
      <c r="C895" s="198" t="s">
        <v>450</v>
      </c>
      <c r="D895" s="190"/>
      <c r="E895" s="191">
        <v>14.13</v>
      </c>
      <c r="F895" s="160"/>
      <c r="G895" s="160"/>
      <c r="H895" s="160"/>
      <c r="I895" s="160"/>
      <c r="J895" s="160"/>
      <c r="K895" s="160"/>
      <c r="L895" s="160"/>
      <c r="M895" s="160"/>
      <c r="N895" s="160"/>
      <c r="O895" s="160"/>
      <c r="P895" s="160"/>
      <c r="Q895" s="160"/>
      <c r="R895" s="160"/>
      <c r="S895" s="160"/>
      <c r="T895" s="160"/>
      <c r="U895" s="160"/>
      <c r="V895" s="160"/>
      <c r="W895" s="160"/>
      <c r="X895" s="151"/>
      <c r="Y895" s="151"/>
      <c r="Z895" s="151"/>
      <c r="AA895" s="151"/>
      <c r="AB895" s="151"/>
      <c r="AC895" s="151"/>
      <c r="AD895" s="151"/>
      <c r="AE895" s="151"/>
      <c r="AF895" s="151"/>
      <c r="AG895" s="151" t="s">
        <v>250</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ht="22.5" outlineLevel="1">
      <c r="A896" s="168">
        <v>172</v>
      </c>
      <c r="B896" s="169" t="s">
        <v>1030</v>
      </c>
      <c r="C896" s="185" t="s">
        <v>1031</v>
      </c>
      <c r="D896" s="170" t="s">
        <v>292</v>
      </c>
      <c r="E896" s="171">
        <v>89.18</v>
      </c>
      <c r="F896" s="172">
        <v>0</v>
      </c>
      <c r="G896" s="173">
        <f>ROUND(E896*F896,2)</f>
        <v>0</v>
      </c>
      <c r="H896" s="172"/>
      <c r="I896" s="173">
        <f>ROUND(E896*H896,2)</f>
        <v>0</v>
      </c>
      <c r="J896" s="172"/>
      <c r="K896" s="173">
        <f>ROUND(E896*J896,2)</f>
        <v>0</v>
      </c>
      <c r="L896" s="173">
        <v>21</v>
      </c>
      <c r="M896" s="173">
        <f>G896*(1+L896/100)</f>
        <v>0</v>
      </c>
      <c r="N896" s="173">
        <v>2.0000000000000001E-4</v>
      </c>
      <c r="O896" s="173">
        <f>ROUND(E896*N896,2)</f>
        <v>0.02</v>
      </c>
      <c r="P896" s="173">
        <v>0</v>
      </c>
      <c r="Q896" s="173">
        <f>ROUND(E896*P896,2)</f>
        <v>0</v>
      </c>
      <c r="R896" s="173" t="s">
        <v>1027</v>
      </c>
      <c r="S896" s="173" t="s">
        <v>201</v>
      </c>
      <c r="T896" s="174" t="s">
        <v>245</v>
      </c>
      <c r="U896" s="160">
        <v>0.16</v>
      </c>
      <c r="V896" s="160">
        <f>ROUND(E896*U896,2)</f>
        <v>14.27</v>
      </c>
      <c r="W896" s="160"/>
      <c r="X896" s="151"/>
      <c r="Y896" s="151"/>
      <c r="Z896" s="151"/>
      <c r="AA896" s="151"/>
      <c r="AB896" s="151"/>
      <c r="AC896" s="151"/>
      <c r="AD896" s="151"/>
      <c r="AE896" s="151"/>
      <c r="AF896" s="151"/>
      <c r="AG896" s="151" t="s">
        <v>972</v>
      </c>
      <c r="AH896" s="151"/>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c r="A897" s="158"/>
      <c r="B897" s="159"/>
      <c r="C897" s="198" t="s">
        <v>438</v>
      </c>
      <c r="D897" s="190"/>
      <c r="E897" s="191">
        <v>37.270000000000003</v>
      </c>
      <c r="F897" s="160"/>
      <c r="G897" s="160"/>
      <c r="H897" s="160"/>
      <c r="I897" s="160"/>
      <c r="J897" s="160"/>
      <c r="K897" s="160"/>
      <c r="L897" s="160"/>
      <c r="M897" s="160"/>
      <c r="N897" s="160"/>
      <c r="O897" s="160"/>
      <c r="P897" s="160"/>
      <c r="Q897" s="160"/>
      <c r="R897" s="160"/>
      <c r="S897" s="160"/>
      <c r="T897" s="160"/>
      <c r="U897" s="160"/>
      <c r="V897" s="160"/>
      <c r="W897" s="160"/>
      <c r="X897" s="151"/>
      <c r="Y897" s="151"/>
      <c r="Z897" s="151"/>
      <c r="AA897" s="151"/>
      <c r="AB897" s="151"/>
      <c r="AC897" s="151"/>
      <c r="AD897" s="151"/>
      <c r="AE897" s="151"/>
      <c r="AF897" s="151"/>
      <c r="AG897" s="151" t="s">
        <v>250</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c r="A898" s="158"/>
      <c r="B898" s="159"/>
      <c r="C898" s="198" t="s">
        <v>439</v>
      </c>
      <c r="D898" s="190"/>
      <c r="E898" s="191">
        <v>8.9</v>
      </c>
      <c r="F898" s="160"/>
      <c r="G898" s="160"/>
      <c r="H898" s="160"/>
      <c r="I898" s="160"/>
      <c r="J898" s="160"/>
      <c r="K898" s="160"/>
      <c r="L898" s="160"/>
      <c r="M898" s="160"/>
      <c r="N898" s="160"/>
      <c r="O898" s="160"/>
      <c r="P898" s="160"/>
      <c r="Q898" s="160"/>
      <c r="R898" s="160"/>
      <c r="S898" s="160"/>
      <c r="T898" s="160"/>
      <c r="U898" s="160"/>
      <c r="V898" s="160"/>
      <c r="W898" s="160"/>
      <c r="X898" s="151"/>
      <c r="Y898" s="151"/>
      <c r="Z898" s="151"/>
      <c r="AA898" s="151"/>
      <c r="AB898" s="151"/>
      <c r="AC898" s="151"/>
      <c r="AD898" s="151"/>
      <c r="AE898" s="151"/>
      <c r="AF898" s="151"/>
      <c r="AG898" s="151" t="s">
        <v>250</v>
      </c>
      <c r="AH898" s="151">
        <v>0</v>
      </c>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c r="A899" s="158"/>
      <c r="B899" s="159"/>
      <c r="C899" s="198" t="s">
        <v>440</v>
      </c>
      <c r="D899" s="190"/>
      <c r="E899" s="191">
        <v>8.5500000000000007</v>
      </c>
      <c r="F899" s="160"/>
      <c r="G899" s="160"/>
      <c r="H899" s="160"/>
      <c r="I899" s="160"/>
      <c r="J899" s="160"/>
      <c r="K899" s="160"/>
      <c r="L899" s="160"/>
      <c r="M899" s="160"/>
      <c r="N899" s="160"/>
      <c r="O899" s="160"/>
      <c r="P899" s="160"/>
      <c r="Q899" s="160"/>
      <c r="R899" s="160"/>
      <c r="S899" s="160"/>
      <c r="T899" s="160"/>
      <c r="U899" s="160"/>
      <c r="V899" s="160"/>
      <c r="W899" s="160"/>
      <c r="X899" s="151"/>
      <c r="Y899" s="151"/>
      <c r="Z899" s="151"/>
      <c r="AA899" s="151"/>
      <c r="AB899" s="151"/>
      <c r="AC899" s="151"/>
      <c r="AD899" s="151"/>
      <c r="AE899" s="151"/>
      <c r="AF899" s="151"/>
      <c r="AG899" s="151" t="s">
        <v>250</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c r="A900" s="158"/>
      <c r="B900" s="159"/>
      <c r="C900" s="198" t="s">
        <v>441</v>
      </c>
      <c r="D900" s="190"/>
      <c r="E900" s="191">
        <v>4.16</v>
      </c>
      <c r="F900" s="160"/>
      <c r="G900" s="160"/>
      <c r="H900" s="160"/>
      <c r="I900" s="160"/>
      <c r="J900" s="160"/>
      <c r="K900" s="160"/>
      <c r="L900" s="160"/>
      <c r="M900" s="160"/>
      <c r="N900" s="160"/>
      <c r="O900" s="160"/>
      <c r="P900" s="160"/>
      <c r="Q900" s="160"/>
      <c r="R900" s="160"/>
      <c r="S900" s="160"/>
      <c r="T900" s="160"/>
      <c r="U900" s="160"/>
      <c r="V900" s="160"/>
      <c r="W900" s="160"/>
      <c r="X900" s="151"/>
      <c r="Y900" s="151"/>
      <c r="Z900" s="151"/>
      <c r="AA900" s="151"/>
      <c r="AB900" s="151"/>
      <c r="AC900" s="151"/>
      <c r="AD900" s="151"/>
      <c r="AE900" s="151"/>
      <c r="AF900" s="151"/>
      <c r="AG900" s="151" t="s">
        <v>250</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c r="A901" s="158"/>
      <c r="B901" s="159"/>
      <c r="C901" s="198" t="s">
        <v>442</v>
      </c>
      <c r="D901" s="190"/>
      <c r="E901" s="191">
        <v>3.76</v>
      </c>
      <c r="F901" s="160"/>
      <c r="G901" s="160"/>
      <c r="H901" s="160"/>
      <c r="I901" s="160"/>
      <c r="J901" s="160"/>
      <c r="K901" s="160"/>
      <c r="L901" s="160"/>
      <c r="M901" s="160"/>
      <c r="N901" s="160"/>
      <c r="O901" s="160"/>
      <c r="P901" s="160"/>
      <c r="Q901" s="160"/>
      <c r="R901" s="160"/>
      <c r="S901" s="160"/>
      <c r="T901" s="160"/>
      <c r="U901" s="160"/>
      <c r="V901" s="160"/>
      <c r="W901" s="160"/>
      <c r="X901" s="151"/>
      <c r="Y901" s="151"/>
      <c r="Z901" s="151"/>
      <c r="AA901" s="151"/>
      <c r="AB901" s="151"/>
      <c r="AC901" s="151"/>
      <c r="AD901" s="151"/>
      <c r="AE901" s="151"/>
      <c r="AF901" s="151"/>
      <c r="AG901" s="151" t="s">
        <v>250</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c r="A902" s="158"/>
      <c r="B902" s="159"/>
      <c r="C902" s="198" t="s">
        <v>443</v>
      </c>
      <c r="D902" s="190"/>
      <c r="E902" s="191">
        <v>6.08</v>
      </c>
      <c r="F902" s="160"/>
      <c r="G902" s="160"/>
      <c r="H902" s="160"/>
      <c r="I902" s="160"/>
      <c r="J902" s="160"/>
      <c r="K902" s="160"/>
      <c r="L902" s="160"/>
      <c r="M902" s="160"/>
      <c r="N902" s="160"/>
      <c r="O902" s="160"/>
      <c r="P902" s="160"/>
      <c r="Q902" s="160"/>
      <c r="R902" s="160"/>
      <c r="S902" s="160"/>
      <c r="T902" s="160"/>
      <c r="U902" s="160"/>
      <c r="V902" s="160"/>
      <c r="W902" s="160"/>
      <c r="X902" s="151"/>
      <c r="Y902" s="151"/>
      <c r="Z902" s="151"/>
      <c r="AA902" s="151"/>
      <c r="AB902" s="151"/>
      <c r="AC902" s="151"/>
      <c r="AD902" s="151"/>
      <c r="AE902" s="151"/>
      <c r="AF902" s="151"/>
      <c r="AG902" s="151" t="s">
        <v>250</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c r="A903" s="158"/>
      <c r="B903" s="159"/>
      <c r="C903" s="198" t="s">
        <v>444</v>
      </c>
      <c r="D903" s="190"/>
      <c r="E903" s="191">
        <v>4.58</v>
      </c>
      <c r="F903" s="160"/>
      <c r="G903" s="160"/>
      <c r="H903" s="160"/>
      <c r="I903" s="160"/>
      <c r="J903" s="160"/>
      <c r="K903" s="160"/>
      <c r="L903" s="160"/>
      <c r="M903" s="160"/>
      <c r="N903" s="160"/>
      <c r="O903" s="160"/>
      <c r="P903" s="160"/>
      <c r="Q903" s="160"/>
      <c r="R903" s="160"/>
      <c r="S903" s="160"/>
      <c r="T903" s="160"/>
      <c r="U903" s="160"/>
      <c r="V903" s="160"/>
      <c r="W903" s="160"/>
      <c r="X903" s="151"/>
      <c r="Y903" s="151"/>
      <c r="Z903" s="151"/>
      <c r="AA903" s="151"/>
      <c r="AB903" s="151"/>
      <c r="AC903" s="151"/>
      <c r="AD903" s="151"/>
      <c r="AE903" s="151"/>
      <c r="AF903" s="151"/>
      <c r="AG903" s="151" t="s">
        <v>250</v>
      </c>
      <c r="AH903" s="151">
        <v>0</v>
      </c>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c r="A904" s="158"/>
      <c r="B904" s="159"/>
      <c r="C904" s="198" t="s">
        <v>445</v>
      </c>
      <c r="D904" s="190"/>
      <c r="E904" s="191">
        <v>6.8</v>
      </c>
      <c r="F904" s="160"/>
      <c r="G904" s="160"/>
      <c r="H904" s="160"/>
      <c r="I904" s="160"/>
      <c r="J904" s="160"/>
      <c r="K904" s="160"/>
      <c r="L904" s="160"/>
      <c r="M904" s="160"/>
      <c r="N904" s="160"/>
      <c r="O904" s="160"/>
      <c r="P904" s="160"/>
      <c r="Q904" s="160"/>
      <c r="R904" s="160"/>
      <c r="S904" s="160"/>
      <c r="T904" s="160"/>
      <c r="U904" s="160"/>
      <c r="V904" s="160"/>
      <c r="W904" s="160"/>
      <c r="X904" s="151"/>
      <c r="Y904" s="151"/>
      <c r="Z904" s="151"/>
      <c r="AA904" s="151"/>
      <c r="AB904" s="151"/>
      <c r="AC904" s="151"/>
      <c r="AD904" s="151"/>
      <c r="AE904" s="151"/>
      <c r="AF904" s="151"/>
      <c r="AG904" s="151" t="s">
        <v>250</v>
      </c>
      <c r="AH904" s="151">
        <v>0</v>
      </c>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outlineLevel="1">
      <c r="A905" s="158"/>
      <c r="B905" s="159"/>
      <c r="C905" s="198" t="s">
        <v>446</v>
      </c>
      <c r="D905" s="190"/>
      <c r="E905" s="191">
        <v>9.08</v>
      </c>
      <c r="F905" s="160"/>
      <c r="G905" s="160"/>
      <c r="H905" s="160"/>
      <c r="I905" s="160"/>
      <c r="J905" s="160"/>
      <c r="K905" s="160"/>
      <c r="L905" s="160"/>
      <c r="M905" s="160"/>
      <c r="N905" s="160"/>
      <c r="O905" s="160"/>
      <c r="P905" s="160"/>
      <c r="Q905" s="160"/>
      <c r="R905" s="160"/>
      <c r="S905" s="160"/>
      <c r="T905" s="160"/>
      <c r="U905" s="160"/>
      <c r="V905" s="160"/>
      <c r="W905" s="160"/>
      <c r="X905" s="151"/>
      <c r="Y905" s="151"/>
      <c r="Z905" s="151"/>
      <c r="AA905" s="151"/>
      <c r="AB905" s="151"/>
      <c r="AC905" s="151"/>
      <c r="AD905" s="151"/>
      <c r="AE905" s="151"/>
      <c r="AF905" s="151"/>
      <c r="AG905" s="151" t="s">
        <v>250</v>
      </c>
      <c r="AH905" s="151">
        <v>0</v>
      </c>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row>
    <row r="906" spans="1:60" outlineLevel="1">
      <c r="A906" s="168">
        <v>173</v>
      </c>
      <c r="B906" s="169" t="s">
        <v>1032</v>
      </c>
      <c r="C906" s="185" t="s">
        <v>1033</v>
      </c>
      <c r="D906" s="170" t="s">
        <v>292</v>
      </c>
      <c r="E906" s="171">
        <v>68.27</v>
      </c>
      <c r="F906" s="172">
        <v>0</v>
      </c>
      <c r="G906" s="173">
        <f>ROUND(E906*F906,2)</f>
        <v>0</v>
      </c>
      <c r="H906" s="172"/>
      <c r="I906" s="173">
        <f>ROUND(E906*H906,2)</f>
        <v>0</v>
      </c>
      <c r="J906" s="172"/>
      <c r="K906" s="173">
        <f>ROUND(E906*J906,2)</f>
        <v>0</v>
      </c>
      <c r="L906" s="173">
        <v>21</v>
      </c>
      <c r="M906" s="173">
        <f>G906*(1+L906/100)</f>
        <v>0</v>
      </c>
      <c r="N906" s="173">
        <v>0</v>
      </c>
      <c r="O906" s="173">
        <f>ROUND(E906*N906,2)</f>
        <v>0</v>
      </c>
      <c r="P906" s="173">
        <v>0</v>
      </c>
      <c r="Q906" s="173">
        <f>ROUND(E906*P906,2)</f>
        <v>0</v>
      </c>
      <c r="R906" s="173" t="s">
        <v>1027</v>
      </c>
      <c r="S906" s="173" t="s">
        <v>201</v>
      </c>
      <c r="T906" s="174" t="s">
        <v>245</v>
      </c>
      <c r="U906" s="160">
        <v>0.08</v>
      </c>
      <c r="V906" s="160">
        <f>ROUND(E906*U906,2)</f>
        <v>5.46</v>
      </c>
      <c r="W906" s="160"/>
      <c r="X906" s="151"/>
      <c r="Y906" s="151"/>
      <c r="Z906" s="151"/>
      <c r="AA906" s="151"/>
      <c r="AB906" s="151"/>
      <c r="AC906" s="151"/>
      <c r="AD906" s="151"/>
      <c r="AE906" s="151"/>
      <c r="AF906" s="151"/>
      <c r="AG906" s="151" t="s">
        <v>972</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c r="A907" s="158"/>
      <c r="B907" s="159"/>
      <c r="C907" s="198" t="s">
        <v>1034</v>
      </c>
      <c r="D907" s="190"/>
      <c r="E907" s="191">
        <v>2.8</v>
      </c>
      <c r="F907" s="160"/>
      <c r="G907" s="160"/>
      <c r="H907" s="160"/>
      <c r="I907" s="160"/>
      <c r="J907" s="160"/>
      <c r="K907" s="160"/>
      <c r="L907" s="160"/>
      <c r="M907" s="160"/>
      <c r="N907" s="160"/>
      <c r="O907" s="160"/>
      <c r="P907" s="160"/>
      <c r="Q907" s="160"/>
      <c r="R907" s="160"/>
      <c r="S907" s="160"/>
      <c r="T907" s="160"/>
      <c r="U907" s="160"/>
      <c r="V907" s="160"/>
      <c r="W907" s="160"/>
      <c r="X907" s="151"/>
      <c r="Y907" s="151"/>
      <c r="Z907" s="151"/>
      <c r="AA907" s="151"/>
      <c r="AB907" s="151"/>
      <c r="AC907" s="151"/>
      <c r="AD907" s="151"/>
      <c r="AE907" s="151"/>
      <c r="AF907" s="151"/>
      <c r="AG907" s="151" t="s">
        <v>250</v>
      </c>
      <c r="AH907" s="151">
        <v>0</v>
      </c>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c r="A908" s="158"/>
      <c r="B908" s="159"/>
      <c r="C908" s="198" t="s">
        <v>701</v>
      </c>
      <c r="D908" s="190"/>
      <c r="E908" s="191">
        <v>37.270000000000003</v>
      </c>
      <c r="F908" s="160"/>
      <c r="G908" s="160"/>
      <c r="H908" s="160"/>
      <c r="I908" s="160"/>
      <c r="J908" s="160"/>
      <c r="K908" s="160"/>
      <c r="L908" s="160"/>
      <c r="M908" s="160"/>
      <c r="N908" s="160"/>
      <c r="O908" s="160"/>
      <c r="P908" s="160"/>
      <c r="Q908" s="160"/>
      <c r="R908" s="160"/>
      <c r="S908" s="160"/>
      <c r="T908" s="160"/>
      <c r="U908" s="160"/>
      <c r="V908" s="160"/>
      <c r="W908" s="160"/>
      <c r="X908" s="151"/>
      <c r="Y908" s="151"/>
      <c r="Z908" s="151"/>
      <c r="AA908" s="151"/>
      <c r="AB908" s="151"/>
      <c r="AC908" s="151"/>
      <c r="AD908" s="151"/>
      <c r="AE908" s="151"/>
      <c r="AF908" s="151"/>
      <c r="AG908" s="151" t="s">
        <v>250</v>
      </c>
      <c r="AH908" s="151">
        <v>0</v>
      </c>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c r="A909" s="158"/>
      <c r="B909" s="159"/>
      <c r="C909" s="198" t="s">
        <v>718</v>
      </c>
      <c r="D909" s="190"/>
      <c r="E909" s="191">
        <v>8.9</v>
      </c>
      <c r="F909" s="160"/>
      <c r="G909" s="160"/>
      <c r="H909" s="160"/>
      <c r="I909" s="160"/>
      <c r="J909" s="160"/>
      <c r="K909" s="160"/>
      <c r="L909" s="160"/>
      <c r="M909" s="160"/>
      <c r="N909" s="160"/>
      <c r="O909" s="160"/>
      <c r="P909" s="160"/>
      <c r="Q909" s="160"/>
      <c r="R909" s="160"/>
      <c r="S909" s="160"/>
      <c r="T909" s="160"/>
      <c r="U909" s="160"/>
      <c r="V909" s="160"/>
      <c r="W909" s="160"/>
      <c r="X909" s="151"/>
      <c r="Y909" s="151"/>
      <c r="Z909" s="151"/>
      <c r="AA909" s="151"/>
      <c r="AB909" s="151"/>
      <c r="AC909" s="151"/>
      <c r="AD909" s="151"/>
      <c r="AE909" s="151"/>
      <c r="AF909" s="151"/>
      <c r="AG909" s="151" t="s">
        <v>250</v>
      </c>
      <c r="AH909" s="151">
        <v>0</v>
      </c>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c r="A910" s="158"/>
      <c r="B910" s="159"/>
      <c r="C910" s="198" t="s">
        <v>703</v>
      </c>
      <c r="D910" s="190"/>
      <c r="E910" s="191">
        <v>4.16</v>
      </c>
      <c r="F910" s="160"/>
      <c r="G910" s="160"/>
      <c r="H910" s="160"/>
      <c r="I910" s="160"/>
      <c r="J910" s="160"/>
      <c r="K910" s="160"/>
      <c r="L910" s="160"/>
      <c r="M910" s="160"/>
      <c r="N910" s="160"/>
      <c r="O910" s="160"/>
      <c r="P910" s="160"/>
      <c r="Q910" s="160"/>
      <c r="R910" s="160"/>
      <c r="S910" s="160"/>
      <c r="T910" s="160"/>
      <c r="U910" s="160"/>
      <c r="V910" s="160"/>
      <c r="W910" s="160"/>
      <c r="X910" s="151"/>
      <c r="Y910" s="151"/>
      <c r="Z910" s="151"/>
      <c r="AA910" s="151"/>
      <c r="AB910" s="151"/>
      <c r="AC910" s="151"/>
      <c r="AD910" s="151"/>
      <c r="AE910" s="151"/>
      <c r="AF910" s="151"/>
      <c r="AG910" s="151" t="s">
        <v>250</v>
      </c>
      <c r="AH910" s="151">
        <v>0</v>
      </c>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c r="A911" s="158"/>
      <c r="B911" s="159"/>
      <c r="C911" s="198" t="s">
        <v>704</v>
      </c>
      <c r="D911" s="190"/>
      <c r="E911" s="191">
        <v>3.76</v>
      </c>
      <c r="F911" s="160"/>
      <c r="G911" s="160"/>
      <c r="H911" s="160"/>
      <c r="I911" s="160"/>
      <c r="J911" s="160"/>
      <c r="K911" s="160"/>
      <c r="L911" s="160"/>
      <c r="M911" s="160"/>
      <c r="N911" s="160"/>
      <c r="O911" s="160"/>
      <c r="P911" s="160"/>
      <c r="Q911" s="160"/>
      <c r="R911" s="160"/>
      <c r="S911" s="160"/>
      <c r="T911" s="160"/>
      <c r="U911" s="160"/>
      <c r="V911" s="160"/>
      <c r="W911" s="160"/>
      <c r="X911" s="151"/>
      <c r="Y911" s="151"/>
      <c r="Z911" s="151"/>
      <c r="AA911" s="151"/>
      <c r="AB911" s="151"/>
      <c r="AC911" s="151"/>
      <c r="AD911" s="151"/>
      <c r="AE911" s="151"/>
      <c r="AF911" s="151"/>
      <c r="AG911" s="151" t="s">
        <v>250</v>
      </c>
      <c r="AH911" s="151">
        <v>0</v>
      </c>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c r="A912" s="158"/>
      <c r="B912" s="159"/>
      <c r="C912" s="198" t="s">
        <v>705</v>
      </c>
      <c r="D912" s="190"/>
      <c r="E912" s="191">
        <v>4.58</v>
      </c>
      <c r="F912" s="160"/>
      <c r="G912" s="160"/>
      <c r="H912" s="160"/>
      <c r="I912" s="160"/>
      <c r="J912" s="160"/>
      <c r="K912" s="160"/>
      <c r="L912" s="160"/>
      <c r="M912" s="160"/>
      <c r="N912" s="160"/>
      <c r="O912" s="160"/>
      <c r="P912" s="160"/>
      <c r="Q912" s="160"/>
      <c r="R912" s="160"/>
      <c r="S912" s="160"/>
      <c r="T912" s="160"/>
      <c r="U912" s="160"/>
      <c r="V912" s="160"/>
      <c r="W912" s="160"/>
      <c r="X912" s="151"/>
      <c r="Y912" s="151"/>
      <c r="Z912" s="151"/>
      <c r="AA912" s="151"/>
      <c r="AB912" s="151"/>
      <c r="AC912" s="151"/>
      <c r="AD912" s="151"/>
      <c r="AE912" s="151"/>
      <c r="AF912" s="151"/>
      <c r="AG912" s="151" t="s">
        <v>250</v>
      </c>
      <c r="AH912" s="151">
        <v>0</v>
      </c>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c r="A913" s="158"/>
      <c r="B913" s="159"/>
      <c r="C913" s="198" t="s">
        <v>697</v>
      </c>
      <c r="D913" s="190"/>
      <c r="E913" s="191">
        <v>6.8</v>
      </c>
      <c r="F913" s="160"/>
      <c r="G913" s="160"/>
      <c r="H913" s="160"/>
      <c r="I913" s="160"/>
      <c r="J913" s="160"/>
      <c r="K913" s="160"/>
      <c r="L913" s="160"/>
      <c r="M913" s="160"/>
      <c r="N913" s="160"/>
      <c r="O913" s="160"/>
      <c r="P913" s="160"/>
      <c r="Q913" s="160"/>
      <c r="R913" s="160"/>
      <c r="S913" s="160"/>
      <c r="T913" s="160"/>
      <c r="U913" s="160"/>
      <c r="V913" s="160"/>
      <c r="W913" s="160"/>
      <c r="X913" s="151"/>
      <c r="Y913" s="151"/>
      <c r="Z913" s="151"/>
      <c r="AA913" s="151"/>
      <c r="AB913" s="151"/>
      <c r="AC913" s="151"/>
      <c r="AD913" s="151"/>
      <c r="AE913" s="151"/>
      <c r="AF913" s="151"/>
      <c r="AG913" s="151" t="s">
        <v>250</v>
      </c>
      <c r="AH913" s="151">
        <v>0</v>
      </c>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c r="A914" s="168">
        <v>174</v>
      </c>
      <c r="B914" s="169" t="s">
        <v>1035</v>
      </c>
      <c r="C914" s="185" t="s">
        <v>1036</v>
      </c>
      <c r="D914" s="170" t="s">
        <v>243</v>
      </c>
      <c r="E914" s="171">
        <v>11.04</v>
      </c>
      <c r="F914" s="172">
        <v>0</v>
      </c>
      <c r="G914" s="173">
        <f>ROUND(E914*F914,2)</f>
        <v>0</v>
      </c>
      <c r="H914" s="172"/>
      <c r="I914" s="173">
        <f>ROUND(E914*H914,2)</f>
        <v>0</v>
      </c>
      <c r="J914" s="172"/>
      <c r="K914" s="173">
        <f>ROUND(E914*J914,2)</f>
        <v>0</v>
      </c>
      <c r="L914" s="173">
        <v>21</v>
      </c>
      <c r="M914" s="173">
        <f>G914*(1+L914/100)</f>
        <v>0</v>
      </c>
      <c r="N914" s="173">
        <v>0.05</v>
      </c>
      <c r="O914" s="173">
        <f>ROUND(E914*N914,2)</f>
        <v>0.55000000000000004</v>
      </c>
      <c r="P914" s="173">
        <v>0</v>
      </c>
      <c r="Q914" s="173">
        <f>ROUND(E914*P914,2)</f>
        <v>0</v>
      </c>
      <c r="R914" s="173" t="s">
        <v>1027</v>
      </c>
      <c r="S914" s="173" t="s">
        <v>201</v>
      </c>
      <c r="T914" s="174" t="s">
        <v>245</v>
      </c>
      <c r="U914" s="160">
        <v>0.78</v>
      </c>
      <c r="V914" s="160">
        <f>ROUND(E914*U914,2)</f>
        <v>8.61</v>
      </c>
      <c r="W914" s="160"/>
      <c r="X914" s="151"/>
      <c r="Y914" s="151"/>
      <c r="Z914" s="151"/>
      <c r="AA914" s="151"/>
      <c r="AB914" s="151"/>
      <c r="AC914" s="151"/>
      <c r="AD914" s="151"/>
      <c r="AE914" s="151"/>
      <c r="AF914" s="151"/>
      <c r="AG914" s="151" t="s">
        <v>972</v>
      </c>
      <c r="AH914" s="151"/>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c r="A915" s="158"/>
      <c r="B915" s="159"/>
      <c r="C915" s="198" t="s">
        <v>1037</v>
      </c>
      <c r="D915" s="190"/>
      <c r="E915" s="191">
        <v>11.04</v>
      </c>
      <c r="F915" s="160"/>
      <c r="G915" s="160"/>
      <c r="H915" s="160"/>
      <c r="I915" s="160"/>
      <c r="J915" s="160"/>
      <c r="K915" s="160"/>
      <c r="L915" s="160"/>
      <c r="M915" s="160"/>
      <c r="N915" s="160"/>
      <c r="O915" s="160"/>
      <c r="P915" s="160"/>
      <c r="Q915" s="160"/>
      <c r="R915" s="160"/>
      <c r="S915" s="160"/>
      <c r="T915" s="160"/>
      <c r="U915" s="160"/>
      <c r="V915" s="160"/>
      <c r="W915" s="160"/>
      <c r="X915" s="151"/>
      <c r="Y915" s="151"/>
      <c r="Z915" s="151"/>
      <c r="AA915" s="151"/>
      <c r="AB915" s="151"/>
      <c r="AC915" s="151"/>
      <c r="AD915" s="151"/>
      <c r="AE915" s="151"/>
      <c r="AF915" s="151"/>
      <c r="AG915" s="151" t="s">
        <v>250</v>
      </c>
      <c r="AH915" s="151">
        <v>0</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ht="22.5" outlineLevel="1">
      <c r="A916" s="168">
        <v>175</v>
      </c>
      <c r="B916" s="169" t="s">
        <v>1038</v>
      </c>
      <c r="C916" s="185" t="s">
        <v>1039</v>
      </c>
      <c r="D916" s="170" t="s">
        <v>292</v>
      </c>
      <c r="E916" s="171">
        <v>68.27</v>
      </c>
      <c r="F916" s="172">
        <v>0</v>
      </c>
      <c r="G916" s="173">
        <f>ROUND(E916*F916,2)</f>
        <v>0</v>
      </c>
      <c r="H916" s="172"/>
      <c r="I916" s="173">
        <f>ROUND(E916*H916,2)</f>
        <v>0</v>
      </c>
      <c r="J916" s="172"/>
      <c r="K916" s="173">
        <f>ROUND(E916*J916,2)</f>
        <v>0</v>
      </c>
      <c r="L916" s="173">
        <v>21</v>
      </c>
      <c r="M916" s="173">
        <f>G916*(1+L916/100)</f>
        <v>0</v>
      </c>
      <c r="N916" s="173">
        <v>1.0000000000000001E-5</v>
      </c>
      <c r="O916" s="173">
        <f>ROUND(E916*N916,2)</f>
        <v>0</v>
      </c>
      <c r="P916" s="173">
        <v>0</v>
      </c>
      <c r="Q916" s="173">
        <f>ROUND(E916*P916,2)</f>
        <v>0</v>
      </c>
      <c r="R916" s="173" t="s">
        <v>1027</v>
      </c>
      <c r="S916" s="173" t="s">
        <v>201</v>
      </c>
      <c r="T916" s="174" t="s">
        <v>245</v>
      </c>
      <c r="U916" s="160">
        <v>7.0000000000000007E-2</v>
      </c>
      <c r="V916" s="160">
        <f>ROUND(E916*U916,2)</f>
        <v>4.78</v>
      </c>
      <c r="W916" s="160"/>
      <c r="X916" s="151"/>
      <c r="Y916" s="151"/>
      <c r="Z916" s="151"/>
      <c r="AA916" s="151"/>
      <c r="AB916" s="151"/>
      <c r="AC916" s="151"/>
      <c r="AD916" s="151"/>
      <c r="AE916" s="151"/>
      <c r="AF916" s="151"/>
      <c r="AG916" s="151" t="s">
        <v>972</v>
      </c>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c r="A917" s="158"/>
      <c r="B917" s="159"/>
      <c r="C917" s="198" t="s">
        <v>1034</v>
      </c>
      <c r="D917" s="190"/>
      <c r="E917" s="191">
        <v>2.8</v>
      </c>
      <c r="F917" s="160"/>
      <c r="G917" s="160"/>
      <c r="H917" s="160"/>
      <c r="I917" s="160"/>
      <c r="J917" s="160"/>
      <c r="K917" s="160"/>
      <c r="L917" s="160"/>
      <c r="M917" s="160"/>
      <c r="N917" s="160"/>
      <c r="O917" s="160"/>
      <c r="P917" s="160"/>
      <c r="Q917" s="160"/>
      <c r="R917" s="160"/>
      <c r="S917" s="160"/>
      <c r="T917" s="160"/>
      <c r="U917" s="160"/>
      <c r="V917" s="160"/>
      <c r="W917" s="160"/>
      <c r="X917" s="151"/>
      <c r="Y917" s="151"/>
      <c r="Z917" s="151"/>
      <c r="AA917" s="151"/>
      <c r="AB917" s="151"/>
      <c r="AC917" s="151"/>
      <c r="AD917" s="151"/>
      <c r="AE917" s="151"/>
      <c r="AF917" s="151"/>
      <c r="AG917" s="151" t="s">
        <v>250</v>
      </c>
      <c r="AH917" s="151">
        <v>0</v>
      </c>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c r="A918" s="158"/>
      <c r="B918" s="159"/>
      <c r="C918" s="198" t="s">
        <v>701</v>
      </c>
      <c r="D918" s="190"/>
      <c r="E918" s="191">
        <v>37.270000000000003</v>
      </c>
      <c r="F918" s="160"/>
      <c r="G918" s="160"/>
      <c r="H918" s="160"/>
      <c r="I918" s="160"/>
      <c r="J918" s="160"/>
      <c r="K918" s="160"/>
      <c r="L918" s="160"/>
      <c r="M918" s="160"/>
      <c r="N918" s="160"/>
      <c r="O918" s="160"/>
      <c r="P918" s="160"/>
      <c r="Q918" s="160"/>
      <c r="R918" s="160"/>
      <c r="S918" s="160"/>
      <c r="T918" s="160"/>
      <c r="U918" s="160"/>
      <c r="V918" s="160"/>
      <c r="W918" s="160"/>
      <c r="X918" s="151"/>
      <c r="Y918" s="151"/>
      <c r="Z918" s="151"/>
      <c r="AA918" s="151"/>
      <c r="AB918" s="151"/>
      <c r="AC918" s="151"/>
      <c r="AD918" s="151"/>
      <c r="AE918" s="151"/>
      <c r="AF918" s="151"/>
      <c r="AG918" s="151" t="s">
        <v>250</v>
      </c>
      <c r="AH918" s="151">
        <v>0</v>
      </c>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c r="A919" s="158"/>
      <c r="B919" s="159"/>
      <c r="C919" s="198" t="s">
        <v>718</v>
      </c>
      <c r="D919" s="190"/>
      <c r="E919" s="191">
        <v>8.9</v>
      </c>
      <c r="F919" s="160"/>
      <c r="G919" s="160"/>
      <c r="H919" s="160"/>
      <c r="I919" s="160"/>
      <c r="J919" s="160"/>
      <c r="K919" s="160"/>
      <c r="L919" s="160"/>
      <c r="M919" s="160"/>
      <c r="N919" s="160"/>
      <c r="O919" s="160"/>
      <c r="P919" s="160"/>
      <c r="Q919" s="160"/>
      <c r="R919" s="160"/>
      <c r="S919" s="160"/>
      <c r="T919" s="160"/>
      <c r="U919" s="160"/>
      <c r="V919" s="160"/>
      <c r="W919" s="160"/>
      <c r="X919" s="151"/>
      <c r="Y919" s="151"/>
      <c r="Z919" s="151"/>
      <c r="AA919" s="151"/>
      <c r="AB919" s="151"/>
      <c r="AC919" s="151"/>
      <c r="AD919" s="151"/>
      <c r="AE919" s="151"/>
      <c r="AF919" s="151"/>
      <c r="AG919" s="151" t="s">
        <v>250</v>
      </c>
      <c r="AH919" s="151">
        <v>0</v>
      </c>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c r="A920" s="158"/>
      <c r="B920" s="159"/>
      <c r="C920" s="198" t="s">
        <v>703</v>
      </c>
      <c r="D920" s="190"/>
      <c r="E920" s="191">
        <v>4.16</v>
      </c>
      <c r="F920" s="160"/>
      <c r="G920" s="160"/>
      <c r="H920" s="160"/>
      <c r="I920" s="160"/>
      <c r="J920" s="160"/>
      <c r="K920" s="160"/>
      <c r="L920" s="160"/>
      <c r="M920" s="160"/>
      <c r="N920" s="160"/>
      <c r="O920" s="160"/>
      <c r="P920" s="160"/>
      <c r="Q920" s="160"/>
      <c r="R920" s="160"/>
      <c r="S920" s="160"/>
      <c r="T920" s="160"/>
      <c r="U920" s="160"/>
      <c r="V920" s="160"/>
      <c r="W920" s="160"/>
      <c r="X920" s="151"/>
      <c r="Y920" s="151"/>
      <c r="Z920" s="151"/>
      <c r="AA920" s="151"/>
      <c r="AB920" s="151"/>
      <c r="AC920" s="151"/>
      <c r="AD920" s="151"/>
      <c r="AE920" s="151"/>
      <c r="AF920" s="151"/>
      <c r="AG920" s="151" t="s">
        <v>250</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c r="A921" s="158"/>
      <c r="B921" s="159"/>
      <c r="C921" s="198" t="s">
        <v>704</v>
      </c>
      <c r="D921" s="190"/>
      <c r="E921" s="191">
        <v>3.76</v>
      </c>
      <c r="F921" s="160"/>
      <c r="G921" s="160"/>
      <c r="H921" s="160"/>
      <c r="I921" s="160"/>
      <c r="J921" s="160"/>
      <c r="K921" s="160"/>
      <c r="L921" s="160"/>
      <c r="M921" s="160"/>
      <c r="N921" s="160"/>
      <c r="O921" s="160"/>
      <c r="P921" s="160"/>
      <c r="Q921" s="160"/>
      <c r="R921" s="160"/>
      <c r="S921" s="160"/>
      <c r="T921" s="160"/>
      <c r="U921" s="160"/>
      <c r="V921" s="160"/>
      <c r="W921" s="160"/>
      <c r="X921" s="151"/>
      <c r="Y921" s="151"/>
      <c r="Z921" s="151"/>
      <c r="AA921" s="151"/>
      <c r="AB921" s="151"/>
      <c r="AC921" s="151"/>
      <c r="AD921" s="151"/>
      <c r="AE921" s="151"/>
      <c r="AF921" s="151"/>
      <c r="AG921" s="151" t="s">
        <v>250</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outlineLevel="1">
      <c r="A922" s="158"/>
      <c r="B922" s="159"/>
      <c r="C922" s="198" t="s">
        <v>705</v>
      </c>
      <c r="D922" s="190"/>
      <c r="E922" s="191">
        <v>4.58</v>
      </c>
      <c r="F922" s="160"/>
      <c r="G922" s="160"/>
      <c r="H922" s="160"/>
      <c r="I922" s="160"/>
      <c r="J922" s="160"/>
      <c r="K922" s="160"/>
      <c r="L922" s="160"/>
      <c r="M922" s="160"/>
      <c r="N922" s="160"/>
      <c r="O922" s="160"/>
      <c r="P922" s="160"/>
      <c r="Q922" s="160"/>
      <c r="R922" s="160"/>
      <c r="S922" s="160"/>
      <c r="T922" s="160"/>
      <c r="U922" s="160"/>
      <c r="V922" s="160"/>
      <c r="W922" s="160"/>
      <c r="X922" s="151"/>
      <c r="Y922" s="151"/>
      <c r="Z922" s="151"/>
      <c r="AA922" s="151"/>
      <c r="AB922" s="151"/>
      <c r="AC922" s="151"/>
      <c r="AD922" s="151"/>
      <c r="AE922" s="151"/>
      <c r="AF922" s="151"/>
      <c r="AG922" s="151" t="s">
        <v>250</v>
      </c>
      <c r="AH922" s="151">
        <v>0</v>
      </c>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c r="A923" s="158"/>
      <c r="B923" s="159"/>
      <c r="C923" s="198" t="s">
        <v>697</v>
      </c>
      <c r="D923" s="190"/>
      <c r="E923" s="191">
        <v>6.8</v>
      </c>
      <c r="F923" s="160"/>
      <c r="G923" s="160"/>
      <c r="H923" s="160"/>
      <c r="I923" s="160"/>
      <c r="J923" s="160"/>
      <c r="K923" s="160"/>
      <c r="L923" s="160"/>
      <c r="M923" s="160"/>
      <c r="N923" s="160"/>
      <c r="O923" s="160"/>
      <c r="P923" s="160"/>
      <c r="Q923" s="160"/>
      <c r="R923" s="160"/>
      <c r="S923" s="160"/>
      <c r="T923" s="160"/>
      <c r="U923" s="160"/>
      <c r="V923" s="160"/>
      <c r="W923" s="160"/>
      <c r="X923" s="151"/>
      <c r="Y923" s="151"/>
      <c r="Z923" s="151"/>
      <c r="AA923" s="151"/>
      <c r="AB923" s="151"/>
      <c r="AC923" s="151"/>
      <c r="AD923" s="151"/>
      <c r="AE923" s="151"/>
      <c r="AF923" s="151"/>
      <c r="AG923" s="151" t="s">
        <v>250</v>
      </c>
      <c r="AH923" s="151">
        <v>0</v>
      </c>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ht="22.5" outlineLevel="1">
      <c r="A924" s="168">
        <v>176</v>
      </c>
      <c r="B924" s="169" t="s">
        <v>1040</v>
      </c>
      <c r="C924" s="185" t="s">
        <v>1041</v>
      </c>
      <c r="D924" s="170" t="s">
        <v>318</v>
      </c>
      <c r="E924" s="171">
        <v>98.14</v>
      </c>
      <c r="F924" s="172">
        <v>0</v>
      </c>
      <c r="G924" s="173">
        <f>ROUND(E924*F924,2)</f>
        <v>0</v>
      </c>
      <c r="H924" s="172"/>
      <c r="I924" s="173">
        <f>ROUND(E924*H924,2)</f>
        <v>0</v>
      </c>
      <c r="J924" s="172"/>
      <c r="K924" s="173">
        <f>ROUND(E924*J924,2)</f>
        <v>0</v>
      </c>
      <c r="L924" s="173">
        <v>21</v>
      </c>
      <c r="M924" s="173">
        <f>G924*(1+L924/100)</f>
        <v>0</v>
      </c>
      <c r="N924" s="173">
        <v>4.0000000000000003E-5</v>
      </c>
      <c r="O924" s="173">
        <f>ROUND(E924*N924,2)</f>
        <v>0</v>
      </c>
      <c r="P924" s="173">
        <v>0</v>
      </c>
      <c r="Q924" s="173">
        <f>ROUND(E924*P924,2)</f>
        <v>0</v>
      </c>
      <c r="R924" s="173" t="s">
        <v>1027</v>
      </c>
      <c r="S924" s="173" t="s">
        <v>201</v>
      </c>
      <c r="T924" s="174" t="s">
        <v>245</v>
      </c>
      <c r="U924" s="160">
        <v>0.04</v>
      </c>
      <c r="V924" s="160">
        <f>ROUND(E924*U924,2)</f>
        <v>3.93</v>
      </c>
      <c r="W924" s="160"/>
      <c r="X924" s="151"/>
      <c r="Y924" s="151"/>
      <c r="Z924" s="151"/>
      <c r="AA924" s="151"/>
      <c r="AB924" s="151"/>
      <c r="AC924" s="151"/>
      <c r="AD924" s="151"/>
      <c r="AE924" s="151"/>
      <c r="AF924" s="151"/>
      <c r="AG924" s="151" t="s">
        <v>972</v>
      </c>
      <c r="AH924" s="151"/>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c r="A925" s="158"/>
      <c r="B925" s="159"/>
      <c r="C925" s="198" t="s">
        <v>1042</v>
      </c>
      <c r="D925" s="190"/>
      <c r="E925" s="191">
        <v>6.9</v>
      </c>
      <c r="F925" s="160"/>
      <c r="G925" s="160"/>
      <c r="H925" s="160"/>
      <c r="I925" s="160"/>
      <c r="J925" s="160"/>
      <c r="K925" s="160"/>
      <c r="L925" s="160"/>
      <c r="M925" s="160"/>
      <c r="N925" s="160"/>
      <c r="O925" s="160"/>
      <c r="P925" s="160"/>
      <c r="Q925" s="160"/>
      <c r="R925" s="160"/>
      <c r="S925" s="160"/>
      <c r="T925" s="160"/>
      <c r="U925" s="160"/>
      <c r="V925" s="160"/>
      <c r="W925" s="160"/>
      <c r="X925" s="151"/>
      <c r="Y925" s="151"/>
      <c r="Z925" s="151"/>
      <c r="AA925" s="151"/>
      <c r="AB925" s="151"/>
      <c r="AC925" s="151"/>
      <c r="AD925" s="151"/>
      <c r="AE925" s="151"/>
      <c r="AF925" s="151"/>
      <c r="AG925" s="151" t="s">
        <v>250</v>
      </c>
      <c r="AH925" s="151">
        <v>0</v>
      </c>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c r="A926" s="158"/>
      <c r="B926" s="159"/>
      <c r="C926" s="198" t="s">
        <v>1043</v>
      </c>
      <c r="D926" s="190"/>
      <c r="E926" s="191">
        <v>24.2</v>
      </c>
      <c r="F926" s="160"/>
      <c r="G926" s="160"/>
      <c r="H926" s="160"/>
      <c r="I926" s="160"/>
      <c r="J926" s="160"/>
      <c r="K926" s="160"/>
      <c r="L926" s="160"/>
      <c r="M926" s="160"/>
      <c r="N926" s="160"/>
      <c r="O926" s="160"/>
      <c r="P926" s="160"/>
      <c r="Q926" s="160"/>
      <c r="R926" s="160"/>
      <c r="S926" s="160"/>
      <c r="T926" s="160"/>
      <c r="U926" s="160"/>
      <c r="V926" s="160"/>
      <c r="W926" s="160"/>
      <c r="X926" s="151"/>
      <c r="Y926" s="151"/>
      <c r="Z926" s="151"/>
      <c r="AA926" s="151"/>
      <c r="AB926" s="151"/>
      <c r="AC926" s="151"/>
      <c r="AD926" s="151"/>
      <c r="AE926" s="151"/>
      <c r="AF926" s="151"/>
      <c r="AG926" s="151" t="s">
        <v>250</v>
      </c>
      <c r="AH926" s="151">
        <v>0</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c r="A927" s="158"/>
      <c r="B927" s="159"/>
      <c r="C927" s="198" t="s">
        <v>1044</v>
      </c>
      <c r="D927" s="190"/>
      <c r="E927" s="191">
        <v>7.4</v>
      </c>
      <c r="F927" s="160"/>
      <c r="G927" s="160"/>
      <c r="H927" s="160"/>
      <c r="I927" s="160"/>
      <c r="J927" s="160"/>
      <c r="K927" s="160"/>
      <c r="L927" s="160"/>
      <c r="M927" s="160"/>
      <c r="N927" s="160"/>
      <c r="O927" s="160"/>
      <c r="P927" s="160"/>
      <c r="Q927" s="160"/>
      <c r="R927" s="160"/>
      <c r="S927" s="160"/>
      <c r="T927" s="160"/>
      <c r="U927" s="160"/>
      <c r="V927" s="160"/>
      <c r="W927" s="160"/>
      <c r="X927" s="151"/>
      <c r="Y927" s="151"/>
      <c r="Z927" s="151"/>
      <c r="AA927" s="151"/>
      <c r="AB927" s="151"/>
      <c r="AC927" s="151"/>
      <c r="AD927" s="151"/>
      <c r="AE927" s="151"/>
      <c r="AF927" s="151"/>
      <c r="AG927" s="151" t="s">
        <v>250</v>
      </c>
      <c r="AH927" s="151">
        <v>0</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c r="A928" s="158"/>
      <c r="B928" s="159"/>
      <c r="C928" s="198" t="s">
        <v>1045</v>
      </c>
      <c r="D928" s="190"/>
      <c r="E928" s="191">
        <v>9.64</v>
      </c>
      <c r="F928" s="160"/>
      <c r="G928" s="160"/>
      <c r="H928" s="160"/>
      <c r="I928" s="160"/>
      <c r="J928" s="160"/>
      <c r="K928" s="160"/>
      <c r="L928" s="160"/>
      <c r="M928" s="160"/>
      <c r="N928" s="160"/>
      <c r="O928" s="160"/>
      <c r="P928" s="160"/>
      <c r="Q928" s="160"/>
      <c r="R928" s="160"/>
      <c r="S928" s="160"/>
      <c r="T928" s="160"/>
      <c r="U928" s="160"/>
      <c r="V928" s="160"/>
      <c r="W928" s="160"/>
      <c r="X928" s="151"/>
      <c r="Y928" s="151"/>
      <c r="Z928" s="151"/>
      <c r="AA928" s="151"/>
      <c r="AB928" s="151"/>
      <c r="AC928" s="151"/>
      <c r="AD928" s="151"/>
      <c r="AE928" s="151"/>
      <c r="AF928" s="151"/>
      <c r="AG928" s="151" t="s">
        <v>250</v>
      </c>
      <c r="AH928" s="151">
        <v>0</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c r="A929" s="158"/>
      <c r="B929" s="159"/>
      <c r="C929" s="198" t="s">
        <v>1046</v>
      </c>
      <c r="D929" s="190"/>
      <c r="E929" s="191">
        <v>8.3000000000000007</v>
      </c>
      <c r="F929" s="160"/>
      <c r="G929" s="160"/>
      <c r="H929" s="160"/>
      <c r="I929" s="160"/>
      <c r="J929" s="160"/>
      <c r="K929" s="160"/>
      <c r="L929" s="160"/>
      <c r="M929" s="160"/>
      <c r="N929" s="160"/>
      <c r="O929" s="160"/>
      <c r="P929" s="160"/>
      <c r="Q929" s="160"/>
      <c r="R929" s="160"/>
      <c r="S929" s="160"/>
      <c r="T929" s="160"/>
      <c r="U929" s="160"/>
      <c r="V929" s="160"/>
      <c r="W929" s="160"/>
      <c r="X929" s="151"/>
      <c r="Y929" s="151"/>
      <c r="Z929" s="151"/>
      <c r="AA929" s="151"/>
      <c r="AB929" s="151"/>
      <c r="AC929" s="151"/>
      <c r="AD929" s="151"/>
      <c r="AE929" s="151"/>
      <c r="AF929" s="151"/>
      <c r="AG929" s="151" t="s">
        <v>250</v>
      </c>
      <c r="AH929" s="151">
        <v>0</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c r="A930" s="158"/>
      <c r="B930" s="159"/>
      <c r="C930" s="198" t="s">
        <v>1047</v>
      </c>
      <c r="D930" s="190"/>
      <c r="E930" s="191">
        <v>8.1</v>
      </c>
      <c r="F930" s="160"/>
      <c r="G930" s="160"/>
      <c r="H930" s="160"/>
      <c r="I930" s="160"/>
      <c r="J930" s="160"/>
      <c r="K930" s="160"/>
      <c r="L930" s="160"/>
      <c r="M930" s="160"/>
      <c r="N930" s="160"/>
      <c r="O930" s="160"/>
      <c r="P930" s="160"/>
      <c r="Q930" s="160"/>
      <c r="R930" s="160"/>
      <c r="S930" s="160"/>
      <c r="T930" s="160"/>
      <c r="U930" s="160"/>
      <c r="V930" s="160"/>
      <c r="W930" s="160"/>
      <c r="X930" s="151"/>
      <c r="Y930" s="151"/>
      <c r="Z930" s="151"/>
      <c r="AA930" s="151"/>
      <c r="AB930" s="151"/>
      <c r="AC930" s="151"/>
      <c r="AD930" s="151"/>
      <c r="AE930" s="151"/>
      <c r="AF930" s="151"/>
      <c r="AG930" s="151" t="s">
        <v>250</v>
      </c>
      <c r="AH930" s="151">
        <v>0</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c r="A931" s="158"/>
      <c r="B931" s="159"/>
      <c r="C931" s="198" t="s">
        <v>1048</v>
      </c>
      <c r="D931" s="190"/>
      <c r="E931" s="191">
        <v>3.4</v>
      </c>
      <c r="F931" s="160"/>
      <c r="G931" s="160"/>
      <c r="H931" s="160"/>
      <c r="I931" s="160"/>
      <c r="J931" s="160"/>
      <c r="K931" s="160"/>
      <c r="L931" s="160"/>
      <c r="M931" s="160"/>
      <c r="N931" s="160"/>
      <c r="O931" s="160"/>
      <c r="P931" s="160"/>
      <c r="Q931" s="160"/>
      <c r="R931" s="160"/>
      <c r="S931" s="160"/>
      <c r="T931" s="160"/>
      <c r="U931" s="160"/>
      <c r="V931" s="160"/>
      <c r="W931" s="160"/>
      <c r="X931" s="151"/>
      <c r="Y931" s="151"/>
      <c r="Z931" s="151"/>
      <c r="AA931" s="151"/>
      <c r="AB931" s="151"/>
      <c r="AC931" s="151"/>
      <c r="AD931" s="151"/>
      <c r="AE931" s="151"/>
      <c r="AF931" s="151"/>
      <c r="AG931" s="151" t="s">
        <v>250</v>
      </c>
      <c r="AH931" s="151">
        <v>0</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c r="A932" s="158"/>
      <c r="B932" s="159"/>
      <c r="C932" s="198" t="s">
        <v>1049</v>
      </c>
      <c r="D932" s="190"/>
      <c r="E932" s="191">
        <v>10.8</v>
      </c>
      <c r="F932" s="160"/>
      <c r="G932" s="160"/>
      <c r="H932" s="160"/>
      <c r="I932" s="160"/>
      <c r="J932" s="160"/>
      <c r="K932" s="160"/>
      <c r="L932" s="160"/>
      <c r="M932" s="160"/>
      <c r="N932" s="160"/>
      <c r="O932" s="160"/>
      <c r="P932" s="160"/>
      <c r="Q932" s="160"/>
      <c r="R932" s="160"/>
      <c r="S932" s="160"/>
      <c r="T932" s="160"/>
      <c r="U932" s="160"/>
      <c r="V932" s="160"/>
      <c r="W932" s="160"/>
      <c r="X932" s="151"/>
      <c r="Y932" s="151"/>
      <c r="Z932" s="151"/>
      <c r="AA932" s="151"/>
      <c r="AB932" s="151"/>
      <c r="AC932" s="151"/>
      <c r="AD932" s="151"/>
      <c r="AE932" s="151"/>
      <c r="AF932" s="151"/>
      <c r="AG932" s="151" t="s">
        <v>250</v>
      </c>
      <c r="AH932" s="151">
        <v>0</v>
      </c>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c r="A933" s="158"/>
      <c r="B933" s="159"/>
      <c r="C933" s="198" t="s">
        <v>1050</v>
      </c>
      <c r="D933" s="190"/>
      <c r="E933" s="191">
        <v>8.6</v>
      </c>
      <c r="F933" s="160"/>
      <c r="G933" s="160"/>
      <c r="H933" s="160"/>
      <c r="I933" s="160"/>
      <c r="J933" s="160"/>
      <c r="K933" s="160"/>
      <c r="L933" s="160"/>
      <c r="M933" s="160"/>
      <c r="N933" s="160"/>
      <c r="O933" s="160"/>
      <c r="P933" s="160"/>
      <c r="Q933" s="160"/>
      <c r="R933" s="160"/>
      <c r="S933" s="160"/>
      <c r="T933" s="160"/>
      <c r="U933" s="160"/>
      <c r="V933" s="160"/>
      <c r="W933" s="160"/>
      <c r="X933" s="151"/>
      <c r="Y933" s="151"/>
      <c r="Z933" s="151"/>
      <c r="AA933" s="151"/>
      <c r="AB933" s="151"/>
      <c r="AC933" s="151"/>
      <c r="AD933" s="151"/>
      <c r="AE933" s="151"/>
      <c r="AF933" s="151"/>
      <c r="AG933" s="151" t="s">
        <v>250</v>
      </c>
      <c r="AH933" s="151">
        <v>0</v>
      </c>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c r="A934" s="158"/>
      <c r="B934" s="159"/>
      <c r="C934" s="198" t="s">
        <v>1051</v>
      </c>
      <c r="D934" s="190"/>
      <c r="E934" s="191">
        <v>10.8</v>
      </c>
      <c r="F934" s="160"/>
      <c r="G934" s="160"/>
      <c r="H934" s="160"/>
      <c r="I934" s="160"/>
      <c r="J934" s="160"/>
      <c r="K934" s="160"/>
      <c r="L934" s="160"/>
      <c r="M934" s="160"/>
      <c r="N934" s="160"/>
      <c r="O934" s="160"/>
      <c r="P934" s="160"/>
      <c r="Q934" s="160"/>
      <c r="R934" s="160"/>
      <c r="S934" s="160"/>
      <c r="T934" s="160"/>
      <c r="U934" s="160"/>
      <c r="V934" s="160"/>
      <c r="W934" s="160"/>
      <c r="X934" s="151"/>
      <c r="Y934" s="151"/>
      <c r="Z934" s="151"/>
      <c r="AA934" s="151"/>
      <c r="AB934" s="151"/>
      <c r="AC934" s="151"/>
      <c r="AD934" s="151"/>
      <c r="AE934" s="151"/>
      <c r="AF934" s="151"/>
      <c r="AG934" s="151" t="s">
        <v>250</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ht="33.75" outlineLevel="1">
      <c r="A935" s="168">
        <v>177</v>
      </c>
      <c r="B935" s="169" t="s">
        <v>1052</v>
      </c>
      <c r="C935" s="185" t="s">
        <v>1053</v>
      </c>
      <c r="D935" s="170" t="s">
        <v>292</v>
      </c>
      <c r="E935" s="171">
        <v>2.94</v>
      </c>
      <c r="F935" s="172">
        <v>0</v>
      </c>
      <c r="G935" s="173">
        <f>ROUND(E935*F935,2)</f>
        <v>0</v>
      </c>
      <c r="H935" s="172"/>
      <c r="I935" s="173">
        <f>ROUND(E935*H935,2)</f>
        <v>0</v>
      </c>
      <c r="J935" s="172"/>
      <c r="K935" s="173">
        <f>ROUND(E935*J935,2)</f>
        <v>0</v>
      </c>
      <c r="L935" s="173">
        <v>21</v>
      </c>
      <c r="M935" s="173">
        <f>G935*(1+L935/100)</f>
        <v>0</v>
      </c>
      <c r="N935" s="173">
        <v>4.8999999999999998E-3</v>
      </c>
      <c r="O935" s="173">
        <f>ROUND(E935*N935,2)</f>
        <v>0.01</v>
      </c>
      <c r="P935" s="173">
        <v>0</v>
      </c>
      <c r="Q935" s="173">
        <f>ROUND(E935*P935,2)</f>
        <v>0</v>
      </c>
      <c r="R935" s="173" t="s">
        <v>277</v>
      </c>
      <c r="S935" s="173" t="s">
        <v>201</v>
      </c>
      <c r="T935" s="174" t="s">
        <v>245</v>
      </c>
      <c r="U935" s="160">
        <v>0</v>
      </c>
      <c r="V935" s="160">
        <f>ROUND(E935*U935,2)</f>
        <v>0</v>
      </c>
      <c r="W935" s="160"/>
      <c r="X935" s="151"/>
      <c r="Y935" s="151"/>
      <c r="Z935" s="151"/>
      <c r="AA935" s="151"/>
      <c r="AB935" s="151"/>
      <c r="AC935" s="151"/>
      <c r="AD935" s="151"/>
      <c r="AE935" s="151"/>
      <c r="AF935" s="151"/>
      <c r="AG935" s="151" t="s">
        <v>1002</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c r="A936" s="158"/>
      <c r="B936" s="159"/>
      <c r="C936" s="198" t="s">
        <v>1054</v>
      </c>
      <c r="D936" s="190"/>
      <c r="E936" s="191">
        <v>2.94</v>
      </c>
      <c r="F936" s="160"/>
      <c r="G936" s="160"/>
      <c r="H936" s="160"/>
      <c r="I936" s="160"/>
      <c r="J936" s="160"/>
      <c r="K936" s="160"/>
      <c r="L936" s="160"/>
      <c r="M936" s="160"/>
      <c r="N936" s="160"/>
      <c r="O936" s="160"/>
      <c r="P936" s="160"/>
      <c r="Q936" s="160"/>
      <c r="R936" s="160"/>
      <c r="S936" s="160"/>
      <c r="T936" s="160"/>
      <c r="U936" s="160"/>
      <c r="V936" s="160"/>
      <c r="W936" s="160"/>
      <c r="X936" s="151"/>
      <c r="Y936" s="151"/>
      <c r="Z936" s="151"/>
      <c r="AA936" s="151"/>
      <c r="AB936" s="151"/>
      <c r="AC936" s="151"/>
      <c r="AD936" s="151"/>
      <c r="AE936" s="151"/>
      <c r="AF936" s="151"/>
      <c r="AG936" s="151" t="s">
        <v>250</v>
      </c>
      <c r="AH936" s="151">
        <v>0</v>
      </c>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ht="22.5" outlineLevel="1">
      <c r="A937" s="168">
        <v>178</v>
      </c>
      <c r="B937" s="169" t="s">
        <v>1055</v>
      </c>
      <c r="C937" s="185" t="s">
        <v>1056</v>
      </c>
      <c r="D937" s="170" t="s">
        <v>292</v>
      </c>
      <c r="E937" s="171">
        <v>68.743499999999997</v>
      </c>
      <c r="F937" s="172">
        <v>0</v>
      </c>
      <c r="G937" s="173">
        <f>ROUND(E937*F937,2)</f>
        <v>0</v>
      </c>
      <c r="H937" s="172"/>
      <c r="I937" s="173">
        <f>ROUND(E937*H937,2)</f>
        <v>0</v>
      </c>
      <c r="J937" s="172"/>
      <c r="K937" s="173">
        <f>ROUND(E937*J937,2)</f>
        <v>0</v>
      </c>
      <c r="L937" s="173">
        <v>21</v>
      </c>
      <c r="M937" s="173">
        <f>G937*(1+L937/100)</f>
        <v>0</v>
      </c>
      <c r="N937" s="173">
        <v>1.6000000000000001E-3</v>
      </c>
      <c r="O937" s="173">
        <f>ROUND(E937*N937,2)</f>
        <v>0.11</v>
      </c>
      <c r="P937" s="173">
        <v>0</v>
      </c>
      <c r="Q937" s="173">
        <f>ROUND(E937*P937,2)</f>
        <v>0</v>
      </c>
      <c r="R937" s="173" t="s">
        <v>277</v>
      </c>
      <c r="S937" s="173" t="s">
        <v>201</v>
      </c>
      <c r="T937" s="174" t="s">
        <v>245</v>
      </c>
      <c r="U937" s="160">
        <v>0</v>
      </c>
      <c r="V937" s="160">
        <f>ROUND(E937*U937,2)</f>
        <v>0</v>
      </c>
      <c r="W937" s="160"/>
      <c r="X937" s="151"/>
      <c r="Y937" s="151"/>
      <c r="Z937" s="151"/>
      <c r="AA937" s="151"/>
      <c r="AB937" s="151"/>
      <c r="AC937" s="151"/>
      <c r="AD937" s="151"/>
      <c r="AE937" s="151"/>
      <c r="AF937" s="151"/>
      <c r="AG937" s="151" t="s">
        <v>1002</v>
      </c>
      <c r="AH937" s="151"/>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c r="A938" s="158"/>
      <c r="B938" s="159"/>
      <c r="C938" s="199" t="s">
        <v>279</v>
      </c>
      <c r="D938" s="192"/>
      <c r="E938" s="193"/>
      <c r="F938" s="160"/>
      <c r="G938" s="160"/>
      <c r="H938" s="160"/>
      <c r="I938" s="160"/>
      <c r="J938" s="160"/>
      <c r="K938" s="160"/>
      <c r="L938" s="160"/>
      <c r="M938" s="160"/>
      <c r="N938" s="160"/>
      <c r="O938" s="160"/>
      <c r="P938" s="160"/>
      <c r="Q938" s="160"/>
      <c r="R938" s="160"/>
      <c r="S938" s="160"/>
      <c r="T938" s="160"/>
      <c r="U938" s="160"/>
      <c r="V938" s="160"/>
      <c r="W938" s="160"/>
      <c r="X938" s="151"/>
      <c r="Y938" s="151"/>
      <c r="Z938" s="151"/>
      <c r="AA938" s="151"/>
      <c r="AB938" s="151"/>
      <c r="AC938" s="151"/>
      <c r="AD938" s="151"/>
      <c r="AE938" s="151"/>
      <c r="AF938" s="151"/>
      <c r="AG938" s="151" t="s">
        <v>250</v>
      </c>
      <c r="AH938" s="151"/>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c r="A939" s="158"/>
      <c r="B939" s="159"/>
      <c r="C939" s="200" t="s">
        <v>836</v>
      </c>
      <c r="D939" s="192"/>
      <c r="E939" s="193">
        <v>37.270000000000003</v>
      </c>
      <c r="F939" s="160"/>
      <c r="G939" s="160"/>
      <c r="H939" s="160"/>
      <c r="I939" s="160"/>
      <c r="J939" s="160"/>
      <c r="K939" s="160"/>
      <c r="L939" s="160"/>
      <c r="M939" s="160"/>
      <c r="N939" s="160"/>
      <c r="O939" s="160"/>
      <c r="P939" s="160"/>
      <c r="Q939" s="160"/>
      <c r="R939" s="160"/>
      <c r="S939" s="160"/>
      <c r="T939" s="160"/>
      <c r="U939" s="160"/>
      <c r="V939" s="160"/>
      <c r="W939" s="160"/>
      <c r="X939" s="151"/>
      <c r="Y939" s="151"/>
      <c r="Z939" s="151"/>
      <c r="AA939" s="151"/>
      <c r="AB939" s="151"/>
      <c r="AC939" s="151"/>
      <c r="AD939" s="151"/>
      <c r="AE939" s="151"/>
      <c r="AF939" s="151"/>
      <c r="AG939" s="151" t="s">
        <v>250</v>
      </c>
      <c r="AH939" s="151">
        <v>2</v>
      </c>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c r="A940" s="158"/>
      <c r="B940" s="159"/>
      <c r="C940" s="200" t="s">
        <v>837</v>
      </c>
      <c r="D940" s="192"/>
      <c r="E940" s="193">
        <v>8.9</v>
      </c>
      <c r="F940" s="160"/>
      <c r="G940" s="160"/>
      <c r="H940" s="160"/>
      <c r="I940" s="160"/>
      <c r="J940" s="160"/>
      <c r="K940" s="160"/>
      <c r="L940" s="160"/>
      <c r="M940" s="160"/>
      <c r="N940" s="160"/>
      <c r="O940" s="160"/>
      <c r="P940" s="160"/>
      <c r="Q940" s="160"/>
      <c r="R940" s="160"/>
      <c r="S940" s="160"/>
      <c r="T940" s="160"/>
      <c r="U940" s="160"/>
      <c r="V940" s="160"/>
      <c r="W940" s="160"/>
      <c r="X940" s="151"/>
      <c r="Y940" s="151"/>
      <c r="Z940" s="151"/>
      <c r="AA940" s="151"/>
      <c r="AB940" s="151"/>
      <c r="AC940" s="151"/>
      <c r="AD940" s="151"/>
      <c r="AE940" s="151"/>
      <c r="AF940" s="151"/>
      <c r="AG940" s="151" t="s">
        <v>250</v>
      </c>
      <c r="AH940" s="151">
        <v>2</v>
      </c>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c r="A941" s="158"/>
      <c r="B941" s="159"/>
      <c r="C941" s="200" t="s">
        <v>838</v>
      </c>
      <c r="D941" s="192"/>
      <c r="E941" s="193">
        <v>4.16</v>
      </c>
      <c r="F941" s="160"/>
      <c r="G941" s="160"/>
      <c r="H941" s="160"/>
      <c r="I941" s="160"/>
      <c r="J941" s="160"/>
      <c r="K941" s="160"/>
      <c r="L941" s="160"/>
      <c r="M941" s="160"/>
      <c r="N941" s="160"/>
      <c r="O941" s="160"/>
      <c r="P941" s="160"/>
      <c r="Q941" s="160"/>
      <c r="R941" s="160"/>
      <c r="S941" s="160"/>
      <c r="T941" s="160"/>
      <c r="U941" s="160"/>
      <c r="V941" s="160"/>
      <c r="W941" s="160"/>
      <c r="X941" s="151"/>
      <c r="Y941" s="151"/>
      <c r="Z941" s="151"/>
      <c r="AA941" s="151"/>
      <c r="AB941" s="151"/>
      <c r="AC941" s="151"/>
      <c r="AD941" s="151"/>
      <c r="AE941" s="151"/>
      <c r="AF941" s="151"/>
      <c r="AG941" s="151" t="s">
        <v>250</v>
      </c>
      <c r="AH941" s="151">
        <v>2</v>
      </c>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c r="A942" s="158"/>
      <c r="B942" s="159"/>
      <c r="C942" s="200" t="s">
        <v>839</v>
      </c>
      <c r="D942" s="192"/>
      <c r="E942" s="193">
        <v>3.76</v>
      </c>
      <c r="F942" s="160"/>
      <c r="G942" s="160"/>
      <c r="H942" s="160"/>
      <c r="I942" s="160"/>
      <c r="J942" s="160"/>
      <c r="K942" s="160"/>
      <c r="L942" s="160"/>
      <c r="M942" s="160"/>
      <c r="N942" s="160"/>
      <c r="O942" s="160"/>
      <c r="P942" s="160"/>
      <c r="Q942" s="160"/>
      <c r="R942" s="160"/>
      <c r="S942" s="160"/>
      <c r="T942" s="160"/>
      <c r="U942" s="160"/>
      <c r="V942" s="160"/>
      <c r="W942" s="160"/>
      <c r="X942" s="151"/>
      <c r="Y942" s="151"/>
      <c r="Z942" s="151"/>
      <c r="AA942" s="151"/>
      <c r="AB942" s="151"/>
      <c r="AC942" s="151"/>
      <c r="AD942" s="151"/>
      <c r="AE942" s="151"/>
      <c r="AF942" s="151"/>
      <c r="AG942" s="151" t="s">
        <v>250</v>
      </c>
      <c r="AH942" s="151">
        <v>2</v>
      </c>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c r="A943" s="158"/>
      <c r="B943" s="159"/>
      <c r="C943" s="200" t="s">
        <v>842</v>
      </c>
      <c r="D943" s="192"/>
      <c r="E943" s="193">
        <v>4.58</v>
      </c>
      <c r="F943" s="160"/>
      <c r="G943" s="160"/>
      <c r="H943" s="160"/>
      <c r="I943" s="160"/>
      <c r="J943" s="160"/>
      <c r="K943" s="160"/>
      <c r="L943" s="160"/>
      <c r="M943" s="160"/>
      <c r="N943" s="160"/>
      <c r="O943" s="160"/>
      <c r="P943" s="160"/>
      <c r="Q943" s="160"/>
      <c r="R943" s="160"/>
      <c r="S943" s="160"/>
      <c r="T943" s="160"/>
      <c r="U943" s="160"/>
      <c r="V943" s="160"/>
      <c r="W943" s="160"/>
      <c r="X943" s="151"/>
      <c r="Y943" s="151"/>
      <c r="Z943" s="151"/>
      <c r="AA943" s="151"/>
      <c r="AB943" s="151"/>
      <c r="AC943" s="151"/>
      <c r="AD943" s="151"/>
      <c r="AE943" s="151"/>
      <c r="AF943" s="151"/>
      <c r="AG943" s="151" t="s">
        <v>250</v>
      </c>
      <c r="AH943" s="151">
        <v>2</v>
      </c>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c r="A944" s="158"/>
      <c r="B944" s="159"/>
      <c r="C944" s="200" t="s">
        <v>843</v>
      </c>
      <c r="D944" s="192"/>
      <c r="E944" s="193">
        <v>6.8</v>
      </c>
      <c r="F944" s="160"/>
      <c r="G944" s="160"/>
      <c r="H944" s="160"/>
      <c r="I944" s="160"/>
      <c r="J944" s="160"/>
      <c r="K944" s="160"/>
      <c r="L944" s="160"/>
      <c r="M944" s="160"/>
      <c r="N944" s="160"/>
      <c r="O944" s="160"/>
      <c r="P944" s="160"/>
      <c r="Q944" s="160"/>
      <c r="R944" s="160"/>
      <c r="S944" s="160"/>
      <c r="T944" s="160"/>
      <c r="U944" s="160"/>
      <c r="V944" s="160"/>
      <c r="W944" s="160"/>
      <c r="X944" s="151"/>
      <c r="Y944" s="151"/>
      <c r="Z944" s="151"/>
      <c r="AA944" s="151"/>
      <c r="AB944" s="151"/>
      <c r="AC944" s="151"/>
      <c r="AD944" s="151"/>
      <c r="AE944" s="151"/>
      <c r="AF944" s="151"/>
      <c r="AG944" s="151" t="s">
        <v>250</v>
      </c>
      <c r="AH944" s="151">
        <v>2</v>
      </c>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c r="A945" s="158"/>
      <c r="B945" s="159"/>
      <c r="C945" s="201" t="s">
        <v>1004</v>
      </c>
      <c r="D945" s="194"/>
      <c r="E945" s="195">
        <v>65.47</v>
      </c>
      <c r="F945" s="160"/>
      <c r="G945" s="160"/>
      <c r="H945" s="160"/>
      <c r="I945" s="160"/>
      <c r="J945" s="160"/>
      <c r="K945" s="160"/>
      <c r="L945" s="160"/>
      <c r="M945" s="160"/>
      <c r="N945" s="160"/>
      <c r="O945" s="160"/>
      <c r="P945" s="160"/>
      <c r="Q945" s="160"/>
      <c r="R945" s="160"/>
      <c r="S945" s="160"/>
      <c r="T945" s="160"/>
      <c r="U945" s="160"/>
      <c r="V945" s="160"/>
      <c r="W945" s="160"/>
      <c r="X945" s="151"/>
      <c r="Y945" s="151"/>
      <c r="Z945" s="151"/>
      <c r="AA945" s="151"/>
      <c r="AB945" s="151"/>
      <c r="AC945" s="151"/>
      <c r="AD945" s="151"/>
      <c r="AE945" s="151"/>
      <c r="AF945" s="151"/>
      <c r="AG945" s="151" t="s">
        <v>250</v>
      </c>
      <c r="AH945" s="151">
        <v>3</v>
      </c>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c r="A946" s="158"/>
      <c r="B946" s="159"/>
      <c r="C946" s="199" t="s">
        <v>285</v>
      </c>
      <c r="D946" s="192"/>
      <c r="E946" s="193"/>
      <c r="F946" s="160"/>
      <c r="G946" s="160"/>
      <c r="H946" s="160"/>
      <c r="I946" s="160"/>
      <c r="J946" s="160"/>
      <c r="K946" s="160"/>
      <c r="L946" s="160"/>
      <c r="M946" s="160"/>
      <c r="N946" s="160"/>
      <c r="O946" s="160"/>
      <c r="P946" s="160"/>
      <c r="Q946" s="160"/>
      <c r="R946" s="160"/>
      <c r="S946" s="160"/>
      <c r="T946" s="160"/>
      <c r="U946" s="160"/>
      <c r="V946" s="160"/>
      <c r="W946" s="160"/>
      <c r="X946" s="151"/>
      <c r="Y946" s="151"/>
      <c r="Z946" s="151"/>
      <c r="AA946" s="151"/>
      <c r="AB946" s="151"/>
      <c r="AC946" s="151"/>
      <c r="AD946" s="151"/>
      <c r="AE946" s="151"/>
      <c r="AF946" s="151"/>
      <c r="AG946" s="151" t="s">
        <v>250</v>
      </c>
      <c r="AH946" s="151"/>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c r="A947" s="158"/>
      <c r="B947" s="159"/>
      <c r="C947" s="198" t="s">
        <v>1057</v>
      </c>
      <c r="D947" s="190"/>
      <c r="E947" s="191">
        <v>68.743499999999997</v>
      </c>
      <c r="F947" s="160"/>
      <c r="G947" s="160"/>
      <c r="H947" s="160"/>
      <c r="I947" s="160"/>
      <c r="J947" s="160"/>
      <c r="K947" s="160"/>
      <c r="L947" s="160"/>
      <c r="M947" s="160"/>
      <c r="N947" s="160"/>
      <c r="O947" s="160"/>
      <c r="P947" s="160"/>
      <c r="Q947" s="160"/>
      <c r="R947" s="160"/>
      <c r="S947" s="160"/>
      <c r="T947" s="160"/>
      <c r="U947" s="160"/>
      <c r="V947" s="160"/>
      <c r="W947" s="160"/>
      <c r="X947" s="151"/>
      <c r="Y947" s="151"/>
      <c r="Z947" s="151"/>
      <c r="AA947" s="151"/>
      <c r="AB947" s="151"/>
      <c r="AC947" s="151"/>
      <c r="AD947" s="151"/>
      <c r="AE947" s="151"/>
      <c r="AF947" s="151"/>
      <c r="AG947" s="151" t="s">
        <v>250</v>
      </c>
      <c r="AH947" s="151">
        <v>0</v>
      </c>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ht="22.5" outlineLevel="1">
      <c r="A948" s="168">
        <v>179</v>
      </c>
      <c r="B948" s="169" t="s">
        <v>1058</v>
      </c>
      <c r="C948" s="185" t="s">
        <v>1059</v>
      </c>
      <c r="D948" s="170" t="s">
        <v>292</v>
      </c>
      <c r="E948" s="171">
        <v>42.231000000000002</v>
      </c>
      <c r="F948" s="172">
        <v>0</v>
      </c>
      <c r="G948" s="173">
        <f>ROUND(E948*F948,2)</f>
        <v>0</v>
      </c>
      <c r="H948" s="172"/>
      <c r="I948" s="173">
        <f>ROUND(E948*H948,2)</f>
        <v>0</v>
      </c>
      <c r="J948" s="172"/>
      <c r="K948" s="173">
        <f>ROUND(E948*J948,2)</f>
        <v>0</v>
      </c>
      <c r="L948" s="173">
        <v>21</v>
      </c>
      <c r="M948" s="173">
        <f>G948*(1+L948/100)</f>
        <v>0</v>
      </c>
      <c r="N948" s="173">
        <v>3.7200000000000002E-3</v>
      </c>
      <c r="O948" s="173">
        <f>ROUND(E948*N948,2)</f>
        <v>0.16</v>
      </c>
      <c r="P948" s="173">
        <v>0</v>
      </c>
      <c r="Q948" s="173">
        <f>ROUND(E948*P948,2)</f>
        <v>0</v>
      </c>
      <c r="R948" s="173" t="s">
        <v>277</v>
      </c>
      <c r="S948" s="173" t="s">
        <v>201</v>
      </c>
      <c r="T948" s="174" t="s">
        <v>245</v>
      </c>
      <c r="U948" s="160">
        <v>0</v>
      </c>
      <c r="V948" s="160">
        <f>ROUND(E948*U948,2)</f>
        <v>0</v>
      </c>
      <c r="W948" s="160"/>
      <c r="X948" s="151"/>
      <c r="Y948" s="151"/>
      <c r="Z948" s="151"/>
      <c r="AA948" s="151"/>
      <c r="AB948" s="151"/>
      <c r="AC948" s="151"/>
      <c r="AD948" s="151"/>
      <c r="AE948" s="151"/>
      <c r="AF948" s="151"/>
      <c r="AG948" s="151" t="s">
        <v>1002</v>
      </c>
      <c r="AH948" s="151"/>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c r="A949" s="158"/>
      <c r="B949" s="159"/>
      <c r="C949" s="199" t="s">
        <v>279</v>
      </c>
      <c r="D949" s="192"/>
      <c r="E949" s="193"/>
      <c r="F949" s="160"/>
      <c r="G949" s="160"/>
      <c r="H949" s="160"/>
      <c r="I949" s="160"/>
      <c r="J949" s="160"/>
      <c r="K949" s="160"/>
      <c r="L949" s="160"/>
      <c r="M949" s="160"/>
      <c r="N949" s="160"/>
      <c r="O949" s="160"/>
      <c r="P949" s="160"/>
      <c r="Q949" s="160"/>
      <c r="R949" s="160"/>
      <c r="S949" s="160"/>
      <c r="T949" s="160"/>
      <c r="U949" s="160"/>
      <c r="V949" s="160"/>
      <c r="W949" s="160"/>
      <c r="X949" s="151"/>
      <c r="Y949" s="151"/>
      <c r="Z949" s="151"/>
      <c r="AA949" s="151"/>
      <c r="AB949" s="151"/>
      <c r="AC949" s="151"/>
      <c r="AD949" s="151"/>
      <c r="AE949" s="151"/>
      <c r="AF949" s="151"/>
      <c r="AG949" s="151" t="s">
        <v>250</v>
      </c>
      <c r="AH949" s="151"/>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c r="A950" s="158"/>
      <c r="B950" s="159"/>
      <c r="C950" s="200" t="s">
        <v>1060</v>
      </c>
      <c r="D950" s="192"/>
      <c r="E950" s="193">
        <v>26.09</v>
      </c>
      <c r="F950" s="160"/>
      <c r="G950" s="160"/>
      <c r="H950" s="160"/>
      <c r="I950" s="160"/>
      <c r="J950" s="160"/>
      <c r="K950" s="160"/>
      <c r="L950" s="160"/>
      <c r="M950" s="160"/>
      <c r="N950" s="160"/>
      <c r="O950" s="160"/>
      <c r="P950" s="160"/>
      <c r="Q950" s="160"/>
      <c r="R950" s="160"/>
      <c r="S950" s="160"/>
      <c r="T950" s="160"/>
      <c r="U950" s="160"/>
      <c r="V950" s="160"/>
      <c r="W950" s="160"/>
      <c r="X950" s="151"/>
      <c r="Y950" s="151"/>
      <c r="Z950" s="151"/>
      <c r="AA950" s="151"/>
      <c r="AB950" s="151"/>
      <c r="AC950" s="151"/>
      <c r="AD950" s="151"/>
      <c r="AE950" s="151"/>
      <c r="AF950" s="151"/>
      <c r="AG950" s="151" t="s">
        <v>250</v>
      </c>
      <c r="AH950" s="151">
        <v>2</v>
      </c>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c r="A951" s="158"/>
      <c r="B951" s="159"/>
      <c r="C951" s="200" t="s">
        <v>1061</v>
      </c>
      <c r="D951" s="192"/>
      <c r="E951" s="193">
        <v>14.13</v>
      </c>
      <c r="F951" s="160"/>
      <c r="G951" s="160"/>
      <c r="H951" s="160"/>
      <c r="I951" s="160"/>
      <c r="J951" s="160"/>
      <c r="K951" s="160"/>
      <c r="L951" s="160"/>
      <c r="M951" s="160"/>
      <c r="N951" s="160"/>
      <c r="O951" s="160"/>
      <c r="P951" s="160"/>
      <c r="Q951" s="160"/>
      <c r="R951" s="160"/>
      <c r="S951" s="160"/>
      <c r="T951" s="160"/>
      <c r="U951" s="160"/>
      <c r="V951" s="160"/>
      <c r="W951" s="160"/>
      <c r="X951" s="151"/>
      <c r="Y951" s="151"/>
      <c r="Z951" s="151"/>
      <c r="AA951" s="151"/>
      <c r="AB951" s="151"/>
      <c r="AC951" s="151"/>
      <c r="AD951" s="151"/>
      <c r="AE951" s="151"/>
      <c r="AF951" s="151"/>
      <c r="AG951" s="151" t="s">
        <v>250</v>
      </c>
      <c r="AH951" s="151">
        <v>2</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c r="A952" s="158"/>
      <c r="B952" s="159"/>
      <c r="C952" s="201" t="s">
        <v>284</v>
      </c>
      <c r="D952" s="194"/>
      <c r="E952" s="195">
        <v>40.22</v>
      </c>
      <c r="F952" s="160"/>
      <c r="G952" s="160"/>
      <c r="H952" s="160"/>
      <c r="I952" s="160"/>
      <c r="J952" s="160"/>
      <c r="K952" s="160"/>
      <c r="L952" s="160"/>
      <c r="M952" s="160"/>
      <c r="N952" s="160"/>
      <c r="O952" s="160"/>
      <c r="P952" s="160"/>
      <c r="Q952" s="160"/>
      <c r="R952" s="160"/>
      <c r="S952" s="160"/>
      <c r="T952" s="160"/>
      <c r="U952" s="160"/>
      <c r="V952" s="160"/>
      <c r="W952" s="160"/>
      <c r="X952" s="151"/>
      <c r="Y952" s="151"/>
      <c r="Z952" s="151"/>
      <c r="AA952" s="151"/>
      <c r="AB952" s="151"/>
      <c r="AC952" s="151"/>
      <c r="AD952" s="151"/>
      <c r="AE952" s="151"/>
      <c r="AF952" s="151"/>
      <c r="AG952" s="151" t="s">
        <v>250</v>
      </c>
      <c r="AH952" s="151">
        <v>3</v>
      </c>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c r="A953" s="158"/>
      <c r="B953" s="159"/>
      <c r="C953" s="199" t="s">
        <v>285</v>
      </c>
      <c r="D953" s="192"/>
      <c r="E953" s="193"/>
      <c r="F953" s="160"/>
      <c r="G953" s="160"/>
      <c r="H953" s="160"/>
      <c r="I953" s="160"/>
      <c r="J953" s="160"/>
      <c r="K953" s="160"/>
      <c r="L953" s="160"/>
      <c r="M953" s="160"/>
      <c r="N953" s="160"/>
      <c r="O953" s="160"/>
      <c r="P953" s="160"/>
      <c r="Q953" s="160"/>
      <c r="R953" s="160"/>
      <c r="S953" s="160"/>
      <c r="T953" s="160"/>
      <c r="U953" s="160"/>
      <c r="V953" s="160"/>
      <c r="W953" s="160"/>
      <c r="X953" s="151"/>
      <c r="Y953" s="151"/>
      <c r="Z953" s="151"/>
      <c r="AA953" s="151"/>
      <c r="AB953" s="151"/>
      <c r="AC953" s="151"/>
      <c r="AD953" s="151"/>
      <c r="AE953" s="151"/>
      <c r="AF953" s="151"/>
      <c r="AG953" s="151" t="s">
        <v>250</v>
      </c>
      <c r="AH953" s="151"/>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outlineLevel="1">
      <c r="A954" s="158"/>
      <c r="B954" s="159"/>
      <c r="C954" s="198" t="s">
        <v>1062</v>
      </c>
      <c r="D954" s="190"/>
      <c r="E954" s="191">
        <v>42.231000000000002</v>
      </c>
      <c r="F954" s="160"/>
      <c r="G954" s="160"/>
      <c r="H954" s="160"/>
      <c r="I954" s="160"/>
      <c r="J954" s="160"/>
      <c r="K954" s="160"/>
      <c r="L954" s="160"/>
      <c r="M954" s="160"/>
      <c r="N954" s="160"/>
      <c r="O954" s="160"/>
      <c r="P954" s="160"/>
      <c r="Q954" s="160"/>
      <c r="R954" s="160"/>
      <c r="S954" s="160"/>
      <c r="T954" s="160"/>
      <c r="U954" s="160"/>
      <c r="V954" s="160"/>
      <c r="W954" s="160"/>
      <c r="X954" s="151"/>
      <c r="Y954" s="151"/>
      <c r="Z954" s="151"/>
      <c r="AA954" s="151"/>
      <c r="AB954" s="151"/>
      <c r="AC954" s="151"/>
      <c r="AD954" s="151"/>
      <c r="AE954" s="151"/>
      <c r="AF954" s="151"/>
      <c r="AG954" s="151" t="s">
        <v>250</v>
      </c>
      <c r="AH954" s="151">
        <v>0</v>
      </c>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c r="A955" s="168">
        <v>180</v>
      </c>
      <c r="B955" s="169" t="s">
        <v>1063</v>
      </c>
      <c r="C955" s="185" t="s">
        <v>1064</v>
      </c>
      <c r="D955" s="170" t="s">
        <v>685</v>
      </c>
      <c r="E955" s="171">
        <v>0.89449999999999996</v>
      </c>
      <c r="F955" s="172">
        <v>0</v>
      </c>
      <c r="G955" s="173">
        <f>ROUND(E955*F955,2)</f>
        <v>0</v>
      </c>
      <c r="H955" s="172"/>
      <c r="I955" s="173">
        <f>ROUND(E955*H955,2)</f>
        <v>0</v>
      </c>
      <c r="J955" s="172"/>
      <c r="K955" s="173">
        <f>ROUND(E955*J955,2)</f>
        <v>0</v>
      </c>
      <c r="L955" s="173">
        <v>21</v>
      </c>
      <c r="M955" s="173">
        <f>G955*(1+L955/100)</f>
        <v>0</v>
      </c>
      <c r="N955" s="173">
        <v>0</v>
      </c>
      <c r="O955" s="173">
        <f>ROUND(E955*N955,2)</f>
        <v>0</v>
      </c>
      <c r="P955" s="173">
        <v>0</v>
      </c>
      <c r="Q955" s="173">
        <f>ROUND(E955*P955,2)</f>
        <v>0</v>
      </c>
      <c r="R955" s="173" t="s">
        <v>1027</v>
      </c>
      <c r="S955" s="173" t="s">
        <v>201</v>
      </c>
      <c r="T955" s="174" t="s">
        <v>245</v>
      </c>
      <c r="U955" s="160">
        <v>1.831</v>
      </c>
      <c r="V955" s="160">
        <f>ROUND(E955*U955,2)</f>
        <v>1.64</v>
      </c>
      <c r="W955" s="160"/>
      <c r="X955" s="151"/>
      <c r="Y955" s="151"/>
      <c r="Z955" s="151"/>
      <c r="AA955" s="151"/>
      <c r="AB955" s="151"/>
      <c r="AC955" s="151"/>
      <c r="AD955" s="151"/>
      <c r="AE955" s="151"/>
      <c r="AF955" s="151"/>
      <c r="AG955" s="151" t="s">
        <v>967</v>
      </c>
      <c r="AH955" s="151"/>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c r="A956" s="158"/>
      <c r="B956" s="159"/>
      <c r="C956" s="315" t="s">
        <v>1024</v>
      </c>
      <c r="D956" s="316"/>
      <c r="E956" s="316"/>
      <c r="F956" s="316"/>
      <c r="G956" s="316"/>
      <c r="H956" s="160"/>
      <c r="I956" s="160"/>
      <c r="J956" s="160"/>
      <c r="K956" s="160"/>
      <c r="L956" s="160"/>
      <c r="M956" s="160"/>
      <c r="N956" s="160"/>
      <c r="O956" s="160"/>
      <c r="P956" s="160"/>
      <c r="Q956" s="160"/>
      <c r="R956" s="160"/>
      <c r="S956" s="160"/>
      <c r="T956" s="160"/>
      <c r="U956" s="160"/>
      <c r="V956" s="160"/>
      <c r="W956" s="160"/>
      <c r="X956" s="151"/>
      <c r="Y956" s="151"/>
      <c r="Z956" s="151"/>
      <c r="AA956" s="151"/>
      <c r="AB956" s="151"/>
      <c r="AC956" s="151"/>
      <c r="AD956" s="151"/>
      <c r="AE956" s="151"/>
      <c r="AF956" s="151"/>
      <c r="AG956" s="151" t="s">
        <v>248</v>
      </c>
      <c r="AH956" s="151"/>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c r="A957" s="162" t="s">
        <v>197</v>
      </c>
      <c r="B957" s="163" t="s">
        <v>122</v>
      </c>
      <c r="C957" s="184" t="s">
        <v>123</v>
      </c>
      <c r="D957" s="164"/>
      <c r="E957" s="165"/>
      <c r="F957" s="166"/>
      <c r="G957" s="166">
        <f>SUMIF(AG958:AG992,"&lt;&gt;NOR",G958:G992)</f>
        <v>0</v>
      </c>
      <c r="H957" s="166"/>
      <c r="I957" s="166">
        <f>SUM(I958:I992)</f>
        <v>0</v>
      </c>
      <c r="J957" s="166"/>
      <c r="K957" s="166">
        <f>SUM(K958:K992)</f>
        <v>0</v>
      </c>
      <c r="L957" s="166"/>
      <c r="M957" s="166">
        <f>SUM(M958:M992)</f>
        <v>0</v>
      </c>
      <c r="N957" s="166"/>
      <c r="O957" s="166">
        <f>SUM(O958:O992)</f>
        <v>0.05</v>
      </c>
      <c r="P957" s="166"/>
      <c r="Q957" s="166">
        <f>SUM(Q958:Q992)</f>
        <v>0</v>
      </c>
      <c r="R957" s="166"/>
      <c r="S957" s="166"/>
      <c r="T957" s="167"/>
      <c r="U957" s="161"/>
      <c r="V957" s="161">
        <f>SUM(V958:V992)</f>
        <v>6.47</v>
      </c>
      <c r="W957" s="161"/>
      <c r="AG957" t="s">
        <v>198</v>
      </c>
    </row>
    <row r="958" spans="1:60" outlineLevel="1">
      <c r="A958" s="168">
        <v>181</v>
      </c>
      <c r="B958" s="169" t="s">
        <v>1065</v>
      </c>
      <c r="C958" s="185" t="s">
        <v>1066</v>
      </c>
      <c r="D958" s="170" t="s">
        <v>211</v>
      </c>
      <c r="E958" s="171">
        <v>1</v>
      </c>
      <c r="F958" s="172">
        <v>0</v>
      </c>
      <c r="G958" s="173">
        <f>ROUND(E958*F958,2)</f>
        <v>0</v>
      </c>
      <c r="H958" s="172"/>
      <c r="I958" s="173">
        <f>ROUND(E958*H958,2)</f>
        <v>0</v>
      </c>
      <c r="J958" s="172"/>
      <c r="K958" s="173">
        <f>ROUND(E958*J958,2)</f>
        <v>0</v>
      </c>
      <c r="L958" s="173">
        <v>21</v>
      </c>
      <c r="M958" s="173">
        <f>G958*(1+L958/100)</f>
        <v>0</v>
      </c>
      <c r="N958" s="173">
        <v>1.2E-4</v>
      </c>
      <c r="O958" s="173">
        <f>ROUND(E958*N958,2)</f>
        <v>0</v>
      </c>
      <c r="P958" s="173">
        <v>0</v>
      </c>
      <c r="Q958" s="173">
        <f>ROUND(E958*P958,2)</f>
        <v>0</v>
      </c>
      <c r="R958" s="173" t="s">
        <v>1067</v>
      </c>
      <c r="S958" s="173" t="s">
        <v>201</v>
      </c>
      <c r="T958" s="174" t="s">
        <v>245</v>
      </c>
      <c r="U958" s="160">
        <v>2</v>
      </c>
      <c r="V958" s="160">
        <f>ROUND(E958*U958,2)</f>
        <v>2</v>
      </c>
      <c r="W958" s="160"/>
      <c r="X958" s="151"/>
      <c r="Y958" s="151"/>
      <c r="Z958" s="151"/>
      <c r="AA958" s="151"/>
      <c r="AB958" s="151"/>
      <c r="AC958" s="151"/>
      <c r="AD958" s="151"/>
      <c r="AE958" s="151"/>
      <c r="AF958" s="151"/>
      <c r="AG958" s="151" t="s">
        <v>972</v>
      </c>
      <c r="AH958" s="151"/>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c r="A959" s="158"/>
      <c r="B959" s="159"/>
      <c r="C959" s="198" t="s">
        <v>1068</v>
      </c>
      <c r="D959" s="190"/>
      <c r="E959" s="191">
        <v>1</v>
      </c>
      <c r="F959" s="160"/>
      <c r="G959" s="160"/>
      <c r="H959" s="160"/>
      <c r="I959" s="160"/>
      <c r="J959" s="160"/>
      <c r="K959" s="160"/>
      <c r="L959" s="160"/>
      <c r="M959" s="160"/>
      <c r="N959" s="160"/>
      <c r="O959" s="160"/>
      <c r="P959" s="160"/>
      <c r="Q959" s="160"/>
      <c r="R959" s="160"/>
      <c r="S959" s="160"/>
      <c r="T959" s="160"/>
      <c r="U959" s="160"/>
      <c r="V959" s="160"/>
      <c r="W959" s="160"/>
      <c r="X959" s="151"/>
      <c r="Y959" s="151"/>
      <c r="Z959" s="151"/>
      <c r="AA959" s="151"/>
      <c r="AB959" s="151"/>
      <c r="AC959" s="151"/>
      <c r="AD959" s="151"/>
      <c r="AE959" s="151"/>
      <c r="AF959" s="151"/>
      <c r="AG959" s="151" t="s">
        <v>250</v>
      </c>
      <c r="AH959" s="151">
        <v>0</v>
      </c>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c r="A960" s="168">
        <v>182</v>
      </c>
      <c r="B960" s="169" t="s">
        <v>1069</v>
      </c>
      <c r="C960" s="185" t="s">
        <v>1070</v>
      </c>
      <c r="D960" s="170" t="s">
        <v>211</v>
      </c>
      <c r="E960" s="171">
        <v>1</v>
      </c>
      <c r="F960" s="172">
        <v>0</v>
      </c>
      <c r="G960" s="173">
        <f>ROUND(E960*F960,2)</f>
        <v>0</v>
      </c>
      <c r="H960" s="172"/>
      <c r="I960" s="173">
        <f>ROUND(E960*H960,2)</f>
        <v>0</v>
      </c>
      <c r="J960" s="172"/>
      <c r="K960" s="173">
        <f>ROUND(E960*J960,2)</f>
        <v>0</v>
      </c>
      <c r="L960" s="173">
        <v>21</v>
      </c>
      <c r="M960" s="173">
        <f>G960*(1+L960/100)</f>
        <v>0</v>
      </c>
      <c r="N960" s="173">
        <v>1.1000000000000001E-3</v>
      </c>
      <c r="O960" s="173">
        <f>ROUND(E960*N960,2)</f>
        <v>0</v>
      </c>
      <c r="P960" s="173">
        <v>0</v>
      </c>
      <c r="Q960" s="173">
        <f>ROUND(E960*P960,2)</f>
        <v>0</v>
      </c>
      <c r="R960" s="173" t="s">
        <v>1067</v>
      </c>
      <c r="S960" s="173" t="s">
        <v>201</v>
      </c>
      <c r="T960" s="174" t="s">
        <v>245</v>
      </c>
      <c r="U960" s="160">
        <v>0.33</v>
      </c>
      <c r="V960" s="160">
        <f>ROUND(E960*U960,2)</f>
        <v>0.33</v>
      </c>
      <c r="W960" s="160"/>
      <c r="X960" s="151"/>
      <c r="Y960" s="151"/>
      <c r="Z960" s="151"/>
      <c r="AA960" s="151"/>
      <c r="AB960" s="151"/>
      <c r="AC960" s="151"/>
      <c r="AD960" s="151"/>
      <c r="AE960" s="151"/>
      <c r="AF960" s="151"/>
      <c r="AG960" s="151" t="s">
        <v>972</v>
      </c>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c r="A961" s="158"/>
      <c r="B961" s="159"/>
      <c r="C961" s="198" t="s">
        <v>1071</v>
      </c>
      <c r="D961" s="190"/>
      <c r="E961" s="191">
        <v>1</v>
      </c>
      <c r="F961" s="160"/>
      <c r="G961" s="160"/>
      <c r="H961" s="160"/>
      <c r="I961" s="160"/>
      <c r="J961" s="160"/>
      <c r="K961" s="160"/>
      <c r="L961" s="160"/>
      <c r="M961" s="160"/>
      <c r="N961" s="160"/>
      <c r="O961" s="160"/>
      <c r="P961" s="160"/>
      <c r="Q961" s="160"/>
      <c r="R961" s="160"/>
      <c r="S961" s="160"/>
      <c r="T961" s="160"/>
      <c r="U961" s="160"/>
      <c r="V961" s="160"/>
      <c r="W961" s="160"/>
      <c r="X961" s="151"/>
      <c r="Y961" s="151"/>
      <c r="Z961" s="151"/>
      <c r="AA961" s="151"/>
      <c r="AB961" s="151"/>
      <c r="AC961" s="151"/>
      <c r="AD961" s="151"/>
      <c r="AE961" s="151"/>
      <c r="AF961" s="151"/>
      <c r="AG961" s="151" t="s">
        <v>250</v>
      </c>
      <c r="AH961" s="151">
        <v>0</v>
      </c>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c r="A962" s="168">
        <v>183</v>
      </c>
      <c r="B962" s="169" t="s">
        <v>1072</v>
      </c>
      <c r="C962" s="185" t="s">
        <v>1073</v>
      </c>
      <c r="D962" s="170" t="s">
        <v>211</v>
      </c>
      <c r="E962" s="171">
        <v>2</v>
      </c>
      <c r="F962" s="172">
        <v>0</v>
      </c>
      <c r="G962" s="173">
        <f>ROUND(E962*F962,2)</f>
        <v>0</v>
      </c>
      <c r="H962" s="172"/>
      <c r="I962" s="173">
        <f>ROUND(E962*H962,2)</f>
        <v>0</v>
      </c>
      <c r="J962" s="172"/>
      <c r="K962" s="173">
        <f>ROUND(E962*J962,2)</f>
        <v>0</v>
      </c>
      <c r="L962" s="173">
        <v>21</v>
      </c>
      <c r="M962" s="173">
        <f>G962*(1+L962/100)</f>
        <v>0</v>
      </c>
      <c r="N962" s="173">
        <v>2.3E-3</v>
      </c>
      <c r="O962" s="173">
        <f>ROUND(E962*N962,2)</f>
        <v>0</v>
      </c>
      <c r="P962" s="173">
        <v>0</v>
      </c>
      <c r="Q962" s="173">
        <f>ROUND(E962*P962,2)</f>
        <v>0</v>
      </c>
      <c r="R962" s="173" t="s">
        <v>1067</v>
      </c>
      <c r="S962" s="173" t="s">
        <v>201</v>
      </c>
      <c r="T962" s="174" t="s">
        <v>245</v>
      </c>
      <c r="U962" s="160">
        <v>0.38</v>
      </c>
      <c r="V962" s="160">
        <f>ROUND(E962*U962,2)</f>
        <v>0.76</v>
      </c>
      <c r="W962" s="160"/>
      <c r="X962" s="151"/>
      <c r="Y962" s="151"/>
      <c r="Z962" s="151"/>
      <c r="AA962" s="151"/>
      <c r="AB962" s="151"/>
      <c r="AC962" s="151"/>
      <c r="AD962" s="151"/>
      <c r="AE962" s="151"/>
      <c r="AF962" s="151"/>
      <c r="AG962" s="151" t="s">
        <v>972</v>
      </c>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c r="A963" s="158"/>
      <c r="B963" s="159"/>
      <c r="C963" s="198" t="s">
        <v>1074</v>
      </c>
      <c r="D963" s="190"/>
      <c r="E963" s="191">
        <v>2</v>
      </c>
      <c r="F963" s="160"/>
      <c r="G963" s="160"/>
      <c r="H963" s="160"/>
      <c r="I963" s="160"/>
      <c r="J963" s="160"/>
      <c r="K963" s="160"/>
      <c r="L963" s="160"/>
      <c r="M963" s="160"/>
      <c r="N963" s="160"/>
      <c r="O963" s="160"/>
      <c r="P963" s="160"/>
      <c r="Q963" s="160"/>
      <c r="R963" s="160"/>
      <c r="S963" s="160"/>
      <c r="T963" s="160"/>
      <c r="U963" s="160"/>
      <c r="V963" s="160"/>
      <c r="W963" s="160"/>
      <c r="X963" s="151"/>
      <c r="Y963" s="151"/>
      <c r="Z963" s="151"/>
      <c r="AA963" s="151"/>
      <c r="AB963" s="151"/>
      <c r="AC963" s="151"/>
      <c r="AD963" s="151"/>
      <c r="AE963" s="151"/>
      <c r="AF963" s="151"/>
      <c r="AG963" s="151" t="s">
        <v>250</v>
      </c>
      <c r="AH963" s="151">
        <v>0</v>
      </c>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ht="22.5" outlineLevel="1">
      <c r="A964" s="168">
        <v>184</v>
      </c>
      <c r="B964" s="169" t="s">
        <v>1075</v>
      </c>
      <c r="C964" s="185" t="s">
        <v>1076</v>
      </c>
      <c r="D964" s="170" t="s">
        <v>211</v>
      </c>
      <c r="E964" s="171">
        <v>10</v>
      </c>
      <c r="F964" s="172">
        <v>0</v>
      </c>
      <c r="G964" s="173">
        <f>ROUND(E964*F964,2)</f>
        <v>0</v>
      </c>
      <c r="H964" s="172"/>
      <c r="I964" s="173">
        <f>ROUND(E964*H964,2)</f>
        <v>0</v>
      </c>
      <c r="J964" s="172"/>
      <c r="K964" s="173">
        <f>ROUND(E964*J964,2)</f>
        <v>0</v>
      </c>
      <c r="L964" s="173">
        <v>21</v>
      </c>
      <c r="M964" s="173">
        <f>G964*(1+L964/100)</f>
        <v>0</v>
      </c>
      <c r="N964" s="173">
        <v>3.0000000000000001E-5</v>
      </c>
      <c r="O964" s="173">
        <f>ROUND(E964*N964,2)</f>
        <v>0</v>
      </c>
      <c r="P964" s="173">
        <v>0</v>
      </c>
      <c r="Q964" s="173">
        <f>ROUND(E964*P964,2)</f>
        <v>0</v>
      </c>
      <c r="R964" s="173" t="s">
        <v>1067</v>
      </c>
      <c r="S964" s="173" t="s">
        <v>201</v>
      </c>
      <c r="T964" s="174" t="s">
        <v>245</v>
      </c>
      <c r="U964" s="160">
        <v>0.33</v>
      </c>
      <c r="V964" s="160">
        <f>ROUND(E964*U964,2)</f>
        <v>3.3</v>
      </c>
      <c r="W964" s="160"/>
      <c r="X964" s="151"/>
      <c r="Y964" s="151"/>
      <c r="Z964" s="151"/>
      <c r="AA964" s="151"/>
      <c r="AB964" s="151"/>
      <c r="AC964" s="151"/>
      <c r="AD964" s="151"/>
      <c r="AE964" s="151"/>
      <c r="AF964" s="151"/>
      <c r="AG964" s="151" t="s">
        <v>972</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c r="A965" s="158"/>
      <c r="B965" s="159"/>
      <c r="C965" s="198" t="s">
        <v>1077</v>
      </c>
      <c r="D965" s="190"/>
      <c r="E965" s="191">
        <v>10</v>
      </c>
      <c r="F965" s="160"/>
      <c r="G965" s="160"/>
      <c r="H965" s="160"/>
      <c r="I965" s="160"/>
      <c r="J965" s="160"/>
      <c r="K965" s="160"/>
      <c r="L965" s="160"/>
      <c r="M965" s="160"/>
      <c r="N965" s="160"/>
      <c r="O965" s="160"/>
      <c r="P965" s="160"/>
      <c r="Q965" s="160"/>
      <c r="R965" s="160"/>
      <c r="S965" s="160"/>
      <c r="T965" s="160"/>
      <c r="U965" s="160"/>
      <c r="V965" s="160"/>
      <c r="W965" s="160"/>
      <c r="X965" s="151"/>
      <c r="Y965" s="151"/>
      <c r="Z965" s="151"/>
      <c r="AA965" s="151"/>
      <c r="AB965" s="151"/>
      <c r="AC965" s="151"/>
      <c r="AD965" s="151"/>
      <c r="AE965" s="151"/>
      <c r="AF965" s="151"/>
      <c r="AG965" s="151" t="s">
        <v>250</v>
      </c>
      <c r="AH965" s="151">
        <v>0</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c r="A966" s="168">
        <v>185</v>
      </c>
      <c r="B966" s="169" t="s">
        <v>1078</v>
      </c>
      <c r="C966" s="185" t="s">
        <v>1079</v>
      </c>
      <c r="D966" s="170" t="s">
        <v>211</v>
      </c>
      <c r="E966" s="171">
        <v>3</v>
      </c>
      <c r="F966" s="172">
        <v>0</v>
      </c>
      <c r="G966" s="173">
        <f>ROUND(E966*F966,2)</f>
        <v>0</v>
      </c>
      <c r="H966" s="172"/>
      <c r="I966" s="173">
        <f>ROUND(E966*H966,2)</f>
        <v>0</v>
      </c>
      <c r="J966" s="172"/>
      <c r="K966" s="173">
        <f>ROUND(E966*J966,2)</f>
        <v>0</v>
      </c>
      <c r="L966" s="173">
        <v>21</v>
      </c>
      <c r="M966" s="173">
        <f>G966*(1+L966/100)</f>
        <v>0</v>
      </c>
      <c r="N966" s="173">
        <v>2E-3</v>
      </c>
      <c r="O966" s="173">
        <f>ROUND(E966*N966,2)</f>
        <v>0.01</v>
      </c>
      <c r="P966" s="173">
        <v>0</v>
      </c>
      <c r="Q966" s="173">
        <f>ROUND(E966*P966,2)</f>
        <v>0</v>
      </c>
      <c r="R966" s="173" t="s">
        <v>277</v>
      </c>
      <c r="S966" s="173" t="s">
        <v>201</v>
      </c>
      <c r="T966" s="174" t="s">
        <v>245</v>
      </c>
      <c r="U966" s="160">
        <v>0</v>
      </c>
      <c r="V966" s="160">
        <f>ROUND(E966*U966,2)</f>
        <v>0</v>
      </c>
      <c r="W966" s="160"/>
      <c r="X966" s="151"/>
      <c r="Y966" s="151"/>
      <c r="Z966" s="151"/>
      <c r="AA966" s="151"/>
      <c r="AB966" s="151"/>
      <c r="AC966" s="151"/>
      <c r="AD966" s="151"/>
      <c r="AE966" s="151"/>
      <c r="AF966" s="151"/>
      <c r="AG966" s="151" t="s">
        <v>1002</v>
      </c>
      <c r="AH966" s="151"/>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c r="A967" s="158"/>
      <c r="B967" s="159"/>
      <c r="C967" s="198" t="s">
        <v>1071</v>
      </c>
      <c r="D967" s="190"/>
      <c r="E967" s="191">
        <v>1</v>
      </c>
      <c r="F967" s="160"/>
      <c r="G967" s="160"/>
      <c r="H967" s="160"/>
      <c r="I967" s="160"/>
      <c r="J967" s="160"/>
      <c r="K967" s="160"/>
      <c r="L967" s="160"/>
      <c r="M967" s="160"/>
      <c r="N967" s="160"/>
      <c r="O967" s="160"/>
      <c r="P967" s="160"/>
      <c r="Q967" s="160"/>
      <c r="R967" s="160"/>
      <c r="S967" s="160"/>
      <c r="T967" s="160"/>
      <c r="U967" s="160"/>
      <c r="V967" s="160"/>
      <c r="W967" s="160"/>
      <c r="X967" s="151"/>
      <c r="Y967" s="151"/>
      <c r="Z967" s="151"/>
      <c r="AA967" s="151"/>
      <c r="AB967" s="151"/>
      <c r="AC967" s="151"/>
      <c r="AD967" s="151"/>
      <c r="AE967" s="151"/>
      <c r="AF967" s="151"/>
      <c r="AG967" s="151" t="s">
        <v>250</v>
      </c>
      <c r="AH967" s="151">
        <v>0</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c r="A968" s="158"/>
      <c r="B968" s="159"/>
      <c r="C968" s="198" t="s">
        <v>1080</v>
      </c>
      <c r="D968" s="190"/>
      <c r="E968" s="191">
        <v>1</v>
      </c>
      <c r="F968" s="160"/>
      <c r="G968" s="160"/>
      <c r="H968" s="160"/>
      <c r="I968" s="160"/>
      <c r="J968" s="160"/>
      <c r="K968" s="160"/>
      <c r="L968" s="160"/>
      <c r="M968" s="160"/>
      <c r="N968" s="160"/>
      <c r="O968" s="160"/>
      <c r="P968" s="160"/>
      <c r="Q968" s="160"/>
      <c r="R968" s="160"/>
      <c r="S968" s="160"/>
      <c r="T968" s="160"/>
      <c r="U968" s="160"/>
      <c r="V968" s="160"/>
      <c r="W968" s="160"/>
      <c r="X968" s="151"/>
      <c r="Y968" s="151"/>
      <c r="Z968" s="151"/>
      <c r="AA968" s="151"/>
      <c r="AB968" s="151"/>
      <c r="AC968" s="151"/>
      <c r="AD968" s="151"/>
      <c r="AE968" s="151"/>
      <c r="AF968" s="151"/>
      <c r="AG968" s="151" t="s">
        <v>250</v>
      </c>
      <c r="AH968" s="151">
        <v>0</v>
      </c>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c r="A969" s="158"/>
      <c r="B969" s="159"/>
      <c r="C969" s="198" t="s">
        <v>1081</v>
      </c>
      <c r="D969" s="190"/>
      <c r="E969" s="191">
        <v>1</v>
      </c>
      <c r="F969" s="160"/>
      <c r="G969" s="160"/>
      <c r="H969" s="160"/>
      <c r="I969" s="160"/>
      <c r="J969" s="160"/>
      <c r="K969" s="160"/>
      <c r="L969" s="160"/>
      <c r="M969" s="160"/>
      <c r="N969" s="160"/>
      <c r="O969" s="160"/>
      <c r="P969" s="160"/>
      <c r="Q969" s="160"/>
      <c r="R969" s="160"/>
      <c r="S969" s="160"/>
      <c r="T969" s="160"/>
      <c r="U969" s="160"/>
      <c r="V969" s="160"/>
      <c r="W969" s="160"/>
      <c r="X969" s="151"/>
      <c r="Y969" s="151"/>
      <c r="Z969" s="151"/>
      <c r="AA969" s="151"/>
      <c r="AB969" s="151"/>
      <c r="AC969" s="151"/>
      <c r="AD969" s="151"/>
      <c r="AE969" s="151"/>
      <c r="AF969" s="151"/>
      <c r="AG969" s="151" t="s">
        <v>250</v>
      </c>
      <c r="AH969" s="151">
        <v>0</v>
      </c>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c r="A970" s="168">
        <v>186</v>
      </c>
      <c r="B970" s="169" t="s">
        <v>1082</v>
      </c>
      <c r="C970" s="185" t="s">
        <v>1083</v>
      </c>
      <c r="D970" s="170" t="s">
        <v>211</v>
      </c>
      <c r="E970" s="171">
        <v>3</v>
      </c>
      <c r="F970" s="172">
        <v>0</v>
      </c>
      <c r="G970" s="173">
        <f>ROUND(E970*F970,2)</f>
        <v>0</v>
      </c>
      <c r="H970" s="172"/>
      <c r="I970" s="173">
        <f>ROUND(E970*H970,2)</f>
        <v>0</v>
      </c>
      <c r="J970" s="172"/>
      <c r="K970" s="173">
        <f>ROUND(E970*J970,2)</f>
        <v>0</v>
      </c>
      <c r="L970" s="173">
        <v>21</v>
      </c>
      <c r="M970" s="173">
        <f>G970*(1+L970/100)</f>
        <v>0</v>
      </c>
      <c r="N970" s="173">
        <v>2E-3</v>
      </c>
      <c r="O970" s="173">
        <f>ROUND(E970*N970,2)</f>
        <v>0.01</v>
      </c>
      <c r="P970" s="173">
        <v>0</v>
      </c>
      <c r="Q970" s="173">
        <f>ROUND(E970*P970,2)</f>
        <v>0</v>
      </c>
      <c r="R970" s="173" t="s">
        <v>277</v>
      </c>
      <c r="S970" s="173" t="s">
        <v>201</v>
      </c>
      <c r="T970" s="174" t="s">
        <v>245</v>
      </c>
      <c r="U970" s="160">
        <v>0</v>
      </c>
      <c r="V970" s="160">
        <f>ROUND(E970*U970,2)</f>
        <v>0</v>
      </c>
      <c r="W970" s="160"/>
      <c r="X970" s="151"/>
      <c r="Y970" s="151"/>
      <c r="Z970" s="151"/>
      <c r="AA970" s="151"/>
      <c r="AB970" s="151"/>
      <c r="AC970" s="151"/>
      <c r="AD970" s="151"/>
      <c r="AE970" s="151"/>
      <c r="AF970" s="151"/>
      <c r="AG970" s="151" t="s">
        <v>1002</v>
      </c>
      <c r="AH970" s="151"/>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c r="A971" s="158"/>
      <c r="B971" s="159"/>
      <c r="C971" s="198" t="s">
        <v>1071</v>
      </c>
      <c r="D971" s="190"/>
      <c r="E971" s="191">
        <v>1</v>
      </c>
      <c r="F971" s="160"/>
      <c r="G971" s="160"/>
      <c r="H971" s="160"/>
      <c r="I971" s="160"/>
      <c r="J971" s="160"/>
      <c r="K971" s="160"/>
      <c r="L971" s="160"/>
      <c r="M971" s="160"/>
      <c r="N971" s="160"/>
      <c r="O971" s="160"/>
      <c r="P971" s="160"/>
      <c r="Q971" s="160"/>
      <c r="R971" s="160"/>
      <c r="S971" s="160"/>
      <c r="T971" s="160"/>
      <c r="U971" s="160"/>
      <c r="V971" s="160"/>
      <c r="W971" s="160"/>
      <c r="X971" s="151"/>
      <c r="Y971" s="151"/>
      <c r="Z971" s="151"/>
      <c r="AA971" s="151"/>
      <c r="AB971" s="151"/>
      <c r="AC971" s="151"/>
      <c r="AD971" s="151"/>
      <c r="AE971" s="151"/>
      <c r="AF971" s="151"/>
      <c r="AG971" s="151" t="s">
        <v>250</v>
      </c>
      <c r="AH971" s="151">
        <v>0</v>
      </c>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c r="A972" s="158"/>
      <c r="B972" s="159"/>
      <c r="C972" s="198" t="s">
        <v>1080</v>
      </c>
      <c r="D972" s="190"/>
      <c r="E972" s="191">
        <v>1</v>
      </c>
      <c r="F972" s="160"/>
      <c r="G972" s="160"/>
      <c r="H972" s="160"/>
      <c r="I972" s="160"/>
      <c r="J972" s="160"/>
      <c r="K972" s="160"/>
      <c r="L972" s="160"/>
      <c r="M972" s="160"/>
      <c r="N972" s="160"/>
      <c r="O972" s="160"/>
      <c r="P972" s="160"/>
      <c r="Q972" s="160"/>
      <c r="R972" s="160"/>
      <c r="S972" s="160"/>
      <c r="T972" s="160"/>
      <c r="U972" s="160"/>
      <c r="V972" s="160"/>
      <c r="W972" s="160"/>
      <c r="X972" s="151"/>
      <c r="Y972" s="151"/>
      <c r="Z972" s="151"/>
      <c r="AA972" s="151"/>
      <c r="AB972" s="151"/>
      <c r="AC972" s="151"/>
      <c r="AD972" s="151"/>
      <c r="AE972" s="151"/>
      <c r="AF972" s="151"/>
      <c r="AG972" s="151" t="s">
        <v>250</v>
      </c>
      <c r="AH972" s="151">
        <v>0</v>
      </c>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c r="A973" s="158"/>
      <c r="B973" s="159"/>
      <c r="C973" s="198" t="s">
        <v>1081</v>
      </c>
      <c r="D973" s="190"/>
      <c r="E973" s="191">
        <v>1</v>
      </c>
      <c r="F973" s="160"/>
      <c r="G973" s="160"/>
      <c r="H973" s="160"/>
      <c r="I973" s="160"/>
      <c r="J973" s="160"/>
      <c r="K973" s="160"/>
      <c r="L973" s="160"/>
      <c r="M973" s="160"/>
      <c r="N973" s="160"/>
      <c r="O973" s="160"/>
      <c r="P973" s="160"/>
      <c r="Q973" s="160"/>
      <c r="R973" s="160"/>
      <c r="S973" s="160"/>
      <c r="T973" s="160"/>
      <c r="U973" s="160"/>
      <c r="V973" s="160"/>
      <c r="W973" s="160"/>
      <c r="X973" s="151"/>
      <c r="Y973" s="151"/>
      <c r="Z973" s="151"/>
      <c r="AA973" s="151"/>
      <c r="AB973" s="151"/>
      <c r="AC973" s="151"/>
      <c r="AD973" s="151"/>
      <c r="AE973" s="151"/>
      <c r="AF973" s="151"/>
      <c r="AG973" s="151" t="s">
        <v>250</v>
      </c>
      <c r="AH973" s="151">
        <v>0</v>
      </c>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c r="A974" s="168">
        <v>187</v>
      </c>
      <c r="B974" s="169" t="s">
        <v>1084</v>
      </c>
      <c r="C974" s="185" t="s">
        <v>1085</v>
      </c>
      <c r="D974" s="170" t="s">
        <v>211</v>
      </c>
      <c r="E974" s="171">
        <v>3</v>
      </c>
      <c r="F974" s="172">
        <v>0</v>
      </c>
      <c r="G974" s="173">
        <f>ROUND(E974*F974,2)</f>
        <v>0</v>
      </c>
      <c r="H974" s="172"/>
      <c r="I974" s="173">
        <f>ROUND(E974*H974,2)</f>
        <v>0</v>
      </c>
      <c r="J974" s="172"/>
      <c r="K974" s="173">
        <f>ROUND(E974*J974,2)</f>
        <v>0</v>
      </c>
      <c r="L974" s="173">
        <v>21</v>
      </c>
      <c r="M974" s="173">
        <f>G974*(1+L974/100)</f>
        <v>0</v>
      </c>
      <c r="N974" s="173">
        <v>5.0000000000000001E-4</v>
      </c>
      <c r="O974" s="173">
        <f>ROUND(E974*N974,2)</f>
        <v>0</v>
      </c>
      <c r="P974" s="173">
        <v>0</v>
      </c>
      <c r="Q974" s="173">
        <f>ROUND(E974*P974,2)</f>
        <v>0</v>
      </c>
      <c r="R974" s="173" t="s">
        <v>277</v>
      </c>
      <c r="S974" s="173" t="s">
        <v>201</v>
      </c>
      <c r="T974" s="174" t="s">
        <v>245</v>
      </c>
      <c r="U974" s="160">
        <v>0</v>
      </c>
      <c r="V974" s="160">
        <f>ROUND(E974*U974,2)</f>
        <v>0</v>
      </c>
      <c r="W974" s="160"/>
      <c r="X974" s="151"/>
      <c r="Y974" s="151"/>
      <c r="Z974" s="151"/>
      <c r="AA974" s="151"/>
      <c r="AB974" s="151"/>
      <c r="AC974" s="151"/>
      <c r="AD974" s="151"/>
      <c r="AE974" s="151"/>
      <c r="AF974" s="151"/>
      <c r="AG974" s="151" t="s">
        <v>1002</v>
      </c>
      <c r="AH974" s="151"/>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c r="A975" s="158"/>
      <c r="B975" s="159"/>
      <c r="C975" s="198" t="s">
        <v>1071</v>
      </c>
      <c r="D975" s="190"/>
      <c r="E975" s="191">
        <v>1</v>
      </c>
      <c r="F975" s="160"/>
      <c r="G975" s="160"/>
      <c r="H975" s="160"/>
      <c r="I975" s="160"/>
      <c r="J975" s="160"/>
      <c r="K975" s="160"/>
      <c r="L975" s="160"/>
      <c r="M975" s="160"/>
      <c r="N975" s="160"/>
      <c r="O975" s="160"/>
      <c r="P975" s="160"/>
      <c r="Q975" s="160"/>
      <c r="R975" s="160"/>
      <c r="S975" s="160"/>
      <c r="T975" s="160"/>
      <c r="U975" s="160"/>
      <c r="V975" s="160"/>
      <c r="W975" s="160"/>
      <c r="X975" s="151"/>
      <c r="Y975" s="151"/>
      <c r="Z975" s="151"/>
      <c r="AA975" s="151"/>
      <c r="AB975" s="151"/>
      <c r="AC975" s="151"/>
      <c r="AD975" s="151"/>
      <c r="AE975" s="151"/>
      <c r="AF975" s="151"/>
      <c r="AG975" s="151" t="s">
        <v>250</v>
      </c>
      <c r="AH975" s="151">
        <v>0</v>
      </c>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c r="A976" s="158"/>
      <c r="B976" s="159"/>
      <c r="C976" s="198" t="s">
        <v>1080</v>
      </c>
      <c r="D976" s="190"/>
      <c r="E976" s="191">
        <v>1</v>
      </c>
      <c r="F976" s="160"/>
      <c r="G976" s="160"/>
      <c r="H976" s="160"/>
      <c r="I976" s="160"/>
      <c r="J976" s="160"/>
      <c r="K976" s="160"/>
      <c r="L976" s="160"/>
      <c r="M976" s="160"/>
      <c r="N976" s="160"/>
      <c r="O976" s="160"/>
      <c r="P976" s="160"/>
      <c r="Q976" s="160"/>
      <c r="R976" s="160"/>
      <c r="S976" s="160"/>
      <c r="T976" s="160"/>
      <c r="U976" s="160"/>
      <c r="V976" s="160"/>
      <c r="W976" s="160"/>
      <c r="X976" s="151"/>
      <c r="Y976" s="151"/>
      <c r="Z976" s="151"/>
      <c r="AA976" s="151"/>
      <c r="AB976" s="151"/>
      <c r="AC976" s="151"/>
      <c r="AD976" s="151"/>
      <c r="AE976" s="151"/>
      <c r="AF976" s="151"/>
      <c r="AG976" s="151" t="s">
        <v>250</v>
      </c>
      <c r="AH976" s="151">
        <v>0</v>
      </c>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c r="A977" s="158"/>
      <c r="B977" s="159"/>
      <c r="C977" s="198" t="s">
        <v>1081</v>
      </c>
      <c r="D977" s="190"/>
      <c r="E977" s="191">
        <v>1</v>
      </c>
      <c r="F977" s="160"/>
      <c r="G977" s="160"/>
      <c r="H977" s="160"/>
      <c r="I977" s="160"/>
      <c r="J977" s="160"/>
      <c r="K977" s="160"/>
      <c r="L977" s="160"/>
      <c r="M977" s="160"/>
      <c r="N977" s="160"/>
      <c r="O977" s="160"/>
      <c r="P977" s="160"/>
      <c r="Q977" s="160"/>
      <c r="R977" s="160"/>
      <c r="S977" s="160"/>
      <c r="T977" s="160"/>
      <c r="U977" s="160"/>
      <c r="V977" s="160"/>
      <c r="W977" s="160"/>
      <c r="X977" s="151"/>
      <c r="Y977" s="151"/>
      <c r="Z977" s="151"/>
      <c r="AA977" s="151"/>
      <c r="AB977" s="151"/>
      <c r="AC977" s="151"/>
      <c r="AD977" s="151"/>
      <c r="AE977" s="151"/>
      <c r="AF977" s="151"/>
      <c r="AG977" s="151" t="s">
        <v>250</v>
      </c>
      <c r="AH977" s="151">
        <v>0</v>
      </c>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c r="A978" s="168">
        <v>188</v>
      </c>
      <c r="B978" s="169" t="s">
        <v>1086</v>
      </c>
      <c r="C978" s="185" t="s">
        <v>1087</v>
      </c>
      <c r="D978" s="170" t="s">
        <v>211</v>
      </c>
      <c r="E978" s="171">
        <v>6</v>
      </c>
      <c r="F978" s="172">
        <v>0</v>
      </c>
      <c r="G978" s="173">
        <f>ROUND(E978*F978,2)</f>
        <v>0</v>
      </c>
      <c r="H978" s="172"/>
      <c r="I978" s="173">
        <f>ROUND(E978*H978,2)</f>
        <v>0</v>
      </c>
      <c r="J978" s="172"/>
      <c r="K978" s="173">
        <f>ROUND(E978*J978,2)</f>
        <v>0</v>
      </c>
      <c r="L978" s="173">
        <v>21</v>
      </c>
      <c r="M978" s="173">
        <f>G978*(1+L978/100)</f>
        <v>0</v>
      </c>
      <c r="N978" s="173">
        <v>2.3999999999999998E-3</v>
      </c>
      <c r="O978" s="173">
        <f>ROUND(E978*N978,2)</f>
        <v>0.01</v>
      </c>
      <c r="P978" s="173">
        <v>0</v>
      </c>
      <c r="Q978" s="173">
        <f>ROUND(E978*P978,2)</f>
        <v>0</v>
      </c>
      <c r="R978" s="173" t="s">
        <v>277</v>
      </c>
      <c r="S978" s="173" t="s">
        <v>201</v>
      </c>
      <c r="T978" s="174" t="s">
        <v>245</v>
      </c>
      <c r="U978" s="160">
        <v>0</v>
      </c>
      <c r="V978" s="160">
        <f>ROUND(E978*U978,2)</f>
        <v>0</v>
      </c>
      <c r="W978" s="160"/>
      <c r="X978" s="151"/>
      <c r="Y978" s="151"/>
      <c r="Z978" s="151"/>
      <c r="AA978" s="151"/>
      <c r="AB978" s="151"/>
      <c r="AC978" s="151"/>
      <c r="AD978" s="151"/>
      <c r="AE978" s="151"/>
      <c r="AF978" s="151"/>
      <c r="AG978" s="151" t="s">
        <v>1002</v>
      </c>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c r="A979" s="158"/>
      <c r="B979" s="159"/>
      <c r="C979" s="198" t="s">
        <v>1088</v>
      </c>
      <c r="D979" s="190"/>
      <c r="E979" s="191">
        <v>1</v>
      </c>
      <c r="F979" s="160"/>
      <c r="G979" s="160"/>
      <c r="H979" s="160"/>
      <c r="I979" s="160"/>
      <c r="J979" s="160"/>
      <c r="K979" s="160"/>
      <c r="L979" s="160"/>
      <c r="M979" s="160"/>
      <c r="N979" s="160"/>
      <c r="O979" s="160"/>
      <c r="P979" s="160"/>
      <c r="Q979" s="160"/>
      <c r="R979" s="160"/>
      <c r="S979" s="160"/>
      <c r="T979" s="160"/>
      <c r="U979" s="160"/>
      <c r="V979" s="160"/>
      <c r="W979" s="160"/>
      <c r="X979" s="151"/>
      <c r="Y979" s="151"/>
      <c r="Z979" s="151"/>
      <c r="AA979" s="151"/>
      <c r="AB979" s="151"/>
      <c r="AC979" s="151"/>
      <c r="AD979" s="151"/>
      <c r="AE979" s="151"/>
      <c r="AF979" s="151"/>
      <c r="AG979" s="151" t="s">
        <v>250</v>
      </c>
      <c r="AH979" s="151">
        <v>0</v>
      </c>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c r="A980" s="158"/>
      <c r="B980" s="159"/>
      <c r="C980" s="198" t="s">
        <v>1089</v>
      </c>
      <c r="D980" s="190"/>
      <c r="E980" s="191">
        <v>1</v>
      </c>
      <c r="F980" s="160"/>
      <c r="G980" s="160"/>
      <c r="H980" s="160"/>
      <c r="I980" s="160"/>
      <c r="J980" s="160"/>
      <c r="K980" s="160"/>
      <c r="L980" s="160"/>
      <c r="M980" s="160"/>
      <c r="N980" s="160"/>
      <c r="O980" s="160"/>
      <c r="P980" s="160"/>
      <c r="Q980" s="160"/>
      <c r="R980" s="160"/>
      <c r="S980" s="160"/>
      <c r="T980" s="160"/>
      <c r="U980" s="160"/>
      <c r="V980" s="160"/>
      <c r="W980" s="160"/>
      <c r="X980" s="151"/>
      <c r="Y980" s="151"/>
      <c r="Z980" s="151"/>
      <c r="AA980" s="151"/>
      <c r="AB980" s="151"/>
      <c r="AC980" s="151"/>
      <c r="AD980" s="151"/>
      <c r="AE980" s="151"/>
      <c r="AF980" s="151"/>
      <c r="AG980" s="151" t="s">
        <v>250</v>
      </c>
      <c r="AH980" s="151">
        <v>0</v>
      </c>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c r="A981" s="158"/>
      <c r="B981" s="159"/>
      <c r="C981" s="198" t="s">
        <v>1090</v>
      </c>
      <c r="D981" s="190"/>
      <c r="E981" s="191">
        <v>1</v>
      </c>
      <c r="F981" s="160"/>
      <c r="G981" s="160"/>
      <c r="H981" s="160"/>
      <c r="I981" s="160"/>
      <c r="J981" s="160"/>
      <c r="K981" s="160"/>
      <c r="L981" s="160"/>
      <c r="M981" s="160"/>
      <c r="N981" s="160"/>
      <c r="O981" s="160"/>
      <c r="P981" s="160"/>
      <c r="Q981" s="160"/>
      <c r="R981" s="160"/>
      <c r="S981" s="160"/>
      <c r="T981" s="160"/>
      <c r="U981" s="160"/>
      <c r="V981" s="160"/>
      <c r="W981" s="160"/>
      <c r="X981" s="151"/>
      <c r="Y981" s="151"/>
      <c r="Z981" s="151"/>
      <c r="AA981" s="151"/>
      <c r="AB981" s="151"/>
      <c r="AC981" s="151"/>
      <c r="AD981" s="151"/>
      <c r="AE981" s="151"/>
      <c r="AF981" s="151"/>
      <c r="AG981" s="151" t="s">
        <v>250</v>
      </c>
      <c r="AH981" s="151">
        <v>0</v>
      </c>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c r="A982" s="158"/>
      <c r="B982" s="159"/>
      <c r="C982" s="198" t="s">
        <v>1091</v>
      </c>
      <c r="D982" s="190"/>
      <c r="E982" s="191">
        <v>1</v>
      </c>
      <c r="F982" s="160"/>
      <c r="G982" s="160"/>
      <c r="H982" s="160"/>
      <c r="I982" s="160"/>
      <c r="J982" s="160"/>
      <c r="K982" s="160"/>
      <c r="L982" s="160"/>
      <c r="M982" s="160"/>
      <c r="N982" s="160"/>
      <c r="O982" s="160"/>
      <c r="P982" s="160"/>
      <c r="Q982" s="160"/>
      <c r="R982" s="160"/>
      <c r="S982" s="160"/>
      <c r="T982" s="160"/>
      <c r="U982" s="160"/>
      <c r="V982" s="160"/>
      <c r="W982" s="160"/>
      <c r="X982" s="151"/>
      <c r="Y982" s="151"/>
      <c r="Z982" s="151"/>
      <c r="AA982" s="151"/>
      <c r="AB982" s="151"/>
      <c r="AC982" s="151"/>
      <c r="AD982" s="151"/>
      <c r="AE982" s="151"/>
      <c r="AF982" s="151"/>
      <c r="AG982" s="151" t="s">
        <v>250</v>
      </c>
      <c r="AH982" s="151">
        <v>0</v>
      </c>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c r="A983" s="158"/>
      <c r="B983" s="159"/>
      <c r="C983" s="198" t="s">
        <v>1092</v>
      </c>
      <c r="D983" s="190"/>
      <c r="E983" s="191">
        <v>1</v>
      </c>
      <c r="F983" s="160"/>
      <c r="G983" s="160"/>
      <c r="H983" s="160"/>
      <c r="I983" s="160"/>
      <c r="J983" s="160"/>
      <c r="K983" s="160"/>
      <c r="L983" s="160"/>
      <c r="M983" s="160"/>
      <c r="N983" s="160"/>
      <c r="O983" s="160"/>
      <c r="P983" s="160"/>
      <c r="Q983" s="160"/>
      <c r="R983" s="160"/>
      <c r="S983" s="160"/>
      <c r="T983" s="160"/>
      <c r="U983" s="160"/>
      <c r="V983" s="160"/>
      <c r="W983" s="160"/>
      <c r="X983" s="151"/>
      <c r="Y983" s="151"/>
      <c r="Z983" s="151"/>
      <c r="AA983" s="151"/>
      <c r="AB983" s="151"/>
      <c r="AC983" s="151"/>
      <c r="AD983" s="151"/>
      <c r="AE983" s="151"/>
      <c r="AF983" s="151"/>
      <c r="AG983" s="151" t="s">
        <v>250</v>
      </c>
      <c r="AH983" s="151">
        <v>0</v>
      </c>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c r="A984" s="158"/>
      <c r="B984" s="159"/>
      <c r="C984" s="198" t="s">
        <v>1093</v>
      </c>
      <c r="D984" s="190"/>
      <c r="E984" s="191">
        <v>1</v>
      </c>
      <c r="F984" s="160"/>
      <c r="G984" s="160"/>
      <c r="H984" s="160"/>
      <c r="I984" s="160"/>
      <c r="J984" s="160"/>
      <c r="K984" s="160"/>
      <c r="L984" s="160"/>
      <c r="M984" s="160"/>
      <c r="N984" s="160"/>
      <c r="O984" s="160"/>
      <c r="P984" s="160"/>
      <c r="Q984" s="160"/>
      <c r="R984" s="160"/>
      <c r="S984" s="160"/>
      <c r="T984" s="160"/>
      <c r="U984" s="160"/>
      <c r="V984" s="160"/>
      <c r="W984" s="160"/>
      <c r="X984" s="151"/>
      <c r="Y984" s="151"/>
      <c r="Z984" s="151"/>
      <c r="AA984" s="151"/>
      <c r="AB984" s="151"/>
      <c r="AC984" s="151"/>
      <c r="AD984" s="151"/>
      <c r="AE984" s="151"/>
      <c r="AF984" s="151"/>
      <c r="AG984" s="151" t="s">
        <v>250</v>
      </c>
      <c r="AH984" s="151">
        <v>0</v>
      </c>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c r="A985" s="168">
        <v>189</v>
      </c>
      <c r="B985" s="169" t="s">
        <v>1094</v>
      </c>
      <c r="C985" s="185" t="s">
        <v>1095</v>
      </c>
      <c r="D985" s="170" t="s">
        <v>211</v>
      </c>
      <c r="E985" s="171">
        <v>1</v>
      </c>
      <c r="F985" s="172">
        <v>0</v>
      </c>
      <c r="G985" s="173">
        <f>ROUND(E985*F985,2)</f>
        <v>0</v>
      </c>
      <c r="H985" s="172"/>
      <c r="I985" s="173">
        <f>ROUND(E985*H985,2)</f>
        <v>0</v>
      </c>
      <c r="J985" s="172"/>
      <c r="K985" s="173">
        <f>ROUND(E985*J985,2)</f>
        <v>0</v>
      </c>
      <c r="L985" s="173">
        <v>21</v>
      </c>
      <c r="M985" s="173">
        <f>G985*(1+L985/100)</f>
        <v>0</v>
      </c>
      <c r="N985" s="173">
        <v>2E-3</v>
      </c>
      <c r="O985" s="173">
        <f>ROUND(E985*N985,2)</f>
        <v>0</v>
      </c>
      <c r="P985" s="173">
        <v>0</v>
      </c>
      <c r="Q985" s="173">
        <f>ROUND(E985*P985,2)</f>
        <v>0</v>
      </c>
      <c r="R985" s="173"/>
      <c r="S985" s="173" t="s">
        <v>212</v>
      </c>
      <c r="T985" s="174" t="s">
        <v>578</v>
      </c>
      <c r="U985" s="160">
        <v>0</v>
      </c>
      <c r="V985" s="160">
        <f>ROUND(E985*U985,2)</f>
        <v>0</v>
      </c>
      <c r="W985" s="160"/>
      <c r="X985" s="151"/>
      <c r="Y985" s="151"/>
      <c r="Z985" s="151"/>
      <c r="AA985" s="151"/>
      <c r="AB985" s="151"/>
      <c r="AC985" s="151"/>
      <c r="AD985" s="151"/>
      <c r="AE985" s="151"/>
      <c r="AF985" s="151"/>
      <c r="AG985" s="151" t="s">
        <v>1002</v>
      </c>
      <c r="AH985" s="151"/>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c r="A986" s="158"/>
      <c r="B986" s="159"/>
      <c r="C986" s="198" t="s">
        <v>1071</v>
      </c>
      <c r="D986" s="190"/>
      <c r="E986" s="191">
        <v>1</v>
      </c>
      <c r="F986" s="160"/>
      <c r="G986" s="160"/>
      <c r="H986" s="160"/>
      <c r="I986" s="160"/>
      <c r="J986" s="160"/>
      <c r="K986" s="160"/>
      <c r="L986" s="160"/>
      <c r="M986" s="160"/>
      <c r="N986" s="160"/>
      <c r="O986" s="160"/>
      <c r="P986" s="160"/>
      <c r="Q986" s="160"/>
      <c r="R986" s="160"/>
      <c r="S986" s="160"/>
      <c r="T986" s="160"/>
      <c r="U986" s="160"/>
      <c r="V986" s="160"/>
      <c r="W986" s="160"/>
      <c r="X986" s="151"/>
      <c r="Y986" s="151"/>
      <c r="Z986" s="151"/>
      <c r="AA986" s="151"/>
      <c r="AB986" s="151"/>
      <c r="AC986" s="151"/>
      <c r="AD986" s="151"/>
      <c r="AE986" s="151"/>
      <c r="AF986" s="151"/>
      <c r="AG986" s="151" t="s">
        <v>250</v>
      </c>
      <c r="AH986" s="151">
        <v>0</v>
      </c>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ht="22.5" outlineLevel="1">
      <c r="A987" s="168">
        <v>190</v>
      </c>
      <c r="B987" s="169" t="s">
        <v>1096</v>
      </c>
      <c r="C987" s="185" t="s">
        <v>1097</v>
      </c>
      <c r="D987" s="170" t="s">
        <v>211</v>
      </c>
      <c r="E987" s="171">
        <v>1</v>
      </c>
      <c r="F987" s="172">
        <v>0</v>
      </c>
      <c r="G987" s="173">
        <f>ROUND(E987*F987,2)</f>
        <v>0</v>
      </c>
      <c r="H987" s="172"/>
      <c r="I987" s="173">
        <f>ROUND(E987*H987,2)</f>
        <v>0</v>
      </c>
      <c r="J987" s="172"/>
      <c r="K987" s="173">
        <f>ROUND(E987*J987,2)</f>
        <v>0</v>
      </c>
      <c r="L987" s="173">
        <v>21</v>
      </c>
      <c r="M987" s="173">
        <f>G987*(1+L987/100)</f>
        <v>0</v>
      </c>
      <c r="N987" s="173">
        <v>1.7000000000000001E-2</v>
      </c>
      <c r="O987" s="173">
        <f>ROUND(E987*N987,2)</f>
        <v>0.02</v>
      </c>
      <c r="P987" s="173">
        <v>0</v>
      </c>
      <c r="Q987" s="173">
        <f>ROUND(E987*P987,2)</f>
        <v>0</v>
      </c>
      <c r="R987" s="173"/>
      <c r="S987" s="173" t="s">
        <v>212</v>
      </c>
      <c r="T987" s="174" t="s">
        <v>202</v>
      </c>
      <c r="U987" s="160">
        <v>0</v>
      </c>
      <c r="V987" s="160">
        <f>ROUND(E987*U987,2)</f>
        <v>0</v>
      </c>
      <c r="W987" s="160"/>
      <c r="X987" s="151"/>
      <c r="Y987" s="151"/>
      <c r="Z987" s="151"/>
      <c r="AA987" s="151"/>
      <c r="AB987" s="151"/>
      <c r="AC987" s="151"/>
      <c r="AD987" s="151"/>
      <c r="AE987" s="151"/>
      <c r="AF987" s="151"/>
      <c r="AG987" s="151" t="s">
        <v>1002</v>
      </c>
      <c r="AH987" s="151"/>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c r="A988" s="158"/>
      <c r="B988" s="159"/>
      <c r="C988" s="198" t="s">
        <v>1068</v>
      </c>
      <c r="D988" s="190"/>
      <c r="E988" s="191">
        <v>1</v>
      </c>
      <c r="F988" s="160"/>
      <c r="G988" s="160"/>
      <c r="H988" s="160"/>
      <c r="I988" s="160"/>
      <c r="J988" s="160"/>
      <c r="K988" s="160"/>
      <c r="L988" s="160"/>
      <c r="M988" s="160"/>
      <c r="N988" s="160"/>
      <c r="O988" s="160"/>
      <c r="P988" s="160"/>
      <c r="Q988" s="160"/>
      <c r="R988" s="160"/>
      <c r="S988" s="160"/>
      <c r="T988" s="160"/>
      <c r="U988" s="160"/>
      <c r="V988" s="160"/>
      <c r="W988" s="160"/>
      <c r="X988" s="151"/>
      <c r="Y988" s="151"/>
      <c r="Z988" s="151"/>
      <c r="AA988" s="151"/>
      <c r="AB988" s="151"/>
      <c r="AC988" s="151"/>
      <c r="AD988" s="151"/>
      <c r="AE988" s="151"/>
      <c r="AF988" s="151"/>
      <c r="AG988" s="151" t="s">
        <v>250</v>
      </c>
      <c r="AH988" s="151">
        <v>0</v>
      </c>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c r="A989" s="168">
        <v>191</v>
      </c>
      <c r="B989" s="169" t="s">
        <v>1098</v>
      </c>
      <c r="C989" s="185" t="s">
        <v>1099</v>
      </c>
      <c r="D989" s="170" t="s">
        <v>211</v>
      </c>
      <c r="E989" s="171">
        <v>1</v>
      </c>
      <c r="F989" s="172">
        <v>0</v>
      </c>
      <c r="G989" s="173">
        <f>ROUND(E989*F989,2)</f>
        <v>0</v>
      </c>
      <c r="H989" s="172"/>
      <c r="I989" s="173">
        <f>ROUND(E989*H989,2)</f>
        <v>0</v>
      </c>
      <c r="J989" s="172"/>
      <c r="K989" s="173">
        <f>ROUND(E989*J989,2)</f>
        <v>0</v>
      </c>
      <c r="L989" s="173">
        <v>21</v>
      </c>
      <c r="M989" s="173">
        <f>G989*(1+L989/100)</f>
        <v>0</v>
      </c>
      <c r="N989" s="173">
        <v>0</v>
      </c>
      <c r="O989" s="173">
        <f>ROUND(E989*N989,2)</f>
        <v>0</v>
      </c>
      <c r="P989" s="173">
        <v>0</v>
      </c>
      <c r="Q989" s="173">
        <f>ROUND(E989*P989,2)</f>
        <v>0</v>
      </c>
      <c r="R989" s="173"/>
      <c r="S989" s="173" t="s">
        <v>212</v>
      </c>
      <c r="T989" s="174" t="s">
        <v>202</v>
      </c>
      <c r="U989" s="160">
        <v>0</v>
      </c>
      <c r="V989" s="160">
        <f>ROUND(E989*U989,2)</f>
        <v>0</v>
      </c>
      <c r="W989" s="160"/>
      <c r="X989" s="151"/>
      <c r="Y989" s="151"/>
      <c r="Z989" s="151"/>
      <c r="AA989" s="151"/>
      <c r="AB989" s="151"/>
      <c r="AC989" s="151"/>
      <c r="AD989" s="151"/>
      <c r="AE989" s="151"/>
      <c r="AF989" s="151"/>
      <c r="AG989" s="151" t="s">
        <v>665</v>
      </c>
      <c r="AH989" s="151"/>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c r="A990" s="158"/>
      <c r="B990" s="159"/>
      <c r="C990" s="198" t="s">
        <v>1071</v>
      </c>
      <c r="D990" s="190"/>
      <c r="E990" s="191">
        <v>1</v>
      </c>
      <c r="F990" s="160"/>
      <c r="G990" s="160"/>
      <c r="H990" s="160"/>
      <c r="I990" s="160"/>
      <c r="J990" s="160"/>
      <c r="K990" s="160"/>
      <c r="L990" s="160"/>
      <c r="M990" s="160"/>
      <c r="N990" s="160"/>
      <c r="O990" s="160"/>
      <c r="P990" s="160"/>
      <c r="Q990" s="160"/>
      <c r="R990" s="160"/>
      <c r="S990" s="160"/>
      <c r="T990" s="160"/>
      <c r="U990" s="160"/>
      <c r="V990" s="160"/>
      <c r="W990" s="160"/>
      <c r="X990" s="151"/>
      <c r="Y990" s="151"/>
      <c r="Z990" s="151"/>
      <c r="AA990" s="151"/>
      <c r="AB990" s="151"/>
      <c r="AC990" s="151"/>
      <c r="AD990" s="151"/>
      <c r="AE990" s="151"/>
      <c r="AF990" s="151"/>
      <c r="AG990" s="151" t="s">
        <v>250</v>
      </c>
      <c r="AH990" s="151">
        <v>0</v>
      </c>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c r="A991" s="168">
        <v>192</v>
      </c>
      <c r="B991" s="169" t="s">
        <v>1100</v>
      </c>
      <c r="C991" s="185" t="s">
        <v>1101</v>
      </c>
      <c r="D991" s="170" t="s">
        <v>685</v>
      </c>
      <c r="E991" s="171">
        <v>5.3019999999999998E-2</v>
      </c>
      <c r="F991" s="172">
        <v>0</v>
      </c>
      <c r="G991" s="173">
        <f>ROUND(E991*F991,2)</f>
        <v>0</v>
      </c>
      <c r="H991" s="172"/>
      <c r="I991" s="173">
        <f>ROUND(E991*H991,2)</f>
        <v>0</v>
      </c>
      <c r="J991" s="172"/>
      <c r="K991" s="173">
        <f>ROUND(E991*J991,2)</f>
        <v>0</v>
      </c>
      <c r="L991" s="173">
        <v>21</v>
      </c>
      <c r="M991" s="173">
        <f>G991*(1+L991/100)</f>
        <v>0</v>
      </c>
      <c r="N991" s="173">
        <v>0</v>
      </c>
      <c r="O991" s="173">
        <f>ROUND(E991*N991,2)</f>
        <v>0</v>
      </c>
      <c r="P991" s="173">
        <v>0</v>
      </c>
      <c r="Q991" s="173">
        <f>ROUND(E991*P991,2)</f>
        <v>0</v>
      </c>
      <c r="R991" s="173" t="s">
        <v>1067</v>
      </c>
      <c r="S991" s="173" t="s">
        <v>201</v>
      </c>
      <c r="T991" s="174" t="s">
        <v>245</v>
      </c>
      <c r="U991" s="160">
        <v>1.573</v>
      </c>
      <c r="V991" s="160">
        <f>ROUND(E991*U991,2)</f>
        <v>0.08</v>
      </c>
      <c r="W991" s="160"/>
      <c r="X991" s="151"/>
      <c r="Y991" s="151"/>
      <c r="Z991" s="151"/>
      <c r="AA991" s="151"/>
      <c r="AB991" s="151"/>
      <c r="AC991" s="151"/>
      <c r="AD991" s="151"/>
      <c r="AE991" s="151"/>
      <c r="AF991" s="151"/>
      <c r="AG991" s="151" t="s">
        <v>967</v>
      </c>
      <c r="AH991" s="151"/>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outlineLevel="1">
      <c r="A992" s="158"/>
      <c r="B992" s="159"/>
      <c r="C992" s="315" t="s">
        <v>1102</v>
      </c>
      <c r="D992" s="316"/>
      <c r="E992" s="316"/>
      <c r="F992" s="316"/>
      <c r="G992" s="316"/>
      <c r="H992" s="160"/>
      <c r="I992" s="160"/>
      <c r="J992" s="160"/>
      <c r="K992" s="160"/>
      <c r="L992" s="160"/>
      <c r="M992" s="160"/>
      <c r="N992" s="160"/>
      <c r="O992" s="160"/>
      <c r="P992" s="160"/>
      <c r="Q992" s="160"/>
      <c r="R992" s="160"/>
      <c r="S992" s="160"/>
      <c r="T992" s="160"/>
      <c r="U992" s="160"/>
      <c r="V992" s="160"/>
      <c r="W992" s="160"/>
      <c r="X992" s="151"/>
      <c r="Y992" s="151"/>
      <c r="Z992" s="151"/>
      <c r="AA992" s="151"/>
      <c r="AB992" s="151"/>
      <c r="AC992" s="151"/>
      <c r="AD992" s="151"/>
      <c r="AE992" s="151"/>
      <c r="AF992" s="151"/>
      <c r="AG992" s="151" t="s">
        <v>248</v>
      </c>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c r="A993" s="162" t="s">
        <v>197</v>
      </c>
      <c r="B993" s="163" t="s">
        <v>133</v>
      </c>
      <c r="C993" s="184" t="s">
        <v>134</v>
      </c>
      <c r="D993" s="164"/>
      <c r="E993" s="165"/>
      <c r="F993" s="166"/>
      <c r="G993" s="166">
        <f>SUMIF(AG994:AG1069,"&lt;&gt;NOR",G994:G1069)</f>
        <v>0</v>
      </c>
      <c r="H993" s="166"/>
      <c r="I993" s="166">
        <f>SUM(I994:I1069)</f>
        <v>0</v>
      </c>
      <c r="J993" s="166"/>
      <c r="K993" s="166">
        <f>SUM(K994:K1069)</f>
        <v>0</v>
      </c>
      <c r="L993" s="166"/>
      <c r="M993" s="166">
        <f>SUM(M994:M1069)</f>
        <v>0</v>
      </c>
      <c r="N993" s="166"/>
      <c r="O993" s="166">
        <f>SUM(O994:O1069)</f>
        <v>3.5400000000000005</v>
      </c>
      <c r="P993" s="166"/>
      <c r="Q993" s="166">
        <f>SUM(Q994:Q1069)</f>
        <v>1.0899999999999999</v>
      </c>
      <c r="R993" s="166"/>
      <c r="S993" s="166"/>
      <c r="T993" s="167"/>
      <c r="U993" s="161"/>
      <c r="V993" s="161">
        <f>SUM(V994:V1069)</f>
        <v>155.49999999999997</v>
      </c>
      <c r="W993" s="161"/>
      <c r="AG993" t="s">
        <v>198</v>
      </c>
    </row>
    <row r="994" spans="1:60" outlineLevel="1">
      <c r="A994" s="176">
        <v>193</v>
      </c>
      <c r="B994" s="177" t="s">
        <v>1103</v>
      </c>
      <c r="C994" s="186" t="s">
        <v>1104</v>
      </c>
      <c r="D994" s="178" t="s">
        <v>211</v>
      </c>
      <c r="E994" s="179">
        <v>14</v>
      </c>
      <c r="F994" s="180">
        <v>0</v>
      </c>
      <c r="G994" s="181">
        <f>ROUND(E994*F994,2)</f>
        <v>0</v>
      </c>
      <c r="H994" s="180"/>
      <c r="I994" s="181">
        <f>ROUND(E994*H994,2)</f>
        <v>0</v>
      </c>
      <c r="J994" s="180"/>
      <c r="K994" s="181">
        <f>ROUND(E994*J994,2)</f>
        <v>0</v>
      </c>
      <c r="L994" s="181">
        <v>21</v>
      </c>
      <c r="M994" s="181">
        <f>G994*(1+L994/100)</f>
        <v>0</v>
      </c>
      <c r="N994" s="181">
        <v>0</v>
      </c>
      <c r="O994" s="181">
        <f>ROUND(E994*N994,2)</f>
        <v>0</v>
      </c>
      <c r="P994" s="181">
        <v>0</v>
      </c>
      <c r="Q994" s="181">
        <f>ROUND(E994*P994,2)</f>
        <v>0</v>
      </c>
      <c r="R994" s="181" t="s">
        <v>1105</v>
      </c>
      <c r="S994" s="181" t="s">
        <v>201</v>
      </c>
      <c r="T994" s="182" t="s">
        <v>245</v>
      </c>
      <c r="U994" s="160">
        <v>0.18</v>
      </c>
      <c r="V994" s="160">
        <f>ROUND(E994*U994,2)</f>
        <v>2.52</v>
      </c>
      <c r="W994" s="160"/>
      <c r="X994" s="151"/>
      <c r="Y994" s="151"/>
      <c r="Z994" s="151"/>
      <c r="AA994" s="151"/>
      <c r="AB994" s="151"/>
      <c r="AC994" s="151"/>
      <c r="AD994" s="151"/>
      <c r="AE994" s="151"/>
      <c r="AF994" s="151"/>
      <c r="AG994" s="151" t="s">
        <v>972</v>
      </c>
      <c r="AH994" s="151"/>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ht="22.5" outlineLevel="1">
      <c r="A995" s="176">
        <v>194</v>
      </c>
      <c r="B995" s="177" t="s">
        <v>1106</v>
      </c>
      <c r="C995" s="186" t="s">
        <v>1107</v>
      </c>
      <c r="D995" s="178" t="s">
        <v>211</v>
      </c>
      <c r="E995" s="179">
        <v>1</v>
      </c>
      <c r="F995" s="180">
        <v>0</v>
      </c>
      <c r="G995" s="181">
        <f>ROUND(E995*F995,2)</f>
        <v>0</v>
      </c>
      <c r="H995" s="180"/>
      <c r="I995" s="181">
        <f>ROUND(E995*H995,2)</f>
        <v>0</v>
      </c>
      <c r="J995" s="180"/>
      <c r="K995" s="181">
        <f>ROUND(E995*J995,2)</f>
        <v>0</v>
      </c>
      <c r="L995" s="181">
        <v>21</v>
      </c>
      <c r="M995" s="181">
        <f>G995*(1+L995/100)</f>
        <v>0</v>
      </c>
      <c r="N995" s="181">
        <v>0.14369000000000001</v>
      </c>
      <c r="O995" s="181">
        <f>ROUND(E995*N995,2)</f>
        <v>0.14000000000000001</v>
      </c>
      <c r="P995" s="181">
        <v>0</v>
      </c>
      <c r="Q995" s="181">
        <f>ROUND(E995*P995,2)</f>
        <v>0</v>
      </c>
      <c r="R995" s="181" t="s">
        <v>1105</v>
      </c>
      <c r="S995" s="181" t="s">
        <v>201</v>
      </c>
      <c r="T995" s="182" t="s">
        <v>245</v>
      </c>
      <c r="U995" s="160">
        <v>30</v>
      </c>
      <c r="V995" s="160">
        <f>ROUND(E995*U995,2)</f>
        <v>30</v>
      </c>
      <c r="W995" s="160"/>
      <c r="X995" s="151"/>
      <c r="Y995" s="151"/>
      <c r="Z995" s="151"/>
      <c r="AA995" s="151"/>
      <c r="AB995" s="151"/>
      <c r="AC995" s="151"/>
      <c r="AD995" s="151"/>
      <c r="AE995" s="151"/>
      <c r="AF995" s="151"/>
      <c r="AG995" s="151" t="s">
        <v>972</v>
      </c>
      <c r="AH995" s="151"/>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ht="22.5" outlineLevel="1">
      <c r="A996" s="168">
        <v>195</v>
      </c>
      <c r="B996" s="169" t="s">
        <v>1108</v>
      </c>
      <c r="C996" s="185" t="s">
        <v>1109</v>
      </c>
      <c r="D996" s="170" t="s">
        <v>211</v>
      </c>
      <c r="E996" s="171">
        <v>20.066700000000001</v>
      </c>
      <c r="F996" s="172">
        <v>0</v>
      </c>
      <c r="G996" s="173">
        <f>ROUND(E996*F996,2)</f>
        <v>0</v>
      </c>
      <c r="H996" s="172"/>
      <c r="I996" s="173">
        <f>ROUND(E996*H996,2)</f>
        <v>0</v>
      </c>
      <c r="J996" s="172"/>
      <c r="K996" s="173">
        <f>ROUND(E996*J996,2)</f>
        <v>0</v>
      </c>
      <c r="L996" s="173">
        <v>21</v>
      </c>
      <c r="M996" s="173">
        <f>G996*(1+L996/100)</f>
        <v>0</v>
      </c>
      <c r="N996" s="173">
        <v>3.32E-3</v>
      </c>
      <c r="O996" s="173">
        <f>ROUND(E996*N996,2)</f>
        <v>7.0000000000000007E-2</v>
      </c>
      <c r="P996" s="173">
        <v>0</v>
      </c>
      <c r="Q996" s="173">
        <f>ROUND(E996*P996,2)</f>
        <v>0</v>
      </c>
      <c r="R996" s="173" t="s">
        <v>1105</v>
      </c>
      <c r="S996" s="173" t="s">
        <v>201</v>
      </c>
      <c r="T996" s="174" t="s">
        <v>245</v>
      </c>
      <c r="U996" s="160">
        <v>0.377</v>
      </c>
      <c r="V996" s="160">
        <f>ROUND(E996*U996,2)</f>
        <v>7.57</v>
      </c>
      <c r="W996" s="160"/>
      <c r="X996" s="151"/>
      <c r="Y996" s="151"/>
      <c r="Z996" s="151"/>
      <c r="AA996" s="151"/>
      <c r="AB996" s="151"/>
      <c r="AC996" s="151"/>
      <c r="AD996" s="151"/>
      <c r="AE996" s="151"/>
      <c r="AF996" s="151"/>
      <c r="AG996" s="151" t="s">
        <v>972</v>
      </c>
      <c r="AH996" s="151"/>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c r="A997" s="158"/>
      <c r="B997" s="159"/>
      <c r="C997" s="319" t="s">
        <v>1110</v>
      </c>
      <c r="D997" s="320"/>
      <c r="E997" s="320"/>
      <c r="F997" s="320"/>
      <c r="G997" s="320"/>
      <c r="H997" s="160"/>
      <c r="I997" s="160"/>
      <c r="J997" s="160"/>
      <c r="K997" s="160"/>
      <c r="L997" s="160"/>
      <c r="M997" s="160"/>
      <c r="N997" s="160"/>
      <c r="O997" s="160"/>
      <c r="P997" s="160"/>
      <c r="Q997" s="160"/>
      <c r="R997" s="160"/>
      <c r="S997" s="160"/>
      <c r="T997" s="160"/>
      <c r="U997" s="160"/>
      <c r="V997" s="160"/>
      <c r="W997" s="160"/>
      <c r="X997" s="151"/>
      <c r="Y997" s="151"/>
      <c r="Z997" s="151"/>
      <c r="AA997" s="151"/>
      <c r="AB997" s="151"/>
      <c r="AC997" s="151"/>
      <c r="AD997" s="151"/>
      <c r="AE997" s="151"/>
      <c r="AF997" s="151"/>
      <c r="AG997" s="151" t="s">
        <v>204</v>
      </c>
      <c r="AH997" s="151"/>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c r="A998" s="158"/>
      <c r="B998" s="159"/>
      <c r="C998" s="199" t="s">
        <v>279</v>
      </c>
      <c r="D998" s="192"/>
      <c r="E998" s="193"/>
      <c r="F998" s="160"/>
      <c r="G998" s="160"/>
      <c r="H998" s="160"/>
      <c r="I998" s="160"/>
      <c r="J998" s="160"/>
      <c r="K998" s="160"/>
      <c r="L998" s="160"/>
      <c r="M998" s="160"/>
      <c r="N998" s="160"/>
      <c r="O998" s="160"/>
      <c r="P998" s="160"/>
      <c r="Q998" s="160"/>
      <c r="R998" s="160"/>
      <c r="S998" s="160"/>
      <c r="T998" s="160"/>
      <c r="U998" s="160"/>
      <c r="V998" s="160"/>
      <c r="W998" s="160"/>
      <c r="X998" s="151"/>
      <c r="Y998" s="151"/>
      <c r="Z998" s="151"/>
      <c r="AA998" s="151"/>
      <c r="AB998" s="151"/>
      <c r="AC998" s="151"/>
      <c r="AD998" s="151"/>
      <c r="AE998" s="151"/>
      <c r="AF998" s="151"/>
      <c r="AG998" s="151" t="s">
        <v>250</v>
      </c>
      <c r="AH998" s="151"/>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c r="A999" s="158"/>
      <c r="B999" s="159"/>
      <c r="C999" s="200" t="s">
        <v>1111</v>
      </c>
      <c r="D999" s="192"/>
      <c r="E999" s="193">
        <v>21.2</v>
      </c>
      <c r="F999" s="160"/>
      <c r="G999" s="160"/>
      <c r="H999" s="160"/>
      <c r="I999" s="160"/>
      <c r="J999" s="160"/>
      <c r="K999" s="160"/>
      <c r="L999" s="160"/>
      <c r="M999" s="160"/>
      <c r="N999" s="160"/>
      <c r="O999" s="160"/>
      <c r="P999" s="160"/>
      <c r="Q999" s="160"/>
      <c r="R999" s="160"/>
      <c r="S999" s="160"/>
      <c r="T999" s="160"/>
      <c r="U999" s="160"/>
      <c r="V999" s="160"/>
      <c r="W999" s="160"/>
      <c r="X999" s="151"/>
      <c r="Y999" s="151"/>
      <c r="Z999" s="151"/>
      <c r="AA999" s="151"/>
      <c r="AB999" s="151"/>
      <c r="AC999" s="151"/>
      <c r="AD999" s="151"/>
      <c r="AE999" s="151"/>
      <c r="AF999" s="151"/>
      <c r="AG999" s="151" t="s">
        <v>250</v>
      </c>
      <c r="AH999" s="151">
        <v>2</v>
      </c>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c r="A1000" s="158"/>
      <c r="B1000" s="159"/>
      <c r="C1000" s="200" t="s">
        <v>1112</v>
      </c>
      <c r="D1000" s="192"/>
      <c r="E1000" s="193">
        <v>8.9</v>
      </c>
      <c r="F1000" s="160"/>
      <c r="G1000" s="160"/>
      <c r="H1000" s="160"/>
      <c r="I1000" s="160"/>
      <c r="J1000" s="160"/>
      <c r="K1000" s="160"/>
      <c r="L1000" s="160"/>
      <c r="M1000" s="160"/>
      <c r="N1000" s="160"/>
      <c r="O1000" s="160"/>
      <c r="P1000" s="160"/>
      <c r="Q1000" s="160"/>
      <c r="R1000" s="160"/>
      <c r="S1000" s="160"/>
      <c r="T1000" s="160"/>
      <c r="U1000" s="160"/>
      <c r="V1000" s="160"/>
      <c r="W1000" s="160"/>
      <c r="X1000" s="151"/>
      <c r="Y1000" s="151"/>
      <c r="Z1000" s="151"/>
      <c r="AA1000" s="151"/>
      <c r="AB1000" s="151"/>
      <c r="AC1000" s="151"/>
      <c r="AD1000" s="151"/>
      <c r="AE1000" s="151"/>
      <c r="AF1000" s="151"/>
      <c r="AG1000" s="151" t="s">
        <v>250</v>
      </c>
      <c r="AH1000" s="151">
        <v>2</v>
      </c>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c r="A1001" s="158"/>
      <c r="B1001" s="159"/>
      <c r="C1001" s="201" t="s">
        <v>1113</v>
      </c>
      <c r="D1001" s="194"/>
      <c r="E1001" s="195">
        <v>30.1</v>
      </c>
      <c r="F1001" s="160"/>
      <c r="G1001" s="160"/>
      <c r="H1001" s="160"/>
      <c r="I1001" s="160"/>
      <c r="J1001" s="160"/>
      <c r="K1001" s="160"/>
      <c r="L1001" s="160"/>
      <c r="M1001" s="160"/>
      <c r="N1001" s="160"/>
      <c r="O1001" s="160"/>
      <c r="P1001" s="160"/>
      <c r="Q1001" s="160"/>
      <c r="R1001" s="160"/>
      <c r="S1001" s="160"/>
      <c r="T1001" s="160"/>
      <c r="U1001" s="160"/>
      <c r="V1001" s="160"/>
      <c r="W1001" s="160"/>
      <c r="X1001" s="151"/>
      <c r="Y1001" s="151"/>
      <c r="Z1001" s="151"/>
      <c r="AA1001" s="151"/>
      <c r="AB1001" s="151"/>
      <c r="AC1001" s="151"/>
      <c r="AD1001" s="151"/>
      <c r="AE1001" s="151"/>
      <c r="AF1001" s="151"/>
      <c r="AG1001" s="151" t="s">
        <v>250</v>
      </c>
      <c r="AH1001" s="151">
        <v>3</v>
      </c>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c r="A1002" s="158"/>
      <c r="B1002" s="159"/>
      <c r="C1002" s="199" t="s">
        <v>285</v>
      </c>
      <c r="D1002" s="192"/>
      <c r="E1002" s="193"/>
      <c r="F1002" s="160"/>
      <c r="G1002" s="160"/>
      <c r="H1002" s="160"/>
      <c r="I1002" s="160"/>
      <c r="J1002" s="160"/>
      <c r="K1002" s="160"/>
      <c r="L1002" s="160"/>
      <c r="M1002" s="160"/>
      <c r="N1002" s="160"/>
      <c r="O1002" s="160"/>
      <c r="P1002" s="160"/>
      <c r="Q1002" s="160"/>
      <c r="R1002" s="160"/>
      <c r="S1002" s="160"/>
      <c r="T1002" s="160"/>
      <c r="U1002" s="160"/>
      <c r="V1002" s="160"/>
      <c r="W1002" s="160"/>
      <c r="X1002" s="151"/>
      <c r="Y1002" s="151"/>
      <c r="Z1002" s="151"/>
      <c r="AA1002" s="151"/>
      <c r="AB1002" s="151"/>
      <c r="AC1002" s="151"/>
      <c r="AD1002" s="151"/>
      <c r="AE1002" s="151"/>
      <c r="AF1002" s="151"/>
      <c r="AG1002" s="151" t="s">
        <v>250</v>
      </c>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c r="A1003" s="158"/>
      <c r="B1003" s="159"/>
      <c r="C1003" s="198" t="s">
        <v>1114</v>
      </c>
      <c r="D1003" s="190"/>
      <c r="E1003" s="191">
        <v>20.066669999999998</v>
      </c>
      <c r="F1003" s="160"/>
      <c r="G1003" s="160"/>
      <c r="H1003" s="160"/>
      <c r="I1003" s="160"/>
      <c r="J1003" s="160"/>
      <c r="K1003" s="160"/>
      <c r="L1003" s="160"/>
      <c r="M1003" s="160"/>
      <c r="N1003" s="160"/>
      <c r="O1003" s="160"/>
      <c r="P1003" s="160"/>
      <c r="Q1003" s="160"/>
      <c r="R1003" s="160"/>
      <c r="S1003" s="160"/>
      <c r="T1003" s="160"/>
      <c r="U1003" s="160"/>
      <c r="V1003" s="160"/>
      <c r="W1003" s="160"/>
      <c r="X1003" s="151"/>
      <c r="Y1003" s="151"/>
      <c r="Z1003" s="151"/>
      <c r="AA1003" s="151"/>
      <c r="AB1003" s="151"/>
      <c r="AC1003" s="151"/>
      <c r="AD1003" s="151"/>
      <c r="AE1003" s="151"/>
      <c r="AF1003" s="151"/>
      <c r="AG1003" s="151" t="s">
        <v>250</v>
      </c>
      <c r="AH1003" s="151">
        <v>0</v>
      </c>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ht="22.5" outlineLevel="1">
      <c r="A1004" s="168">
        <v>196</v>
      </c>
      <c r="B1004" s="169" t="s">
        <v>1115</v>
      </c>
      <c r="C1004" s="185" t="s">
        <v>1116</v>
      </c>
      <c r="D1004" s="170" t="s">
        <v>211</v>
      </c>
      <c r="E1004" s="171">
        <v>56</v>
      </c>
      <c r="F1004" s="172">
        <v>0</v>
      </c>
      <c r="G1004" s="173">
        <f>ROUND(E1004*F1004,2)</f>
        <v>0</v>
      </c>
      <c r="H1004" s="172"/>
      <c r="I1004" s="173">
        <f>ROUND(E1004*H1004,2)</f>
        <v>0</v>
      </c>
      <c r="J1004" s="172"/>
      <c r="K1004" s="173">
        <f>ROUND(E1004*J1004,2)</f>
        <v>0</v>
      </c>
      <c r="L1004" s="173">
        <v>21</v>
      </c>
      <c r="M1004" s="173">
        <f>G1004*(1+L1004/100)</f>
        <v>0</v>
      </c>
      <c r="N1004" s="173">
        <v>0</v>
      </c>
      <c r="O1004" s="173">
        <f>ROUND(E1004*N1004,2)</f>
        <v>0</v>
      </c>
      <c r="P1004" s="173">
        <v>0</v>
      </c>
      <c r="Q1004" s="173">
        <f>ROUND(E1004*P1004,2)</f>
        <v>0</v>
      </c>
      <c r="R1004" s="173" t="s">
        <v>1105</v>
      </c>
      <c r="S1004" s="173" t="s">
        <v>201</v>
      </c>
      <c r="T1004" s="174" t="s">
        <v>245</v>
      </c>
      <c r="U1004" s="160">
        <v>8.4000000000000005E-2</v>
      </c>
      <c r="V1004" s="160">
        <f>ROUND(E1004*U1004,2)</f>
        <v>4.7</v>
      </c>
      <c r="W1004" s="160"/>
      <c r="X1004" s="151"/>
      <c r="Y1004" s="151"/>
      <c r="Z1004" s="151"/>
      <c r="AA1004" s="151"/>
      <c r="AB1004" s="151"/>
      <c r="AC1004" s="151"/>
      <c r="AD1004" s="151"/>
      <c r="AE1004" s="151"/>
      <c r="AF1004" s="151"/>
      <c r="AG1004" s="151" t="s">
        <v>972</v>
      </c>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c r="A1005" s="158"/>
      <c r="B1005" s="159"/>
      <c r="C1005" s="198" t="s">
        <v>1117</v>
      </c>
      <c r="D1005" s="190"/>
      <c r="E1005" s="191">
        <v>56</v>
      </c>
      <c r="F1005" s="160"/>
      <c r="G1005" s="160"/>
      <c r="H1005" s="160"/>
      <c r="I1005" s="160"/>
      <c r="J1005" s="160"/>
      <c r="K1005" s="160"/>
      <c r="L1005" s="160"/>
      <c r="M1005" s="160"/>
      <c r="N1005" s="160"/>
      <c r="O1005" s="160"/>
      <c r="P1005" s="160"/>
      <c r="Q1005" s="160"/>
      <c r="R1005" s="160"/>
      <c r="S1005" s="160"/>
      <c r="T1005" s="160"/>
      <c r="U1005" s="160"/>
      <c r="V1005" s="160"/>
      <c r="W1005" s="160"/>
      <c r="X1005" s="151"/>
      <c r="Y1005" s="151"/>
      <c r="Z1005" s="151"/>
      <c r="AA1005" s="151"/>
      <c r="AB1005" s="151"/>
      <c r="AC1005" s="151"/>
      <c r="AD1005" s="151"/>
      <c r="AE1005" s="151"/>
      <c r="AF1005" s="151"/>
      <c r="AG1005" s="151" t="s">
        <v>250</v>
      </c>
      <c r="AH1005" s="151">
        <v>0</v>
      </c>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c r="A1006" s="168">
        <v>197</v>
      </c>
      <c r="B1006" s="169" t="s">
        <v>1118</v>
      </c>
      <c r="C1006" s="185" t="s">
        <v>1119</v>
      </c>
      <c r="D1006" s="170" t="s">
        <v>318</v>
      </c>
      <c r="E1006" s="171">
        <v>16.600000000000001</v>
      </c>
      <c r="F1006" s="172">
        <v>0</v>
      </c>
      <c r="G1006" s="173">
        <f>ROUND(E1006*F1006,2)</f>
        <v>0</v>
      </c>
      <c r="H1006" s="172"/>
      <c r="I1006" s="173">
        <f>ROUND(E1006*H1006,2)</f>
        <v>0</v>
      </c>
      <c r="J1006" s="172"/>
      <c r="K1006" s="173">
        <f>ROUND(E1006*J1006,2)</f>
        <v>0</v>
      </c>
      <c r="L1006" s="173">
        <v>21</v>
      </c>
      <c r="M1006" s="173">
        <f>G1006*(1+L1006/100)</f>
        <v>0</v>
      </c>
      <c r="N1006" s="173">
        <v>8.94E-3</v>
      </c>
      <c r="O1006" s="173">
        <f>ROUND(E1006*N1006,2)</f>
        <v>0.15</v>
      </c>
      <c r="P1006" s="173">
        <v>0</v>
      </c>
      <c r="Q1006" s="173">
        <f>ROUND(E1006*P1006,2)</f>
        <v>0</v>
      </c>
      <c r="R1006" s="173" t="s">
        <v>1105</v>
      </c>
      <c r="S1006" s="173" t="s">
        <v>201</v>
      </c>
      <c r="T1006" s="174" t="s">
        <v>245</v>
      </c>
      <c r="U1006" s="160">
        <v>0.186</v>
      </c>
      <c r="V1006" s="160">
        <f>ROUND(E1006*U1006,2)</f>
        <v>3.09</v>
      </c>
      <c r="W1006" s="160"/>
      <c r="X1006" s="151"/>
      <c r="Y1006" s="151"/>
      <c r="Z1006" s="151"/>
      <c r="AA1006" s="151"/>
      <c r="AB1006" s="151"/>
      <c r="AC1006" s="151"/>
      <c r="AD1006" s="151"/>
      <c r="AE1006" s="151"/>
      <c r="AF1006" s="151"/>
      <c r="AG1006" s="151" t="s">
        <v>972</v>
      </c>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c r="A1007" s="158"/>
      <c r="B1007" s="159"/>
      <c r="C1007" s="315" t="s">
        <v>1120</v>
      </c>
      <c r="D1007" s="316"/>
      <c r="E1007" s="316"/>
      <c r="F1007" s="316"/>
      <c r="G1007" s="316"/>
      <c r="H1007" s="160"/>
      <c r="I1007" s="160"/>
      <c r="J1007" s="160"/>
      <c r="K1007" s="160"/>
      <c r="L1007" s="160"/>
      <c r="M1007" s="160"/>
      <c r="N1007" s="160"/>
      <c r="O1007" s="160"/>
      <c r="P1007" s="160"/>
      <c r="Q1007" s="160"/>
      <c r="R1007" s="160"/>
      <c r="S1007" s="160"/>
      <c r="T1007" s="160"/>
      <c r="U1007" s="160"/>
      <c r="V1007" s="160"/>
      <c r="W1007" s="160"/>
      <c r="X1007" s="151"/>
      <c r="Y1007" s="151"/>
      <c r="Z1007" s="151"/>
      <c r="AA1007" s="151"/>
      <c r="AB1007" s="151"/>
      <c r="AC1007" s="151"/>
      <c r="AD1007" s="151"/>
      <c r="AE1007" s="151"/>
      <c r="AF1007" s="151"/>
      <c r="AG1007" s="151" t="s">
        <v>248</v>
      </c>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c r="A1008" s="158"/>
      <c r="B1008" s="159"/>
      <c r="C1008" s="198" t="s">
        <v>1121</v>
      </c>
      <c r="D1008" s="190"/>
      <c r="E1008" s="191">
        <v>16.600000000000001</v>
      </c>
      <c r="F1008" s="160"/>
      <c r="G1008" s="160"/>
      <c r="H1008" s="160"/>
      <c r="I1008" s="160"/>
      <c r="J1008" s="160"/>
      <c r="K1008" s="160"/>
      <c r="L1008" s="160"/>
      <c r="M1008" s="160"/>
      <c r="N1008" s="160"/>
      <c r="O1008" s="160"/>
      <c r="P1008" s="160"/>
      <c r="Q1008" s="160"/>
      <c r="R1008" s="160"/>
      <c r="S1008" s="160"/>
      <c r="T1008" s="160"/>
      <c r="U1008" s="160"/>
      <c r="V1008" s="160"/>
      <c r="W1008" s="160"/>
      <c r="X1008" s="151"/>
      <c r="Y1008" s="151"/>
      <c r="Z1008" s="151"/>
      <c r="AA1008" s="151"/>
      <c r="AB1008" s="151"/>
      <c r="AC1008" s="151"/>
      <c r="AD1008" s="151"/>
      <c r="AE1008" s="151"/>
      <c r="AF1008" s="151"/>
      <c r="AG1008" s="151" t="s">
        <v>250</v>
      </c>
      <c r="AH1008" s="151">
        <v>0</v>
      </c>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ht="33.75" outlineLevel="1">
      <c r="A1009" s="168">
        <v>198</v>
      </c>
      <c r="B1009" s="169" t="s">
        <v>1122</v>
      </c>
      <c r="C1009" s="185" t="s">
        <v>1123</v>
      </c>
      <c r="D1009" s="170" t="s">
        <v>318</v>
      </c>
      <c r="E1009" s="171">
        <v>78.400000000000006</v>
      </c>
      <c r="F1009" s="172">
        <v>0</v>
      </c>
      <c r="G1009" s="173">
        <f>ROUND(E1009*F1009,2)</f>
        <v>0</v>
      </c>
      <c r="H1009" s="172"/>
      <c r="I1009" s="173">
        <f>ROUND(E1009*H1009,2)</f>
        <v>0</v>
      </c>
      <c r="J1009" s="172"/>
      <c r="K1009" s="173">
        <f>ROUND(E1009*J1009,2)</f>
        <v>0</v>
      </c>
      <c r="L1009" s="173">
        <v>21</v>
      </c>
      <c r="M1009" s="173">
        <f>G1009*(1+L1009/100)</f>
        <v>0</v>
      </c>
      <c r="N1009" s="173">
        <v>9.8999999999999999E-4</v>
      </c>
      <c r="O1009" s="173">
        <f>ROUND(E1009*N1009,2)</f>
        <v>0.08</v>
      </c>
      <c r="P1009" s="173">
        <v>0</v>
      </c>
      <c r="Q1009" s="173">
        <f>ROUND(E1009*P1009,2)</f>
        <v>0</v>
      </c>
      <c r="R1009" s="173" t="s">
        <v>1105</v>
      </c>
      <c r="S1009" s="173" t="s">
        <v>201</v>
      </c>
      <c r="T1009" s="174" t="s">
        <v>245</v>
      </c>
      <c r="U1009" s="160">
        <v>0.26200000000000001</v>
      </c>
      <c r="V1009" s="160">
        <f>ROUND(E1009*U1009,2)</f>
        <v>20.54</v>
      </c>
      <c r="W1009" s="160"/>
      <c r="X1009" s="151"/>
      <c r="Y1009" s="151"/>
      <c r="Z1009" s="151"/>
      <c r="AA1009" s="151"/>
      <c r="AB1009" s="151"/>
      <c r="AC1009" s="151"/>
      <c r="AD1009" s="151"/>
      <c r="AE1009" s="151"/>
      <c r="AF1009" s="151"/>
      <c r="AG1009" s="151" t="s">
        <v>972</v>
      </c>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outlineLevel="1">
      <c r="A1010" s="158"/>
      <c r="B1010" s="159"/>
      <c r="C1010" s="198" t="s">
        <v>1124</v>
      </c>
      <c r="D1010" s="190"/>
      <c r="E1010" s="191">
        <v>78.400000000000006</v>
      </c>
      <c r="F1010" s="160"/>
      <c r="G1010" s="160"/>
      <c r="H1010" s="160"/>
      <c r="I1010" s="160"/>
      <c r="J1010" s="160"/>
      <c r="K1010" s="160"/>
      <c r="L1010" s="160"/>
      <c r="M1010" s="160"/>
      <c r="N1010" s="160"/>
      <c r="O1010" s="160"/>
      <c r="P1010" s="160"/>
      <c r="Q1010" s="160"/>
      <c r="R1010" s="160"/>
      <c r="S1010" s="160"/>
      <c r="T1010" s="160"/>
      <c r="U1010" s="160"/>
      <c r="V1010" s="160"/>
      <c r="W1010" s="160"/>
      <c r="X1010" s="151"/>
      <c r="Y1010" s="151"/>
      <c r="Z1010" s="151"/>
      <c r="AA1010" s="151"/>
      <c r="AB1010" s="151"/>
      <c r="AC1010" s="151"/>
      <c r="AD1010" s="151"/>
      <c r="AE1010" s="151"/>
      <c r="AF1010" s="151"/>
      <c r="AG1010" s="151" t="s">
        <v>250</v>
      </c>
      <c r="AH1010" s="151">
        <v>0</v>
      </c>
      <c r="AI1010" s="151"/>
      <c r="AJ1010" s="151"/>
      <c r="AK1010" s="151"/>
      <c r="AL1010" s="151"/>
      <c r="AM1010" s="151"/>
      <c r="AN1010" s="151"/>
      <c r="AO1010" s="151"/>
      <c r="AP1010" s="151"/>
      <c r="AQ1010" s="151"/>
      <c r="AR1010" s="151"/>
      <c r="AS1010" s="151"/>
      <c r="AT1010" s="151"/>
      <c r="AU1010" s="151"/>
      <c r="AV1010" s="151"/>
      <c r="AW1010" s="151"/>
      <c r="AX1010" s="151"/>
      <c r="AY1010" s="151"/>
      <c r="AZ1010" s="151"/>
      <c r="BA1010" s="151"/>
      <c r="BB1010" s="151"/>
      <c r="BC1010" s="151"/>
      <c r="BD1010" s="151"/>
      <c r="BE1010" s="151"/>
      <c r="BF1010" s="151"/>
      <c r="BG1010" s="151"/>
      <c r="BH1010" s="151"/>
    </row>
    <row r="1011" spans="1:60" ht="33.75" outlineLevel="1">
      <c r="A1011" s="168">
        <v>199</v>
      </c>
      <c r="B1011" s="169" t="s">
        <v>1125</v>
      </c>
      <c r="C1011" s="185" t="s">
        <v>1126</v>
      </c>
      <c r="D1011" s="170" t="s">
        <v>318</v>
      </c>
      <c r="E1011" s="171">
        <v>97.3</v>
      </c>
      <c r="F1011" s="172">
        <v>0</v>
      </c>
      <c r="G1011" s="173">
        <f>ROUND(E1011*F1011,2)</f>
        <v>0</v>
      </c>
      <c r="H1011" s="172"/>
      <c r="I1011" s="173">
        <f>ROUND(E1011*H1011,2)</f>
        <v>0</v>
      </c>
      <c r="J1011" s="172"/>
      <c r="K1011" s="173">
        <f>ROUND(E1011*J1011,2)</f>
        <v>0</v>
      </c>
      <c r="L1011" s="173">
        <v>21</v>
      </c>
      <c r="M1011" s="173">
        <f>G1011*(1+L1011/100)</f>
        <v>0</v>
      </c>
      <c r="N1011" s="173">
        <v>9.8999999999999999E-4</v>
      </c>
      <c r="O1011" s="173">
        <f>ROUND(E1011*N1011,2)</f>
        <v>0.1</v>
      </c>
      <c r="P1011" s="173">
        <v>0</v>
      </c>
      <c r="Q1011" s="173">
        <f>ROUND(E1011*P1011,2)</f>
        <v>0</v>
      </c>
      <c r="R1011" s="173" t="s">
        <v>1105</v>
      </c>
      <c r="S1011" s="173" t="s">
        <v>201</v>
      </c>
      <c r="T1011" s="174" t="s">
        <v>245</v>
      </c>
      <c r="U1011" s="160">
        <v>0.36099999999999999</v>
      </c>
      <c r="V1011" s="160">
        <f>ROUND(E1011*U1011,2)</f>
        <v>35.130000000000003</v>
      </c>
      <c r="W1011" s="160"/>
      <c r="X1011" s="151"/>
      <c r="Y1011" s="151"/>
      <c r="Z1011" s="151"/>
      <c r="AA1011" s="151"/>
      <c r="AB1011" s="151"/>
      <c r="AC1011" s="151"/>
      <c r="AD1011" s="151"/>
      <c r="AE1011" s="151"/>
      <c r="AF1011" s="151"/>
      <c r="AG1011" s="151" t="s">
        <v>972</v>
      </c>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outlineLevel="1">
      <c r="A1012" s="158"/>
      <c r="B1012" s="159"/>
      <c r="C1012" s="198" t="s">
        <v>1127</v>
      </c>
      <c r="D1012" s="190"/>
      <c r="E1012" s="191">
        <v>21.2</v>
      </c>
      <c r="F1012" s="160"/>
      <c r="G1012" s="160"/>
      <c r="H1012" s="160"/>
      <c r="I1012" s="160"/>
      <c r="J1012" s="160"/>
      <c r="K1012" s="160"/>
      <c r="L1012" s="160"/>
      <c r="M1012" s="160"/>
      <c r="N1012" s="160"/>
      <c r="O1012" s="160"/>
      <c r="P1012" s="160"/>
      <c r="Q1012" s="160"/>
      <c r="R1012" s="160"/>
      <c r="S1012" s="160"/>
      <c r="T1012" s="160"/>
      <c r="U1012" s="160"/>
      <c r="V1012" s="160"/>
      <c r="W1012" s="160"/>
      <c r="X1012" s="151"/>
      <c r="Y1012" s="151"/>
      <c r="Z1012" s="151"/>
      <c r="AA1012" s="151"/>
      <c r="AB1012" s="151"/>
      <c r="AC1012" s="151"/>
      <c r="AD1012" s="151"/>
      <c r="AE1012" s="151"/>
      <c r="AF1012" s="151"/>
      <c r="AG1012" s="151" t="s">
        <v>250</v>
      </c>
      <c r="AH1012" s="151">
        <v>0</v>
      </c>
      <c r="AI1012" s="151"/>
      <c r="AJ1012" s="151"/>
      <c r="AK1012" s="151"/>
      <c r="AL1012" s="151"/>
      <c r="AM1012" s="151"/>
      <c r="AN1012" s="151"/>
      <c r="AO1012" s="151"/>
      <c r="AP1012" s="151"/>
      <c r="AQ1012" s="151"/>
      <c r="AR1012" s="151"/>
      <c r="AS1012" s="151"/>
      <c r="AT1012" s="151"/>
      <c r="AU1012" s="151"/>
      <c r="AV1012" s="151"/>
      <c r="AW1012" s="151"/>
      <c r="AX1012" s="151"/>
      <c r="AY1012" s="151"/>
      <c r="AZ1012" s="151"/>
      <c r="BA1012" s="151"/>
      <c r="BB1012" s="151"/>
      <c r="BC1012" s="151"/>
      <c r="BD1012" s="151"/>
      <c r="BE1012" s="151"/>
      <c r="BF1012" s="151"/>
      <c r="BG1012" s="151"/>
      <c r="BH1012" s="151"/>
    </row>
    <row r="1013" spans="1:60" outlineLevel="1">
      <c r="A1013" s="158"/>
      <c r="B1013" s="159"/>
      <c r="C1013" s="198" t="s">
        <v>1128</v>
      </c>
      <c r="D1013" s="190"/>
      <c r="E1013" s="191">
        <v>8.9</v>
      </c>
      <c r="F1013" s="160"/>
      <c r="G1013" s="160"/>
      <c r="H1013" s="160"/>
      <c r="I1013" s="160"/>
      <c r="J1013" s="160"/>
      <c r="K1013" s="160"/>
      <c r="L1013" s="160"/>
      <c r="M1013" s="160"/>
      <c r="N1013" s="160"/>
      <c r="O1013" s="160"/>
      <c r="P1013" s="160"/>
      <c r="Q1013" s="160"/>
      <c r="R1013" s="160"/>
      <c r="S1013" s="160"/>
      <c r="T1013" s="160"/>
      <c r="U1013" s="160"/>
      <c r="V1013" s="160"/>
      <c r="W1013" s="160"/>
      <c r="X1013" s="151"/>
      <c r="Y1013" s="151"/>
      <c r="Z1013" s="151"/>
      <c r="AA1013" s="151"/>
      <c r="AB1013" s="151"/>
      <c r="AC1013" s="151"/>
      <c r="AD1013" s="151"/>
      <c r="AE1013" s="151"/>
      <c r="AF1013" s="151"/>
      <c r="AG1013" s="151" t="s">
        <v>250</v>
      </c>
      <c r="AH1013" s="151">
        <v>0</v>
      </c>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c r="A1014" s="158"/>
      <c r="B1014" s="159"/>
      <c r="C1014" s="198" t="s">
        <v>1129</v>
      </c>
      <c r="D1014" s="190"/>
      <c r="E1014" s="191">
        <v>67.2</v>
      </c>
      <c r="F1014" s="160"/>
      <c r="G1014" s="160"/>
      <c r="H1014" s="160"/>
      <c r="I1014" s="160"/>
      <c r="J1014" s="160"/>
      <c r="K1014" s="160"/>
      <c r="L1014" s="160"/>
      <c r="M1014" s="160"/>
      <c r="N1014" s="160"/>
      <c r="O1014" s="160"/>
      <c r="P1014" s="160"/>
      <c r="Q1014" s="160"/>
      <c r="R1014" s="160"/>
      <c r="S1014" s="160"/>
      <c r="T1014" s="160"/>
      <c r="U1014" s="160"/>
      <c r="V1014" s="160"/>
      <c r="W1014" s="160"/>
      <c r="X1014" s="151"/>
      <c r="Y1014" s="151"/>
      <c r="Z1014" s="151"/>
      <c r="AA1014" s="151"/>
      <c r="AB1014" s="151"/>
      <c r="AC1014" s="151"/>
      <c r="AD1014" s="151"/>
      <c r="AE1014" s="151"/>
      <c r="AF1014" s="151"/>
      <c r="AG1014" s="151" t="s">
        <v>250</v>
      </c>
      <c r="AH1014" s="151">
        <v>0</v>
      </c>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ht="33.75" outlineLevel="1">
      <c r="A1015" s="168">
        <v>200</v>
      </c>
      <c r="B1015" s="169" t="s">
        <v>1130</v>
      </c>
      <c r="C1015" s="185" t="s">
        <v>1131</v>
      </c>
      <c r="D1015" s="170" t="s">
        <v>318</v>
      </c>
      <c r="E1015" s="171">
        <v>8.9</v>
      </c>
      <c r="F1015" s="172">
        <v>0</v>
      </c>
      <c r="G1015" s="173">
        <f>ROUND(E1015*F1015,2)</f>
        <v>0</v>
      </c>
      <c r="H1015" s="172"/>
      <c r="I1015" s="173">
        <f>ROUND(E1015*H1015,2)</f>
        <v>0</v>
      </c>
      <c r="J1015" s="172"/>
      <c r="K1015" s="173">
        <f>ROUND(E1015*J1015,2)</f>
        <v>0</v>
      </c>
      <c r="L1015" s="173">
        <v>21</v>
      </c>
      <c r="M1015" s="173">
        <f>G1015*(1+L1015/100)</f>
        <v>0</v>
      </c>
      <c r="N1015" s="173">
        <v>9.8999999999999999E-4</v>
      </c>
      <c r="O1015" s="173">
        <f>ROUND(E1015*N1015,2)</f>
        <v>0.01</v>
      </c>
      <c r="P1015" s="173">
        <v>0</v>
      </c>
      <c r="Q1015" s="173">
        <f>ROUND(E1015*P1015,2)</f>
        <v>0</v>
      </c>
      <c r="R1015" s="173" t="s">
        <v>1105</v>
      </c>
      <c r="S1015" s="173" t="s">
        <v>201</v>
      </c>
      <c r="T1015" s="174" t="s">
        <v>245</v>
      </c>
      <c r="U1015" s="160">
        <v>0.48899999999999999</v>
      </c>
      <c r="V1015" s="160">
        <f>ROUND(E1015*U1015,2)</f>
        <v>4.3499999999999996</v>
      </c>
      <c r="W1015" s="160"/>
      <c r="X1015" s="151"/>
      <c r="Y1015" s="151"/>
      <c r="Z1015" s="151"/>
      <c r="AA1015" s="151"/>
      <c r="AB1015" s="151"/>
      <c r="AC1015" s="151"/>
      <c r="AD1015" s="151"/>
      <c r="AE1015" s="151"/>
      <c r="AF1015" s="151"/>
      <c r="AG1015" s="151" t="s">
        <v>972</v>
      </c>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c r="A1016" s="158"/>
      <c r="B1016" s="159"/>
      <c r="C1016" s="198" t="s">
        <v>1132</v>
      </c>
      <c r="D1016" s="190"/>
      <c r="E1016" s="191">
        <v>8.9</v>
      </c>
      <c r="F1016" s="160"/>
      <c r="G1016" s="160"/>
      <c r="H1016" s="160"/>
      <c r="I1016" s="160"/>
      <c r="J1016" s="160"/>
      <c r="K1016" s="160"/>
      <c r="L1016" s="160"/>
      <c r="M1016" s="160"/>
      <c r="N1016" s="160"/>
      <c r="O1016" s="160"/>
      <c r="P1016" s="160"/>
      <c r="Q1016" s="160"/>
      <c r="R1016" s="160"/>
      <c r="S1016" s="160"/>
      <c r="T1016" s="160"/>
      <c r="U1016" s="160"/>
      <c r="V1016" s="160"/>
      <c r="W1016" s="160"/>
      <c r="X1016" s="151"/>
      <c r="Y1016" s="151"/>
      <c r="Z1016" s="151"/>
      <c r="AA1016" s="151"/>
      <c r="AB1016" s="151"/>
      <c r="AC1016" s="151"/>
      <c r="AD1016" s="151"/>
      <c r="AE1016" s="151"/>
      <c r="AF1016" s="151"/>
      <c r="AG1016" s="151" t="s">
        <v>250</v>
      </c>
      <c r="AH1016" s="151">
        <v>0</v>
      </c>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ht="22.5" outlineLevel="1">
      <c r="A1017" s="168">
        <v>201</v>
      </c>
      <c r="B1017" s="169" t="s">
        <v>1133</v>
      </c>
      <c r="C1017" s="185" t="s">
        <v>1134</v>
      </c>
      <c r="D1017" s="170" t="s">
        <v>318</v>
      </c>
      <c r="E1017" s="171">
        <v>40.15</v>
      </c>
      <c r="F1017" s="172">
        <v>0</v>
      </c>
      <c r="G1017" s="173">
        <f>ROUND(E1017*F1017,2)</f>
        <v>0</v>
      </c>
      <c r="H1017" s="172"/>
      <c r="I1017" s="173">
        <f>ROUND(E1017*H1017,2)</f>
        <v>0</v>
      </c>
      <c r="J1017" s="172"/>
      <c r="K1017" s="173">
        <f>ROUND(E1017*J1017,2)</f>
        <v>0</v>
      </c>
      <c r="L1017" s="173">
        <v>21</v>
      </c>
      <c r="M1017" s="173">
        <f>G1017*(1+L1017/100)</f>
        <v>0</v>
      </c>
      <c r="N1017" s="173">
        <v>1.6000000000000001E-4</v>
      </c>
      <c r="O1017" s="173">
        <f>ROUND(E1017*N1017,2)</f>
        <v>0.01</v>
      </c>
      <c r="P1017" s="173">
        <v>1.2319999999999999E-2</v>
      </c>
      <c r="Q1017" s="173">
        <f>ROUND(E1017*P1017,2)</f>
        <v>0.49</v>
      </c>
      <c r="R1017" s="173" t="s">
        <v>1105</v>
      </c>
      <c r="S1017" s="173" t="s">
        <v>201</v>
      </c>
      <c r="T1017" s="174" t="s">
        <v>245</v>
      </c>
      <c r="U1017" s="160">
        <v>0.33815000000000001</v>
      </c>
      <c r="V1017" s="160">
        <f>ROUND(E1017*U1017,2)</f>
        <v>13.58</v>
      </c>
      <c r="W1017" s="160"/>
      <c r="X1017" s="151"/>
      <c r="Y1017" s="151"/>
      <c r="Z1017" s="151"/>
      <c r="AA1017" s="151"/>
      <c r="AB1017" s="151"/>
      <c r="AC1017" s="151"/>
      <c r="AD1017" s="151"/>
      <c r="AE1017" s="151"/>
      <c r="AF1017" s="151"/>
      <c r="AG1017" s="151" t="s">
        <v>972</v>
      </c>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c r="A1018" s="158"/>
      <c r="B1018" s="159"/>
      <c r="C1018" s="198" t="s">
        <v>1135</v>
      </c>
      <c r="D1018" s="190"/>
      <c r="E1018" s="191">
        <v>40.15</v>
      </c>
      <c r="F1018" s="160"/>
      <c r="G1018" s="160"/>
      <c r="H1018" s="160"/>
      <c r="I1018" s="160"/>
      <c r="J1018" s="160"/>
      <c r="K1018" s="160"/>
      <c r="L1018" s="160"/>
      <c r="M1018" s="160"/>
      <c r="N1018" s="160"/>
      <c r="O1018" s="160"/>
      <c r="P1018" s="160"/>
      <c r="Q1018" s="160"/>
      <c r="R1018" s="160"/>
      <c r="S1018" s="160"/>
      <c r="T1018" s="160"/>
      <c r="U1018" s="160"/>
      <c r="V1018" s="160"/>
      <c r="W1018" s="160"/>
      <c r="X1018" s="151"/>
      <c r="Y1018" s="151"/>
      <c r="Z1018" s="151"/>
      <c r="AA1018" s="151"/>
      <c r="AB1018" s="151"/>
      <c r="AC1018" s="151"/>
      <c r="AD1018" s="151"/>
      <c r="AE1018" s="151"/>
      <c r="AF1018" s="151"/>
      <c r="AG1018" s="151" t="s">
        <v>250</v>
      </c>
      <c r="AH1018" s="151">
        <v>0</v>
      </c>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ht="45" outlineLevel="1">
      <c r="A1019" s="168">
        <v>202</v>
      </c>
      <c r="B1019" s="169" t="s">
        <v>1136</v>
      </c>
      <c r="C1019" s="185" t="s">
        <v>1137</v>
      </c>
      <c r="D1019" s="170" t="s">
        <v>292</v>
      </c>
      <c r="E1019" s="171">
        <v>10.78</v>
      </c>
      <c r="F1019" s="172">
        <v>0</v>
      </c>
      <c r="G1019" s="173">
        <f>ROUND(E1019*F1019,2)</f>
        <v>0</v>
      </c>
      <c r="H1019" s="172"/>
      <c r="I1019" s="173">
        <f>ROUND(E1019*H1019,2)</f>
        <v>0</v>
      </c>
      <c r="J1019" s="172"/>
      <c r="K1019" s="173">
        <f>ROUND(E1019*J1019,2)</f>
        <v>0</v>
      </c>
      <c r="L1019" s="173">
        <v>21</v>
      </c>
      <c r="M1019" s="173">
        <f>G1019*(1+L1019/100)</f>
        <v>0</v>
      </c>
      <c r="N1019" s="173">
        <v>0</v>
      </c>
      <c r="O1019" s="173">
        <f>ROUND(E1019*N1019,2)</f>
        <v>0</v>
      </c>
      <c r="P1019" s="173">
        <v>0</v>
      </c>
      <c r="Q1019" s="173">
        <f>ROUND(E1019*P1019,2)</f>
        <v>0</v>
      </c>
      <c r="R1019" s="173" t="s">
        <v>1105</v>
      </c>
      <c r="S1019" s="173" t="s">
        <v>201</v>
      </c>
      <c r="T1019" s="174" t="s">
        <v>245</v>
      </c>
      <c r="U1019" s="160">
        <v>0.78200000000000003</v>
      </c>
      <c r="V1019" s="160">
        <f>ROUND(E1019*U1019,2)</f>
        <v>8.43</v>
      </c>
      <c r="W1019" s="160"/>
      <c r="X1019" s="151"/>
      <c r="Y1019" s="151"/>
      <c r="Z1019" s="151"/>
      <c r="AA1019" s="151"/>
      <c r="AB1019" s="151"/>
      <c r="AC1019" s="151"/>
      <c r="AD1019" s="151"/>
      <c r="AE1019" s="151"/>
      <c r="AF1019" s="151"/>
      <c r="AG1019" s="151" t="s">
        <v>424</v>
      </c>
      <c r="AH1019" s="151"/>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c r="A1020" s="158"/>
      <c r="B1020" s="159"/>
      <c r="C1020" s="198" t="s">
        <v>619</v>
      </c>
      <c r="D1020" s="190"/>
      <c r="E1020" s="191">
        <v>10.78</v>
      </c>
      <c r="F1020" s="160"/>
      <c r="G1020" s="160"/>
      <c r="H1020" s="160"/>
      <c r="I1020" s="160"/>
      <c r="J1020" s="160"/>
      <c r="K1020" s="160"/>
      <c r="L1020" s="160"/>
      <c r="M1020" s="160"/>
      <c r="N1020" s="160"/>
      <c r="O1020" s="160"/>
      <c r="P1020" s="160"/>
      <c r="Q1020" s="160"/>
      <c r="R1020" s="160"/>
      <c r="S1020" s="160"/>
      <c r="T1020" s="160"/>
      <c r="U1020" s="160"/>
      <c r="V1020" s="160"/>
      <c r="W1020" s="160"/>
      <c r="X1020" s="151"/>
      <c r="Y1020" s="151"/>
      <c r="Z1020" s="151"/>
      <c r="AA1020" s="151"/>
      <c r="AB1020" s="151"/>
      <c r="AC1020" s="151"/>
      <c r="AD1020" s="151"/>
      <c r="AE1020" s="151"/>
      <c r="AF1020" s="151"/>
      <c r="AG1020" s="151" t="s">
        <v>250</v>
      </c>
      <c r="AH1020" s="151">
        <v>0</v>
      </c>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ht="45" outlineLevel="1">
      <c r="A1021" s="168">
        <v>203</v>
      </c>
      <c r="B1021" s="169" t="s">
        <v>1138</v>
      </c>
      <c r="C1021" s="185" t="s">
        <v>1139</v>
      </c>
      <c r="D1021" s="170" t="s">
        <v>292</v>
      </c>
      <c r="E1021" s="171">
        <v>46</v>
      </c>
      <c r="F1021" s="172">
        <v>0</v>
      </c>
      <c r="G1021" s="173">
        <f>ROUND(E1021*F1021,2)</f>
        <v>0</v>
      </c>
      <c r="H1021" s="172"/>
      <c r="I1021" s="173">
        <f>ROUND(E1021*H1021,2)</f>
        <v>0</v>
      </c>
      <c r="J1021" s="172"/>
      <c r="K1021" s="173">
        <f>ROUND(E1021*J1021,2)</f>
        <v>0</v>
      </c>
      <c r="L1021" s="173">
        <v>21</v>
      </c>
      <c r="M1021" s="173">
        <f>G1021*(1+L1021/100)</f>
        <v>0</v>
      </c>
      <c r="N1021" s="173">
        <v>1.452E-2</v>
      </c>
      <c r="O1021" s="173">
        <f>ROUND(E1021*N1021,2)</f>
        <v>0.67</v>
      </c>
      <c r="P1021" s="173">
        <v>0</v>
      </c>
      <c r="Q1021" s="173">
        <f>ROUND(E1021*P1021,2)</f>
        <v>0</v>
      </c>
      <c r="R1021" s="173" t="s">
        <v>1105</v>
      </c>
      <c r="S1021" s="173" t="s">
        <v>201</v>
      </c>
      <c r="T1021" s="174" t="s">
        <v>245</v>
      </c>
      <c r="U1021" s="160">
        <v>0.27</v>
      </c>
      <c r="V1021" s="160">
        <f>ROUND(E1021*U1021,2)</f>
        <v>12.42</v>
      </c>
      <c r="W1021" s="160"/>
      <c r="X1021" s="151"/>
      <c r="Y1021" s="151"/>
      <c r="Z1021" s="151"/>
      <c r="AA1021" s="151"/>
      <c r="AB1021" s="151"/>
      <c r="AC1021" s="151"/>
      <c r="AD1021" s="151"/>
      <c r="AE1021" s="151"/>
      <c r="AF1021" s="151"/>
      <c r="AG1021" s="151" t="s">
        <v>972</v>
      </c>
      <c r="AH1021" s="151"/>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c r="A1022" s="158"/>
      <c r="B1022" s="159"/>
      <c r="C1022" s="198" t="s">
        <v>1018</v>
      </c>
      <c r="D1022" s="190"/>
      <c r="E1022" s="191">
        <v>46</v>
      </c>
      <c r="F1022" s="160"/>
      <c r="G1022" s="160"/>
      <c r="H1022" s="160"/>
      <c r="I1022" s="160"/>
      <c r="J1022" s="160"/>
      <c r="K1022" s="160"/>
      <c r="L1022" s="160"/>
      <c r="M1022" s="160"/>
      <c r="N1022" s="160"/>
      <c r="O1022" s="160"/>
      <c r="P1022" s="160"/>
      <c r="Q1022" s="160"/>
      <c r="R1022" s="160"/>
      <c r="S1022" s="160"/>
      <c r="T1022" s="160"/>
      <c r="U1022" s="160"/>
      <c r="V1022" s="160"/>
      <c r="W1022" s="160"/>
      <c r="X1022" s="151"/>
      <c r="Y1022" s="151"/>
      <c r="Z1022" s="151"/>
      <c r="AA1022" s="151"/>
      <c r="AB1022" s="151"/>
      <c r="AC1022" s="151"/>
      <c r="AD1022" s="151"/>
      <c r="AE1022" s="151"/>
      <c r="AF1022" s="151"/>
      <c r="AG1022" s="151" t="s">
        <v>250</v>
      </c>
      <c r="AH1022" s="151">
        <v>0</v>
      </c>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ht="33.75" outlineLevel="1">
      <c r="A1023" s="168">
        <v>204</v>
      </c>
      <c r="B1023" s="169" t="s">
        <v>1140</v>
      </c>
      <c r="C1023" s="185" t="s">
        <v>1141</v>
      </c>
      <c r="D1023" s="170" t="s">
        <v>292</v>
      </c>
      <c r="E1023" s="171">
        <v>46</v>
      </c>
      <c r="F1023" s="172">
        <v>0</v>
      </c>
      <c r="G1023" s="173">
        <f>ROUND(E1023*F1023,2)</f>
        <v>0</v>
      </c>
      <c r="H1023" s="172"/>
      <c r="I1023" s="173">
        <f>ROUND(E1023*H1023,2)</f>
        <v>0</v>
      </c>
      <c r="J1023" s="172"/>
      <c r="K1023" s="173">
        <f>ROUND(E1023*J1023,2)</f>
        <v>0</v>
      </c>
      <c r="L1023" s="173">
        <v>21</v>
      </c>
      <c r="M1023" s="173">
        <f>G1023*(1+L1023/100)</f>
        <v>0</v>
      </c>
      <c r="N1023" s="173">
        <v>1.4499999999999999E-3</v>
      </c>
      <c r="O1023" s="173">
        <f>ROUND(E1023*N1023,2)</f>
        <v>7.0000000000000007E-2</v>
      </c>
      <c r="P1023" s="173">
        <v>0</v>
      </c>
      <c r="Q1023" s="173">
        <f>ROUND(E1023*P1023,2)</f>
        <v>0</v>
      </c>
      <c r="R1023" s="173" t="s">
        <v>1105</v>
      </c>
      <c r="S1023" s="173" t="s">
        <v>201</v>
      </c>
      <c r="T1023" s="174" t="s">
        <v>245</v>
      </c>
      <c r="U1023" s="160">
        <v>5.5E-2</v>
      </c>
      <c r="V1023" s="160">
        <f>ROUND(E1023*U1023,2)</f>
        <v>2.5299999999999998</v>
      </c>
      <c r="W1023" s="160"/>
      <c r="X1023" s="151"/>
      <c r="Y1023" s="151"/>
      <c r="Z1023" s="151"/>
      <c r="AA1023" s="151"/>
      <c r="AB1023" s="151"/>
      <c r="AC1023" s="151"/>
      <c r="AD1023" s="151"/>
      <c r="AE1023" s="151"/>
      <c r="AF1023" s="151"/>
      <c r="AG1023" s="151" t="s">
        <v>972</v>
      </c>
      <c r="AH1023" s="151"/>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c r="A1024" s="158"/>
      <c r="B1024" s="159"/>
      <c r="C1024" s="198" t="s">
        <v>1018</v>
      </c>
      <c r="D1024" s="190"/>
      <c r="E1024" s="191">
        <v>46</v>
      </c>
      <c r="F1024" s="160"/>
      <c r="G1024" s="160"/>
      <c r="H1024" s="160"/>
      <c r="I1024" s="160"/>
      <c r="J1024" s="160"/>
      <c r="K1024" s="160"/>
      <c r="L1024" s="160"/>
      <c r="M1024" s="160"/>
      <c r="N1024" s="160"/>
      <c r="O1024" s="160"/>
      <c r="P1024" s="160"/>
      <c r="Q1024" s="160"/>
      <c r="R1024" s="160"/>
      <c r="S1024" s="160"/>
      <c r="T1024" s="160"/>
      <c r="U1024" s="160"/>
      <c r="V1024" s="160"/>
      <c r="W1024" s="160"/>
      <c r="X1024" s="151"/>
      <c r="Y1024" s="151"/>
      <c r="Z1024" s="151"/>
      <c r="AA1024" s="151"/>
      <c r="AB1024" s="151"/>
      <c r="AC1024" s="151"/>
      <c r="AD1024" s="151"/>
      <c r="AE1024" s="151"/>
      <c r="AF1024" s="151"/>
      <c r="AG1024" s="151" t="s">
        <v>250</v>
      </c>
      <c r="AH1024" s="151">
        <v>0</v>
      </c>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ht="22.5" outlineLevel="1">
      <c r="A1025" s="168">
        <v>205</v>
      </c>
      <c r="B1025" s="169" t="s">
        <v>1142</v>
      </c>
      <c r="C1025" s="185" t="s">
        <v>1143</v>
      </c>
      <c r="D1025" s="170" t="s">
        <v>292</v>
      </c>
      <c r="E1025" s="171">
        <v>25.184999999999999</v>
      </c>
      <c r="F1025" s="172">
        <v>0</v>
      </c>
      <c r="G1025" s="173">
        <f>ROUND(E1025*F1025,2)</f>
        <v>0</v>
      </c>
      <c r="H1025" s="172"/>
      <c r="I1025" s="173">
        <f>ROUND(E1025*H1025,2)</f>
        <v>0</v>
      </c>
      <c r="J1025" s="172"/>
      <c r="K1025" s="173">
        <f>ROUND(E1025*J1025,2)</f>
        <v>0</v>
      </c>
      <c r="L1025" s="173">
        <v>21</v>
      </c>
      <c r="M1025" s="173">
        <f>G1025*(1+L1025/100)</f>
        <v>0</v>
      </c>
      <c r="N1025" s="173">
        <v>0</v>
      </c>
      <c r="O1025" s="173">
        <f>ROUND(E1025*N1025,2)</f>
        <v>0</v>
      </c>
      <c r="P1025" s="173">
        <v>7.0000000000000001E-3</v>
      </c>
      <c r="Q1025" s="173">
        <f>ROUND(E1025*P1025,2)</f>
        <v>0.18</v>
      </c>
      <c r="R1025" s="173" t="s">
        <v>1105</v>
      </c>
      <c r="S1025" s="173" t="s">
        <v>201</v>
      </c>
      <c r="T1025" s="174" t="s">
        <v>245</v>
      </c>
      <c r="U1025" s="160">
        <v>0.06</v>
      </c>
      <c r="V1025" s="160">
        <f>ROUND(E1025*U1025,2)</f>
        <v>1.51</v>
      </c>
      <c r="W1025" s="160"/>
      <c r="X1025" s="151"/>
      <c r="Y1025" s="151"/>
      <c r="Z1025" s="151"/>
      <c r="AA1025" s="151"/>
      <c r="AB1025" s="151"/>
      <c r="AC1025" s="151"/>
      <c r="AD1025" s="151"/>
      <c r="AE1025" s="151"/>
      <c r="AF1025" s="151"/>
      <c r="AG1025" s="151" t="s">
        <v>972</v>
      </c>
      <c r="AH1025" s="151"/>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c r="A1026" s="158"/>
      <c r="B1026" s="159"/>
      <c r="C1026" s="198" t="s">
        <v>1144</v>
      </c>
      <c r="D1026" s="190"/>
      <c r="E1026" s="191">
        <v>25.184999999999999</v>
      </c>
      <c r="F1026" s="160"/>
      <c r="G1026" s="160"/>
      <c r="H1026" s="160"/>
      <c r="I1026" s="160"/>
      <c r="J1026" s="160"/>
      <c r="K1026" s="160"/>
      <c r="L1026" s="160"/>
      <c r="M1026" s="160"/>
      <c r="N1026" s="160"/>
      <c r="O1026" s="160"/>
      <c r="P1026" s="160"/>
      <c r="Q1026" s="160"/>
      <c r="R1026" s="160"/>
      <c r="S1026" s="160"/>
      <c r="T1026" s="160"/>
      <c r="U1026" s="160"/>
      <c r="V1026" s="160"/>
      <c r="W1026" s="160"/>
      <c r="X1026" s="151"/>
      <c r="Y1026" s="151"/>
      <c r="Z1026" s="151"/>
      <c r="AA1026" s="151"/>
      <c r="AB1026" s="151"/>
      <c r="AC1026" s="151"/>
      <c r="AD1026" s="151"/>
      <c r="AE1026" s="151"/>
      <c r="AF1026" s="151"/>
      <c r="AG1026" s="151" t="s">
        <v>250</v>
      </c>
      <c r="AH1026" s="151">
        <v>0</v>
      </c>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c r="A1027" s="168">
        <v>206</v>
      </c>
      <c r="B1027" s="169" t="s">
        <v>1145</v>
      </c>
      <c r="C1027" s="185" t="s">
        <v>1146</v>
      </c>
      <c r="D1027" s="170" t="s">
        <v>243</v>
      </c>
      <c r="E1027" s="171">
        <v>4.5651999999999999</v>
      </c>
      <c r="F1027" s="172">
        <v>0</v>
      </c>
      <c r="G1027" s="173">
        <f>ROUND(E1027*F1027,2)</f>
        <v>0</v>
      </c>
      <c r="H1027" s="172"/>
      <c r="I1027" s="173">
        <f>ROUND(E1027*H1027,2)</f>
        <v>0</v>
      </c>
      <c r="J1027" s="172"/>
      <c r="K1027" s="173">
        <f>ROUND(E1027*J1027,2)</f>
        <v>0</v>
      </c>
      <c r="L1027" s="173">
        <v>21</v>
      </c>
      <c r="M1027" s="173">
        <f>G1027*(1+L1027/100)</f>
        <v>0</v>
      </c>
      <c r="N1027" s="173">
        <v>2.3570000000000001E-2</v>
      </c>
      <c r="O1027" s="173">
        <f>ROUND(E1027*N1027,2)</f>
        <v>0.11</v>
      </c>
      <c r="P1027" s="173">
        <v>0</v>
      </c>
      <c r="Q1027" s="173">
        <f>ROUND(E1027*P1027,2)</f>
        <v>0</v>
      </c>
      <c r="R1027" s="173" t="s">
        <v>1105</v>
      </c>
      <c r="S1027" s="173" t="s">
        <v>201</v>
      </c>
      <c r="T1027" s="174" t="s">
        <v>245</v>
      </c>
      <c r="U1027" s="160">
        <v>0</v>
      </c>
      <c r="V1027" s="160">
        <f>ROUND(E1027*U1027,2)</f>
        <v>0</v>
      </c>
      <c r="W1027" s="160"/>
      <c r="X1027" s="151"/>
      <c r="Y1027" s="151"/>
      <c r="Z1027" s="151"/>
      <c r="AA1027" s="151"/>
      <c r="AB1027" s="151"/>
      <c r="AC1027" s="151"/>
      <c r="AD1027" s="151"/>
      <c r="AE1027" s="151"/>
      <c r="AF1027" s="151"/>
      <c r="AG1027" s="151" t="s">
        <v>972</v>
      </c>
      <c r="AH1027" s="151"/>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c r="A1028" s="158"/>
      <c r="B1028" s="159"/>
      <c r="C1028" s="198" t="s">
        <v>1147</v>
      </c>
      <c r="D1028" s="190"/>
      <c r="E1028" s="191">
        <v>1.1040000000000001</v>
      </c>
      <c r="F1028" s="160"/>
      <c r="G1028" s="160"/>
      <c r="H1028" s="160"/>
      <c r="I1028" s="160"/>
      <c r="J1028" s="160"/>
      <c r="K1028" s="160"/>
      <c r="L1028" s="160"/>
      <c r="M1028" s="160"/>
      <c r="N1028" s="160"/>
      <c r="O1028" s="160"/>
      <c r="P1028" s="160"/>
      <c r="Q1028" s="160"/>
      <c r="R1028" s="160"/>
      <c r="S1028" s="160"/>
      <c r="T1028" s="160"/>
      <c r="U1028" s="160"/>
      <c r="V1028" s="160"/>
      <c r="W1028" s="160"/>
      <c r="X1028" s="151"/>
      <c r="Y1028" s="151"/>
      <c r="Z1028" s="151"/>
      <c r="AA1028" s="151"/>
      <c r="AB1028" s="151"/>
      <c r="AC1028" s="151"/>
      <c r="AD1028" s="151"/>
      <c r="AE1028" s="151"/>
      <c r="AF1028" s="151"/>
      <c r="AG1028" s="151" t="s">
        <v>250</v>
      </c>
      <c r="AH1028" s="151">
        <v>0</v>
      </c>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c r="A1029" s="158"/>
      <c r="B1029" s="159"/>
      <c r="C1029" s="198" t="s">
        <v>1148</v>
      </c>
      <c r="D1029" s="190"/>
      <c r="E1029" s="191">
        <v>0.75263999999999998</v>
      </c>
      <c r="F1029" s="160"/>
      <c r="G1029" s="160"/>
      <c r="H1029" s="160"/>
      <c r="I1029" s="160"/>
      <c r="J1029" s="160"/>
      <c r="K1029" s="160"/>
      <c r="L1029" s="160"/>
      <c r="M1029" s="160"/>
      <c r="N1029" s="160"/>
      <c r="O1029" s="160"/>
      <c r="P1029" s="160"/>
      <c r="Q1029" s="160"/>
      <c r="R1029" s="160"/>
      <c r="S1029" s="160"/>
      <c r="T1029" s="160"/>
      <c r="U1029" s="160"/>
      <c r="V1029" s="160"/>
      <c r="W1029" s="160"/>
      <c r="X1029" s="151"/>
      <c r="Y1029" s="151"/>
      <c r="Z1029" s="151"/>
      <c r="AA1029" s="151"/>
      <c r="AB1029" s="151"/>
      <c r="AC1029" s="151"/>
      <c r="AD1029" s="151"/>
      <c r="AE1029" s="151"/>
      <c r="AF1029" s="151"/>
      <c r="AG1029" s="151" t="s">
        <v>250</v>
      </c>
      <c r="AH1029" s="151">
        <v>0</v>
      </c>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c r="A1030" s="158"/>
      <c r="B1030" s="159"/>
      <c r="C1030" s="198" t="s">
        <v>1149</v>
      </c>
      <c r="D1030" s="190"/>
      <c r="E1030" s="191">
        <v>1.4515199999999999</v>
      </c>
      <c r="F1030" s="160"/>
      <c r="G1030" s="160"/>
      <c r="H1030" s="160"/>
      <c r="I1030" s="160"/>
      <c r="J1030" s="160"/>
      <c r="K1030" s="160"/>
      <c r="L1030" s="160"/>
      <c r="M1030" s="160"/>
      <c r="N1030" s="160"/>
      <c r="O1030" s="160"/>
      <c r="P1030" s="160"/>
      <c r="Q1030" s="160"/>
      <c r="R1030" s="160"/>
      <c r="S1030" s="160"/>
      <c r="T1030" s="160"/>
      <c r="U1030" s="160"/>
      <c r="V1030" s="160"/>
      <c r="W1030" s="160"/>
      <c r="X1030" s="151"/>
      <c r="Y1030" s="151"/>
      <c r="Z1030" s="151"/>
      <c r="AA1030" s="151"/>
      <c r="AB1030" s="151"/>
      <c r="AC1030" s="151"/>
      <c r="AD1030" s="151"/>
      <c r="AE1030" s="151"/>
      <c r="AF1030" s="151"/>
      <c r="AG1030" s="151" t="s">
        <v>250</v>
      </c>
      <c r="AH1030" s="151">
        <v>0</v>
      </c>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c r="A1031" s="158"/>
      <c r="B1031" s="159"/>
      <c r="C1031" s="199" t="s">
        <v>279</v>
      </c>
      <c r="D1031" s="192"/>
      <c r="E1031" s="193"/>
      <c r="F1031" s="160"/>
      <c r="G1031" s="160"/>
      <c r="H1031" s="160"/>
      <c r="I1031" s="160"/>
      <c r="J1031" s="160"/>
      <c r="K1031" s="160"/>
      <c r="L1031" s="160"/>
      <c r="M1031" s="160"/>
      <c r="N1031" s="160"/>
      <c r="O1031" s="160"/>
      <c r="P1031" s="160"/>
      <c r="Q1031" s="160"/>
      <c r="R1031" s="160"/>
      <c r="S1031" s="160"/>
      <c r="T1031" s="160"/>
      <c r="U1031" s="160"/>
      <c r="V1031" s="160"/>
      <c r="W1031" s="160"/>
      <c r="X1031" s="151"/>
      <c r="Y1031" s="151"/>
      <c r="Z1031" s="151"/>
      <c r="AA1031" s="151"/>
      <c r="AB1031" s="151"/>
      <c r="AC1031" s="151"/>
      <c r="AD1031" s="151"/>
      <c r="AE1031" s="151"/>
      <c r="AF1031" s="151"/>
      <c r="AG1031" s="151" t="s">
        <v>250</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c r="A1032" s="158"/>
      <c r="B1032" s="159"/>
      <c r="C1032" s="200" t="s">
        <v>1111</v>
      </c>
      <c r="D1032" s="192"/>
      <c r="E1032" s="193">
        <v>21.2</v>
      </c>
      <c r="F1032" s="160"/>
      <c r="G1032" s="160"/>
      <c r="H1032" s="160"/>
      <c r="I1032" s="160"/>
      <c r="J1032" s="160"/>
      <c r="K1032" s="160"/>
      <c r="L1032" s="160"/>
      <c r="M1032" s="160"/>
      <c r="N1032" s="160"/>
      <c r="O1032" s="160"/>
      <c r="P1032" s="160"/>
      <c r="Q1032" s="160"/>
      <c r="R1032" s="160"/>
      <c r="S1032" s="160"/>
      <c r="T1032" s="160"/>
      <c r="U1032" s="160"/>
      <c r="V1032" s="160"/>
      <c r="W1032" s="160"/>
      <c r="X1032" s="151"/>
      <c r="Y1032" s="151"/>
      <c r="Z1032" s="151"/>
      <c r="AA1032" s="151"/>
      <c r="AB1032" s="151"/>
      <c r="AC1032" s="151"/>
      <c r="AD1032" s="151"/>
      <c r="AE1032" s="151"/>
      <c r="AF1032" s="151"/>
      <c r="AG1032" s="151" t="s">
        <v>250</v>
      </c>
      <c r="AH1032" s="151">
        <v>2</v>
      </c>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c r="A1033" s="158"/>
      <c r="B1033" s="159"/>
      <c r="C1033" s="200" t="s">
        <v>1112</v>
      </c>
      <c r="D1033" s="192"/>
      <c r="E1033" s="193">
        <v>8.9</v>
      </c>
      <c r="F1033" s="160"/>
      <c r="G1033" s="160"/>
      <c r="H1033" s="160"/>
      <c r="I1033" s="160"/>
      <c r="J1033" s="160"/>
      <c r="K1033" s="160"/>
      <c r="L1033" s="160"/>
      <c r="M1033" s="160"/>
      <c r="N1033" s="160"/>
      <c r="O1033" s="160"/>
      <c r="P1033" s="160"/>
      <c r="Q1033" s="160"/>
      <c r="R1033" s="160"/>
      <c r="S1033" s="160"/>
      <c r="T1033" s="160"/>
      <c r="U1033" s="160"/>
      <c r="V1033" s="160"/>
      <c r="W1033" s="160"/>
      <c r="X1033" s="151"/>
      <c r="Y1033" s="151"/>
      <c r="Z1033" s="151"/>
      <c r="AA1033" s="151"/>
      <c r="AB1033" s="151"/>
      <c r="AC1033" s="151"/>
      <c r="AD1033" s="151"/>
      <c r="AE1033" s="151"/>
      <c r="AF1033" s="151"/>
      <c r="AG1033" s="151" t="s">
        <v>250</v>
      </c>
      <c r="AH1033" s="151">
        <v>2</v>
      </c>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outlineLevel="1">
      <c r="A1034" s="158"/>
      <c r="B1034" s="159"/>
      <c r="C1034" s="201" t="s">
        <v>1113</v>
      </c>
      <c r="D1034" s="194"/>
      <c r="E1034" s="195">
        <v>30.1</v>
      </c>
      <c r="F1034" s="160"/>
      <c r="G1034" s="160"/>
      <c r="H1034" s="160"/>
      <c r="I1034" s="160"/>
      <c r="J1034" s="160"/>
      <c r="K1034" s="160"/>
      <c r="L1034" s="160"/>
      <c r="M1034" s="160"/>
      <c r="N1034" s="160"/>
      <c r="O1034" s="160"/>
      <c r="P1034" s="160"/>
      <c r="Q1034" s="160"/>
      <c r="R1034" s="160"/>
      <c r="S1034" s="160"/>
      <c r="T1034" s="160"/>
      <c r="U1034" s="160"/>
      <c r="V1034" s="160"/>
      <c r="W1034" s="160"/>
      <c r="X1034" s="151"/>
      <c r="Y1034" s="151"/>
      <c r="Z1034" s="151"/>
      <c r="AA1034" s="151"/>
      <c r="AB1034" s="151"/>
      <c r="AC1034" s="151"/>
      <c r="AD1034" s="151"/>
      <c r="AE1034" s="151"/>
      <c r="AF1034" s="151"/>
      <c r="AG1034" s="151" t="s">
        <v>250</v>
      </c>
      <c r="AH1034" s="151">
        <v>3</v>
      </c>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c r="A1035" s="158"/>
      <c r="B1035" s="159"/>
      <c r="C1035" s="199" t="s">
        <v>285</v>
      </c>
      <c r="D1035" s="192"/>
      <c r="E1035" s="193"/>
      <c r="F1035" s="160"/>
      <c r="G1035" s="160"/>
      <c r="H1035" s="160"/>
      <c r="I1035" s="160"/>
      <c r="J1035" s="160"/>
      <c r="K1035" s="160"/>
      <c r="L1035" s="160"/>
      <c r="M1035" s="160"/>
      <c r="N1035" s="160"/>
      <c r="O1035" s="160"/>
      <c r="P1035" s="160"/>
      <c r="Q1035" s="160"/>
      <c r="R1035" s="160"/>
      <c r="S1035" s="160"/>
      <c r="T1035" s="160"/>
      <c r="U1035" s="160"/>
      <c r="V1035" s="160"/>
      <c r="W1035" s="160"/>
      <c r="X1035" s="151"/>
      <c r="Y1035" s="151"/>
      <c r="Z1035" s="151"/>
      <c r="AA1035" s="151"/>
      <c r="AB1035" s="151"/>
      <c r="AC1035" s="151"/>
      <c r="AD1035" s="151"/>
      <c r="AE1035" s="151"/>
      <c r="AF1035" s="151"/>
      <c r="AG1035" s="151" t="s">
        <v>250</v>
      </c>
      <c r="AH1035" s="151"/>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outlineLevel="1">
      <c r="A1036" s="158"/>
      <c r="B1036" s="159"/>
      <c r="C1036" s="198" t="s">
        <v>1150</v>
      </c>
      <c r="D1036" s="190"/>
      <c r="E1036" s="191">
        <v>0.67423999999999995</v>
      </c>
      <c r="F1036" s="160"/>
      <c r="G1036" s="160"/>
      <c r="H1036" s="160"/>
      <c r="I1036" s="160"/>
      <c r="J1036" s="160"/>
      <c r="K1036" s="160"/>
      <c r="L1036" s="160"/>
      <c r="M1036" s="160"/>
      <c r="N1036" s="160"/>
      <c r="O1036" s="160"/>
      <c r="P1036" s="160"/>
      <c r="Q1036" s="160"/>
      <c r="R1036" s="160"/>
      <c r="S1036" s="160"/>
      <c r="T1036" s="160"/>
      <c r="U1036" s="160"/>
      <c r="V1036" s="160"/>
      <c r="W1036" s="160"/>
      <c r="X1036" s="151"/>
      <c r="Y1036" s="151"/>
      <c r="Z1036" s="151"/>
      <c r="AA1036" s="151"/>
      <c r="AB1036" s="151"/>
      <c r="AC1036" s="151"/>
      <c r="AD1036" s="151"/>
      <c r="AE1036" s="151"/>
      <c r="AF1036" s="151"/>
      <c r="AG1036" s="151" t="s">
        <v>250</v>
      </c>
      <c r="AH1036" s="151">
        <v>0</v>
      </c>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c r="A1037" s="158"/>
      <c r="B1037" s="159"/>
      <c r="C1037" s="198" t="s">
        <v>1151</v>
      </c>
      <c r="D1037" s="190"/>
      <c r="E1037" s="191">
        <v>0.31328</v>
      </c>
      <c r="F1037" s="160"/>
      <c r="G1037" s="160"/>
      <c r="H1037" s="160"/>
      <c r="I1037" s="160"/>
      <c r="J1037" s="160"/>
      <c r="K1037" s="160"/>
      <c r="L1037" s="160"/>
      <c r="M1037" s="160"/>
      <c r="N1037" s="160"/>
      <c r="O1037" s="160"/>
      <c r="P1037" s="160"/>
      <c r="Q1037" s="160"/>
      <c r="R1037" s="160"/>
      <c r="S1037" s="160"/>
      <c r="T1037" s="160"/>
      <c r="U1037" s="160"/>
      <c r="V1037" s="160"/>
      <c r="W1037" s="160"/>
      <c r="X1037" s="151"/>
      <c r="Y1037" s="151"/>
      <c r="Z1037" s="151"/>
      <c r="AA1037" s="151"/>
      <c r="AB1037" s="151"/>
      <c r="AC1037" s="151"/>
      <c r="AD1037" s="151"/>
      <c r="AE1037" s="151"/>
      <c r="AF1037" s="151"/>
      <c r="AG1037" s="151" t="s">
        <v>250</v>
      </c>
      <c r="AH1037" s="151">
        <v>0</v>
      </c>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outlineLevel="1">
      <c r="A1038" s="158"/>
      <c r="B1038" s="159"/>
      <c r="C1038" s="198" t="s">
        <v>1152</v>
      </c>
      <c r="D1038" s="190"/>
      <c r="E1038" s="191">
        <v>0.26950000000000002</v>
      </c>
      <c r="F1038" s="160"/>
      <c r="G1038" s="160"/>
      <c r="H1038" s="160"/>
      <c r="I1038" s="160"/>
      <c r="J1038" s="160"/>
      <c r="K1038" s="160"/>
      <c r="L1038" s="160"/>
      <c r="M1038" s="160"/>
      <c r="N1038" s="160"/>
      <c r="O1038" s="160"/>
      <c r="P1038" s="160"/>
      <c r="Q1038" s="160"/>
      <c r="R1038" s="160"/>
      <c r="S1038" s="160"/>
      <c r="T1038" s="160"/>
      <c r="U1038" s="160"/>
      <c r="V1038" s="160"/>
      <c r="W1038" s="160"/>
      <c r="X1038" s="151"/>
      <c r="Y1038" s="151"/>
      <c r="Z1038" s="151"/>
      <c r="AA1038" s="151"/>
      <c r="AB1038" s="151"/>
      <c r="AC1038" s="151"/>
      <c r="AD1038" s="151"/>
      <c r="AE1038" s="151"/>
      <c r="AF1038" s="151"/>
      <c r="AG1038" s="151" t="s">
        <v>250</v>
      </c>
      <c r="AH1038" s="151">
        <v>0</v>
      </c>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c r="A1039" s="168">
        <v>207</v>
      </c>
      <c r="B1039" s="169" t="s">
        <v>1153</v>
      </c>
      <c r="C1039" s="185" t="s">
        <v>1154</v>
      </c>
      <c r="D1039" s="170" t="s">
        <v>211</v>
      </c>
      <c r="E1039" s="171">
        <v>112</v>
      </c>
      <c r="F1039" s="172">
        <v>0</v>
      </c>
      <c r="G1039" s="173">
        <f>ROUND(E1039*F1039,2)</f>
        <v>0</v>
      </c>
      <c r="H1039" s="172"/>
      <c r="I1039" s="173">
        <f>ROUND(E1039*H1039,2)</f>
        <v>0</v>
      </c>
      <c r="J1039" s="172"/>
      <c r="K1039" s="173">
        <f>ROUND(E1039*J1039,2)</f>
        <v>0</v>
      </c>
      <c r="L1039" s="173">
        <v>21</v>
      </c>
      <c r="M1039" s="173">
        <f>G1039*(1+L1039/100)</f>
        <v>0</v>
      </c>
      <c r="N1039" s="173">
        <v>0</v>
      </c>
      <c r="O1039" s="173">
        <f>ROUND(E1039*N1039,2)</f>
        <v>0</v>
      </c>
      <c r="P1039" s="173">
        <v>0</v>
      </c>
      <c r="Q1039" s="173">
        <f>ROUND(E1039*P1039,2)</f>
        <v>0</v>
      </c>
      <c r="R1039" s="173" t="s">
        <v>277</v>
      </c>
      <c r="S1039" s="173" t="s">
        <v>201</v>
      </c>
      <c r="T1039" s="174" t="s">
        <v>245</v>
      </c>
      <c r="U1039" s="160">
        <v>0</v>
      </c>
      <c r="V1039" s="160">
        <f>ROUND(E1039*U1039,2)</f>
        <v>0</v>
      </c>
      <c r="W1039" s="160"/>
      <c r="X1039" s="151"/>
      <c r="Y1039" s="151"/>
      <c r="Z1039" s="151"/>
      <c r="AA1039" s="151"/>
      <c r="AB1039" s="151"/>
      <c r="AC1039" s="151"/>
      <c r="AD1039" s="151"/>
      <c r="AE1039" s="151"/>
      <c r="AF1039" s="151"/>
      <c r="AG1039" s="151" t="s">
        <v>1002</v>
      </c>
      <c r="AH1039" s="151"/>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c r="A1040" s="158"/>
      <c r="B1040" s="159"/>
      <c r="C1040" s="198" t="s">
        <v>1155</v>
      </c>
      <c r="D1040" s="190"/>
      <c r="E1040" s="191">
        <v>112</v>
      </c>
      <c r="F1040" s="160"/>
      <c r="G1040" s="160"/>
      <c r="H1040" s="160"/>
      <c r="I1040" s="160"/>
      <c r="J1040" s="160"/>
      <c r="K1040" s="160"/>
      <c r="L1040" s="160"/>
      <c r="M1040" s="160"/>
      <c r="N1040" s="160"/>
      <c r="O1040" s="160"/>
      <c r="P1040" s="160"/>
      <c r="Q1040" s="160"/>
      <c r="R1040" s="160"/>
      <c r="S1040" s="160"/>
      <c r="T1040" s="160"/>
      <c r="U1040" s="160"/>
      <c r="V1040" s="160"/>
      <c r="W1040" s="160"/>
      <c r="X1040" s="151"/>
      <c r="Y1040" s="151"/>
      <c r="Z1040" s="151"/>
      <c r="AA1040" s="151"/>
      <c r="AB1040" s="151"/>
      <c r="AC1040" s="151"/>
      <c r="AD1040" s="151"/>
      <c r="AE1040" s="151"/>
      <c r="AF1040" s="151"/>
      <c r="AG1040" s="151" t="s">
        <v>250</v>
      </c>
      <c r="AH1040" s="151">
        <v>0</v>
      </c>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ht="22.5" outlineLevel="1">
      <c r="A1041" s="176">
        <v>208</v>
      </c>
      <c r="B1041" s="177" t="s">
        <v>1156</v>
      </c>
      <c r="C1041" s="186" t="s">
        <v>1157</v>
      </c>
      <c r="D1041" s="178" t="s">
        <v>1158</v>
      </c>
      <c r="E1041" s="179">
        <v>0.112</v>
      </c>
      <c r="F1041" s="180">
        <v>0</v>
      </c>
      <c r="G1041" s="181">
        <f>ROUND(E1041*F1041,2)</f>
        <v>0</v>
      </c>
      <c r="H1041" s="180"/>
      <c r="I1041" s="181">
        <f>ROUND(E1041*H1041,2)</f>
        <v>0</v>
      </c>
      <c r="J1041" s="180"/>
      <c r="K1041" s="181">
        <f>ROUND(E1041*J1041,2)</f>
        <v>0</v>
      </c>
      <c r="L1041" s="181">
        <v>21</v>
      </c>
      <c r="M1041" s="181">
        <f>G1041*(1+L1041/100)</f>
        <v>0</v>
      </c>
      <c r="N1041" s="181">
        <v>6.2700000000000004E-3</v>
      </c>
      <c r="O1041" s="181">
        <f>ROUND(E1041*N1041,2)</f>
        <v>0</v>
      </c>
      <c r="P1041" s="181">
        <v>0</v>
      </c>
      <c r="Q1041" s="181">
        <f>ROUND(E1041*P1041,2)</f>
        <v>0</v>
      </c>
      <c r="R1041" s="181" t="s">
        <v>277</v>
      </c>
      <c r="S1041" s="181" t="s">
        <v>201</v>
      </c>
      <c r="T1041" s="182" t="s">
        <v>245</v>
      </c>
      <c r="U1041" s="160">
        <v>0</v>
      </c>
      <c r="V1041" s="160">
        <f>ROUND(E1041*U1041,2)</f>
        <v>0</v>
      </c>
      <c r="W1041" s="160"/>
      <c r="X1041" s="151"/>
      <c r="Y1041" s="151"/>
      <c r="Z1041" s="151"/>
      <c r="AA1041" s="151"/>
      <c r="AB1041" s="151"/>
      <c r="AC1041" s="151"/>
      <c r="AD1041" s="151"/>
      <c r="AE1041" s="151"/>
      <c r="AF1041" s="151"/>
      <c r="AG1041" s="151" t="s">
        <v>1002</v>
      </c>
      <c r="AH1041" s="151"/>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c r="A1042" s="168">
        <v>209</v>
      </c>
      <c r="B1042" s="169" t="s">
        <v>1159</v>
      </c>
      <c r="C1042" s="185" t="s">
        <v>1160</v>
      </c>
      <c r="D1042" s="170" t="s">
        <v>318</v>
      </c>
      <c r="E1042" s="171">
        <v>18.48</v>
      </c>
      <c r="F1042" s="172">
        <v>0</v>
      </c>
      <c r="G1042" s="173">
        <f>ROUND(E1042*F1042,2)</f>
        <v>0</v>
      </c>
      <c r="H1042" s="172"/>
      <c r="I1042" s="173">
        <f>ROUND(E1042*H1042,2)</f>
        <v>0</v>
      </c>
      <c r="J1042" s="172"/>
      <c r="K1042" s="173">
        <f>ROUND(E1042*J1042,2)</f>
        <v>0</v>
      </c>
      <c r="L1042" s="173">
        <v>21</v>
      </c>
      <c r="M1042" s="173">
        <f>G1042*(1+L1042/100)</f>
        <v>0</v>
      </c>
      <c r="N1042" s="173">
        <v>7.2000000000000005E-4</v>
      </c>
      <c r="O1042" s="173">
        <f>ROUND(E1042*N1042,2)</f>
        <v>0.01</v>
      </c>
      <c r="P1042" s="173">
        <v>0</v>
      </c>
      <c r="Q1042" s="173">
        <f>ROUND(E1042*P1042,2)</f>
        <v>0</v>
      </c>
      <c r="R1042" s="173" t="s">
        <v>277</v>
      </c>
      <c r="S1042" s="173" t="s">
        <v>201</v>
      </c>
      <c r="T1042" s="174" t="s">
        <v>245</v>
      </c>
      <c r="U1042" s="160">
        <v>0</v>
      </c>
      <c r="V1042" s="160">
        <f>ROUND(E1042*U1042,2)</f>
        <v>0</v>
      </c>
      <c r="W1042" s="160"/>
      <c r="X1042" s="151"/>
      <c r="Y1042" s="151"/>
      <c r="Z1042" s="151"/>
      <c r="AA1042" s="151"/>
      <c r="AB1042" s="151"/>
      <c r="AC1042" s="151"/>
      <c r="AD1042" s="151"/>
      <c r="AE1042" s="151"/>
      <c r="AF1042" s="151"/>
      <c r="AG1042" s="151" t="s">
        <v>1002</v>
      </c>
      <c r="AH1042" s="151"/>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c r="A1043" s="158"/>
      <c r="B1043" s="159"/>
      <c r="C1043" s="198" t="s">
        <v>1161</v>
      </c>
      <c r="D1043" s="190"/>
      <c r="E1043" s="191">
        <v>18.48</v>
      </c>
      <c r="F1043" s="160"/>
      <c r="G1043" s="160"/>
      <c r="H1043" s="160"/>
      <c r="I1043" s="160"/>
      <c r="J1043" s="160"/>
      <c r="K1043" s="160"/>
      <c r="L1043" s="160"/>
      <c r="M1043" s="160"/>
      <c r="N1043" s="160"/>
      <c r="O1043" s="160"/>
      <c r="P1043" s="160"/>
      <c r="Q1043" s="160"/>
      <c r="R1043" s="160"/>
      <c r="S1043" s="160"/>
      <c r="T1043" s="160"/>
      <c r="U1043" s="160"/>
      <c r="V1043" s="160"/>
      <c r="W1043" s="160"/>
      <c r="X1043" s="151"/>
      <c r="Y1043" s="151"/>
      <c r="Z1043" s="151"/>
      <c r="AA1043" s="151"/>
      <c r="AB1043" s="151"/>
      <c r="AC1043" s="151"/>
      <c r="AD1043" s="151"/>
      <c r="AE1043" s="151"/>
      <c r="AF1043" s="151"/>
      <c r="AG1043" s="151" t="s">
        <v>250</v>
      </c>
      <c r="AH1043" s="151">
        <v>0</v>
      </c>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c r="A1044" s="168">
        <v>210</v>
      </c>
      <c r="B1044" s="169" t="s">
        <v>1162</v>
      </c>
      <c r="C1044" s="185" t="s">
        <v>1163</v>
      </c>
      <c r="D1044" s="170" t="s">
        <v>243</v>
      </c>
      <c r="E1044" s="171">
        <v>0.82789999999999997</v>
      </c>
      <c r="F1044" s="172">
        <v>0</v>
      </c>
      <c r="G1044" s="173">
        <f>ROUND(E1044*F1044,2)</f>
        <v>0</v>
      </c>
      <c r="H1044" s="172"/>
      <c r="I1044" s="173">
        <f>ROUND(E1044*H1044,2)</f>
        <v>0</v>
      </c>
      <c r="J1044" s="172"/>
      <c r="K1044" s="173">
        <f>ROUND(E1044*J1044,2)</f>
        <v>0</v>
      </c>
      <c r="L1044" s="173">
        <v>21</v>
      </c>
      <c r="M1044" s="173">
        <f>G1044*(1+L1044/100)</f>
        <v>0</v>
      </c>
      <c r="N1044" s="173">
        <v>0.55000000000000004</v>
      </c>
      <c r="O1044" s="173">
        <f>ROUND(E1044*N1044,2)</f>
        <v>0.46</v>
      </c>
      <c r="P1044" s="173">
        <v>0</v>
      </c>
      <c r="Q1044" s="173">
        <f>ROUND(E1044*P1044,2)</f>
        <v>0</v>
      </c>
      <c r="R1044" s="173"/>
      <c r="S1044" s="173" t="s">
        <v>212</v>
      </c>
      <c r="T1044" s="174" t="s">
        <v>578</v>
      </c>
      <c r="U1044" s="160">
        <v>0</v>
      </c>
      <c r="V1044" s="160">
        <f>ROUND(E1044*U1044,2)</f>
        <v>0</v>
      </c>
      <c r="W1044" s="160"/>
      <c r="X1044" s="151"/>
      <c r="Y1044" s="151"/>
      <c r="Z1044" s="151"/>
      <c r="AA1044" s="151"/>
      <c r="AB1044" s="151"/>
      <c r="AC1044" s="151"/>
      <c r="AD1044" s="151"/>
      <c r="AE1044" s="151"/>
      <c r="AF1044" s="151"/>
      <c r="AG1044" s="151" t="s">
        <v>1002</v>
      </c>
      <c r="AH1044" s="151"/>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c r="A1045" s="158"/>
      <c r="B1045" s="159"/>
      <c r="C1045" s="198" t="s">
        <v>1164</v>
      </c>
      <c r="D1045" s="190"/>
      <c r="E1045" s="191">
        <v>0.82789999999999997</v>
      </c>
      <c r="F1045" s="160"/>
      <c r="G1045" s="160"/>
      <c r="H1045" s="160"/>
      <c r="I1045" s="160"/>
      <c r="J1045" s="160"/>
      <c r="K1045" s="160"/>
      <c r="L1045" s="160"/>
      <c r="M1045" s="160"/>
      <c r="N1045" s="160"/>
      <c r="O1045" s="160"/>
      <c r="P1045" s="160"/>
      <c r="Q1045" s="160"/>
      <c r="R1045" s="160"/>
      <c r="S1045" s="160"/>
      <c r="T1045" s="160"/>
      <c r="U1045" s="160"/>
      <c r="V1045" s="160"/>
      <c r="W1045" s="160"/>
      <c r="X1045" s="151"/>
      <c r="Y1045" s="151"/>
      <c r="Z1045" s="151"/>
      <c r="AA1045" s="151"/>
      <c r="AB1045" s="151"/>
      <c r="AC1045" s="151"/>
      <c r="AD1045" s="151"/>
      <c r="AE1045" s="151"/>
      <c r="AF1045" s="151"/>
      <c r="AG1045" s="151" t="s">
        <v>250</v>
      </c>
      <c r="AH1045" s="151">
        <v>0</v>
      </c>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c r="A1046" s="168">
        <v>211</v>
      </c>
      <c r="B1046" s="169" t="s">
        <v>1165</v>
      </c>
      <c r="C1046" s="185" t="s">
        <v>1166</v>
      </c>
      <c r="D1046" s="170" t="s">
        <v>243</v>
      </c>
      <c r="E1046" s="171">
        <v>1.59667</v>
      </c>
      <c r="F1046" s="172">
        <v>0</v>
      </c>
      <c r="G1046" s="173">
        <f>ROUND(E1046*F1046,2)</f>
        <v>0</v>
      </c>
      <c r="H1046" s="172"/>
      <c r="I1046" s="173">
        <f>ROUND(E1046*H1046,2)</f>
        <v>0</v>
      </c>
      <c r="J1046" s="172"/>
      <c r="K1046" s="173">
        <f>ROUND(E1046*J1046,2)</f>
        <v>0</v>
      </c>
      <c r="L1046" s="173">
        <v>21</v>
      </c>
      <c r="M1046" s="173">
        <f>G1046*(1+L1046/100)</f>
        <v>0</v>
      </c>
      <c r="N1046" s="173">
        <v>0.55000000000000004</v>
      </c>
      <c r="O1046" s="173">
        <f>ROUND(E1046*N1046,2)</f>
        <v>0.88</v>
      </c>
      <c r="P1046" s="173">
        <v>0</v>
      </c>
      <c r="Q1046" s="173">
        <f>ROUND(E1046*P1046,2)</f>
        <v>0</v>
      </c>
      <c r="R1046" s="173"/>
      <c r="S1046" s="173" t="s">
        <v>212</v>
      </c>
      <c r="T1046" s="174" t="s">
        <v>202</v>
      </c>
      <c r="U1046" s="160">
        <v>0</v>
      </c>
      <c r="V1046" s="160">
        <f>ROUND(E1046*U1046,2)</f>
        <v>0</v>
      </c>
      <c r="W1046" s="160"/>
      <c r="X1046" s="151"/>
      <c r="Y1046" s="151"/>
      <c r="Z1046" s="151"/>
      <c r="AA1046" s="151"/>
      <c r="AB1046" s="151"/>
      <c r="AC1046" s="151"/>
      <c r="AD1046" s="151"/>
      <c r="AE1046" s="151"/>
      <c r="AF1046" s="151"/>
      <c r="AG1046" s="151" t="s">
        <v>1002</v>
      </c>
      <c r="AH1046" s="151"/>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c r="A1047" s="158"/>
      <c r="B1047" s="159"/>
      <c r="C1047" s="198" t="s">
        <v>1167</v>
      </c>
      <c r="D1047" s="190"/>
      <c r="E1047" s="191">
        <v>1.59667</v>
      </c>
      <c r="F1047" s="160"/>
      <c r="G1047" s="160"/>
      <c r="H1047" s="160"/>
      <c r="I1047" s="160"/>
      <c r="J1047" s="160"/>
      <c r="K1047" s="160"/>
      <c r="L1047" s="160"/>
      <c r="M1047" s="160"/>
      <c r="N1047" s="160"/>
      <c r="O1047" s="160"/>
      <c r="P1047" s="160"/>
      <c r="Q1047" s="160"/>
      <c r="R1047" s="160"/>
      <c r="S1047" s="160"/>
      <c r="T1047" s="160"/>
      <c r="U1047" s="160"/>
      <c r="V1047" s="160"/>
      <c r="W1047" s="160"/>
      <c r="X1047" s="151"/>
      <c r="Y1047" s="151"/>
      <c r="Z1047" s="151"/>
      <c r="AA1047" s="151"/>
      <c r="AB1047" s="151"/>
      <c r="AC1047" s="151"/>
      <c r="AD1047" s="151"/>
      <c r="AE1047" s="151"/>
      <c r="AF1047" s="151"/>
      <c r="AG1047" s="151" t="s">
        <v>250</v>
      </c>
      <c r="AH1047" s="151">
        <v>0</v>
      </c>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c r="A1048" s="168">
        <v>212</v>
      </c>
      <c r="B1048" s="169" t="s">
        <v>1168</v>
      </c>
      <c r="C1048" s="185" t="s">
        <v>1169</v>
      </c>
      <c r="D1048" s="170" t="s">
        <v>243</v>
      </c>
      <c r="E1048" s="171">
        <v>0.74170000000000003</v>
      </c>
      <c r="F1048" s="172">
        <v>0</v>
      </c>
      <c r="G1048" s="173">
        <f>ROUND(E1048*F1048,2)</f>
        <v>0</v>
      </c>
      <c r="H1048" s="172"/>
      <c r="I1048" s="173">
        <f>ROUND(E1048*H1048,2)</f>
        <v>0</v>
      </c>
      <c r="J1048" s="172"/>
      <c r="K1048" s="173">
        <f>ROUND(E1048*J1048,2)</f>
        <v>0</v>
      </c>
      <c r="L1048" s="173">
        <v>21</v>
      </c>
      <c r="M1048" s="173">
        <f>G1048*(1+L1048/100)</f>
        <v>0</v>
      </c>
      <c r="N1048" s="173">
        <v>0.55000000000000004</v>
      </c>
      <c r="O1048" s="173">
        <f>ROUND(E1048*N1048,2)</f>
        <v>0.41</v>
      </c>
      <c r="P1048" s="173">
        <v>0</v>
      </c>
      <c r="Q1048" s="173">
        <f>ROUND(E1048*P1048,2)</f>
        <v>0</v>
      </c>
      <c r="R1048" s="173" t="s">
        <v>277</v>
      </c>
      <c r="S1048" s="173" t="s">
        <v>201</v>
      </c>
      <c r="T1048" s="174" t="s">
        <v>245</v>
      </c>
      <c r="U1048" s="160">
        <v>0</v>
      </c>
      <c r="V1048" s="160">
        <f>ROUND(E1048*U1048,2)</f>
        <v>0</v>
      </c>
      <c r="W1048" s="160"/>
      <c r="X1048" s="151"/>
      <c r="Y1048" s="151"/>
      <c r="Z1048" s="151"/>
      <c r="AA1048" s="151"/>
      <c r="AB1048" s="151"/>
      <c r="AC1048" s="151"/>
      <c r="AD1048" s="151"/>
      <c r="AE1048" s="151"/>
      <c r="AF1048" s="151"/>
      <c r="AG1048" s="151" t="s">
        <v>1002</v>
      </c>
      <c r="AH1048" s="151"/>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c r="A1049" s="158"/>
      <c r="B1049" s="159"/>
      <c r="C1049" s="199" t="s">
        <v>279</v>
      </c>
      <c r="D1049" s="192"/>
      <c r="E1049" s="193"/>
      <c r="F1049" s="160"/>
      <c r="G1049" s="160"/>
      <c r="H1049" s="160"/>
      <c r="I1049" s="160"/>
      <c r="J1049" s="160"/>
      <c r="K1049" s="160"/>
      <c r="L1049" s="160"/>
      <c r="M1049" s="160"/>
      <c r="N1049" s="160"/>
      <c r="O1049" s="160"/>
      <c r="P1049" s="160"/>
      <c r="Q1049" s="160"/>
      <c r="R1049" s="160"/>
      <c r="S1049" s="160"/>
      <c r="T1049" s="160"/>
      <c r="U1049" s="160"/>
      <c r="V1049" s="160"/>
      <c r="W1049" s="160"/>
      <c r="X1049" s="151"/>
      <c r="Y1049" s="151"/>
      <c r="Z1049" s="151"/>
      <c r="AA1049" s="151"/>
      <c r="AB1049" s="151"/>
      <c r="AC1049" s="151"/>
      <c r="AD1049" s="151"/>
      <c r="AE1049" s="151"/>
      <c r="AF1049" s="151"/>
      <c r="AG1049" s="151" t="s">
        <v>250</v>
      </c>
      <c r="AH1049" s="151"/>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c r="A1050" s="158"/>
      <c r="B1050" s="159"/>
      <c r="C1050" s="200" t="s">
        <v>1111</v>
      </c>
      <c r="D1050" s="192"/>
      <c r="E1050" s="193">
        <v>21.2</v>
      </c>
      <c r="F1050" s="160"/>
      <c r="G1050" s="160"/>
      <c r="H1050" s="160"/>
      <c r="I1050" s="160"/>
      <c r="J1050" s="160"/>
      <c r="K1050" s="160"/>
      <c r="L1050" s="160"/>
      <c r="M1050" s="160"/>
      <c r="N1050" s="160"/>
      <c r="O1050" s="160"/>
      <c r="P1050" s="160"/>
      <c r="Q1050" s="160"/>
      <c r="R1050" s="160"/>
      <c r="S1050" s="160"/>
      <c r="T1050" s="160"/>
      <c r="U1050" s="160"/>
      <c r="V1050" s="160"/>
      <c r="W1050" s="160"/>
      <c r="X1050" s="151"/>
      <c r="Y1050" s="151"/>
      <c r="Z1050" s="151"/>
      <c r="AA1050" s="151"/>
      <c r="AB1050" s="151"/>
      <c r="AC1050" s="151"/>
      <c r="AD1050" s="151"/>
      <c r="AE1050" s="151"/>
      <c r="AF1050" s="151"/>
      <c r="AG1050" s="151" t="s">
        <v>250</v>
      </c>
      <c r="AH1050" s="151">
        <v>2</v>
      </c>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c r="A1051" s="158"/>
      <c r="B1051" s="159"/>
      <c r="C1051" s="200" t="s">
        <v>1112</v>
      </c>
      <c r="D1051" s="192"/>
      <c r="E1051" s="193">
        <v>8.9</v>
      </c>
      <c r="F1051" s="160"/>
      <c r="G1051" s="160"/>
      <c r="H1051" s="160"/>
      <c r="I1051" s="160"/>
      <c r="J1051" s="160"/>
      <c r="K1051" s="160"/>
      <c r="L1051" s="160"/>
      <c r="M1051" s="160"/>
      <c r="N1051" s="160"/>
      <c r="O1051" s="160"/>
      <c r="P1051" s="160"/>
      <c r="Q1051" s="160"/>
      <c r="R1051" s="160"/>
      <c r="S1051" s="160"/>
      <c r="T1051" s="160"/>
      <c r="U1051" s="160"/>
      <c r="V1051" s="160"/>
      <c r="W1051" s="160"/>
      <c r="X1051" s="151"/>
      <c r="Y1051" s="151"/>
      <c r="Z1051" s="151"/>
      <c r="AA1051" s="151"/>
      <c r="AB1051" s="151"/>
      <c r="AC1051" s="151"/>
      <c r="AD1051" s="151"/>
      <c r="AE1051" s="151"/>
      <c r="AF1051" s="151"/>
      <c r="AG1051" s="151" t="s">
        <v>250</v>
      </c>
      <c r="AH1051" s="151">
        <v>2</v>
      </c>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c r="A1052" s="158"/>
      <c r="B1052" s="159"/>
      <c r="C1052" s="201" t="s">
        <v>1113</v>
      </c>
      <c r="D1052" s="194"/>
      <c r="E1052" s="195">
        <v>30.1</v>
      </c>
      <c r="F1052" s="160"/>
      <c r="G1052" s="160"/>
      <c r="H1052" s="160"/>
      <c r="I1052" s="160"/>
      <c r="J1052" s="160"/>
      <c r="K1052" s="160"/>
      <c r="L1052" s="160"/>
      <c r="M1052" s="160"/>
      <c r="N1052" s="160"/>
      <c r="O1052" s="160"/>
      <c r="P1052" s="160"/>
      <c r="Q1052" s="160"/>
      <c r="R1052" s="160"/>
      <c r="S1052" s="160"/>
      <c r="T1052" s="160"/>
      <c r="U1052" s="160"/>
      <c r="V1052" s="160"/>
      <c r="W1052" s="160"/>
      <c r="X1052" s="151"/>
      <c r="Y1052" s="151"/>
      <c r="Z1052" s="151"/>
      <c r="AA1052" s="151"/>
      <c r="AB1052" s="151"/>
      <c r="AC1052" s="151"/>
      <c r="AD1052" s="151"/>
      <c r="AE1052" s="151"/>
      <c r="AF1052" s="151"/>
      <c r="AG1052" s="151" t="s">
        <v>250</v>
      </c>
      <c r="AH1052" s="151">
        <v>3</v>
      </c>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outlineLevel="1">
      <c r="A1053" s="158"/>
      <c r="B1053" s="159"/>
      <c r="C1053" s="199" t="s">
        <v>285</v>
      </c>
      <c r="D1053" s="192"/>
      <c r="E1053" s="193"/>
      <c r="F1053" s="160"/>
      <c r="G1053" s="160"/>
      <c r="H1053" s="160"/>
      <c r="I1053" s="160"/>
      <c r="J1053" s="160"/>
      <c r="K1053" s="160"/>
      <c r="L1053" s="160"/>
      <c r="M1053" s="160"/>
      <c r="N1053" s="160"/>
      <c r="O1053" s="160"/>
      <c r="P1053" s="160"/>
      <c r="Q1053" s="160"/>
      <c r="R1053" s="160"/>
      <c r="S1053" s="160"/>
      <c r="T1053" s="160"/>
      <c r="U1053" s="160"/>
      <c r="V1053" s="160"/>
      <c r="W1053" s="160"/>
      <c r="X1053" s="151"/>
      <c r="Y1053" s="151"/>
      <c r="Z1053" s="151"/>
      <c r="AA1053" s="151"/>
      <c r="AB1053" s="151"/>
      <c r="AC1053" s="151"/>
      <c r="AD1053" s="151"/>
      <c r="AE1053" s="151"/>
      <c r="AF1053" s="151"/>
      <c r="AG1053" s="151" t="s">
        <v>250</v>
      </c>
      <c r="AH1053" s="151"/>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c r="A1054" s="158"/>
      <c r="B1054" s="159"/>
      <c r="C1054" s="198" t="s">
        <v>1170</v>
      </c>
      <c r="D1054" s="190"/>
      <c r="E1054" s="191">
        <v>0.74165999999999999</v>
      </c>
      <c r="F1054" s="160"/>
      <c r="G1054" s="160"/>
      <c r="H1054" s="160"/>
      <c r="I1054" s="160"/>
      <c r="J1054" s="160"/>
      <c r="K1054" s="160"/>
      <c r="L1054" s="160"/>
      <c r="M1054" s="160"/>
      <c r="N1054" s="160"/>
      <c r="O1054" s="160"/>
      <c r="P1054" s="160"/>
      <c r="Q1054" s="160"/>
      <c r="R1054" s="160"/>
      <c r="S1054" s="160"/>
      <c r="T1054" s="160"/>
      <c r="U1054" s="160"/>
      <c r="V1054" s="160"/>
      <c r="W1054" s="160"/>
      <c r="X1054" s="151"/>
      <c r="Y1054" s="151"/>
      <c r="Z1054" s="151"/>
      <c r="AA1054" s="151"/>
      <c r="AB1054" s="151"/>
      <c r="AC1054" s="151"/>
      <c r="AD1054" s="151"/>
      <c r="AE1054" s="151"/>
      <c r="AF1054" s="151"/>
      <c r="AG1054" s="151" t="s">
        <v>250</v>
      </c>
      <c r="AH1054" s="151">
        <v>0</v>
      </c>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outlineLevel="1">
      <c r="A1055" s="168">
        <v>213</v>
      </c>
      <c r="B1055" s="169" t="s">
        <v>1171</v>
      </c>
      <c r="C1055" s="185" t="s">
        <v>1172</v>
      </c>
      <c r="D1055" s="170" t="s">
        <v>243</v>
      </c>
      <c r="E1055" s="171">
        <v>0.34460000000000002</v>
      </c>
      <c r="F1055" s="172">
        <v>0</v>
      </c>
      <c r="G1055" s="173">
        <f>ROUND(E1055*F1055,2)</f>
        <v>0</v>
      </c>
      <c r="H1055" s="172"/>
      <c r="I1055" s="173">
        <f>ROUND(E1055*H1055,2)</f>
        <v>0</v>
      </c>
      <c r="J1055" s="172"/>
      <c r="K1055" s="173">
        <f>ROUND(E1055*J1055,2)</f>
        <v>0</v>
      </c>
      <c r="L1055" s="173">
        <v>21</v>
      </c>
      <c r="M1055" s="173">
        <f>G1055*(1+L1055/100)</f>
        <v>0</v>
      </c>
      <c r="N1055" s="173">
        <v>0.55000000000000004</v>
      </c>
      <c r="O1055" s="173">
        <f>ROUND(E1055*N1055,2)</f>
        <v>0.19</v>
      </c>
      <c r="P1055" s="173">
        <v>0</v>
      </c>
      <c r="Q1055" s="173">
        <f>ROUND(E1055*P1055,2)</f>
        <v>0</v>
      </c>
      <c r="R1055" s="173"/>
      <c r="S1055" s="173" t="s">
        <v>212</v>
      </c>
      <c r="T1055" s="174" t="s">
        <v>578</v>
      </c>
      <c r="U1055" s="160">
        <v>0</v>
      </c>
      <c r="V1055" s="160">
        <f>ROUND(E1055*U1055,2)</f>
        <v>0</v>
      </c>
      <c r="W1055" s="160"/>
      <c r="X1055" s="151"/>
      <c r="Y1055" s="151"/>
      <c r="Z1055" s="151"/>
      <c r="AA1055" s="151"/>
      <c r="AB1055" s="151"/>
      <c r="AC1055" s="151"/>
      <c r="AD1055" s="151"/>
      <c r="AE1055" s="151"/>
      <c r="AF1055" s="151"/>
      <c r="AG1055" s="151" t="s">
        <v>1002</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c r="A1056" s="158"/>
      <c r="B1056" s="159"/>
      <c r="C1056" s="198" t="s">
        <v>1173</v>
      </c>
      <c r="D1056" s="190"/>
      <c r="E1056" s="191">
        <v>0.34461000000000003</v>
      </c>
      <c r="F1056" s="160"/>
      <c r="G1056" s="160"/>
      <c r="H1056" s="160"/>
      <c r="I1056" s="160"/>
      <c r="J1056" s="160"/>
      <c r="K1056" s="160"/>
      <c r="L1056" s="160"/>
      <c r="M1056" s="160"/>
      <c r="N1056" s="160"/>
      <c r="O1056" s="160"/>
      <c r="P1056" s="160"/>
      <c r="Q1056" s="160"/>
      <c r="R1056" s="160"/>
      <c r="S1056" s="160"/>
      <c r="T1056" s="160"/>
      <c r="U1056" s="160"/>
      <c r="V1056" s="160"/>
      <c r="W1056" s="160"/>
      <c r="X1056" s="151"/>
      <c r="Y1056" s="151"/>
      <c r="Z1056" s="151"/>
      <c r="AA1056" s="151"/>
      <c r="AB1056" s="151"/>
      <c r="AC1056" s="151"/>
      <c r="AD1056" s="151"/>
      <c r="AE1056" s="151"/>
      <c r="AF1056" s="151"/>
      <c r="AG1056" s="151" t="s">
        <v>250</v>
      </c>
      <c r="AH1056" s="151">
        <v>0</v>
      </c>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ht="22.5" outlineLevel="1">
      <c r="A1057" s="168">
        <v>214</v>
      </c>
      <c r="B1057" s="169" t="s">
        <v>1174</v>
      </c>
      <c r="C1057" s="185" t="s">
        <v>1175</v>
      </c>
      <c r="D1057" s="170" t="s">
        <v>292</v>
      </c>
      <c r="E1057" s="171">
        <v>11.858000000000001</v>
      </c>
      <c r="F1057" s="172">
        <v>0</v>
      </c>
      <c r="G1057" s="173">
        <f>ROUND(E1057*F1057,2)</f>
        <v>0</v>
      </c>
      <c r="H1057" s="172"/>
      <c r="I1057" s="173">
        <f>ROUND(E1057*H1057,2)</f>
        <v>0</v>
      </c>
      <c r="J1057" s="172"/>
      <c r="K1057" s="173">
        <f>ROUND(E1057*J1057,2)</f>
        <v>0</v>
      </c>
      <c r="L1057" s="173">
        <v>21</v>
      </c>
      <c r="M1057" s="173">
        <f>G1057*(1+L1057/100)</f>
        <v>0</v>
      </c>
      <c r="N1057" s="173">
        <v>1.4800000000000001E-2</v>
      </c>
      <c r="O1057" s="173">
        <f>ROUND(E1057*N1057,2)</f>
        <v>0.18</v>
      </c>
      <c r="P1057" s="173">
        <v>0</v>
      </c>
      <c r="Q1057" s="173">
        <f>ROUND(E1057*P1057,2)</f>
        <v>0</v>
      </c>
      <c r="R1057" s="173" t="s">
        <v>277</v>
      </c>
      <c r="S1057" s="173" t="s">
        <v>201</v>
      </c>
      <c r="T1057" s="174" t="s">
        <v>245</v>
      </c>
      <c r="U1057" s="160">
        <v>0</v>
      </c>
      <c r="V1057" s="160">
        <f>ROUND(E1057*U1057,2)</f>
        <v>0</v>
      </c>
      <c r="W1057" s="160"/>
      <c r="X1057" s="151"/>
      <c r="Y1057" s="151"/>
      <c r="Z1057" s="151"/>
      <c r="AA1057" s="151"/>
      <c r="AB1057" s="151"/>
      <c r="AC1057" s="151"/>
      <c r="AD1057" s="151"/>
      <c r="AE1057" s="151"/>
      <c r="AF1057" s="151"/>
      <c r="AG1057" s="151" t="s">
        <v>1002</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c r="A1058" s="158"/>
      <c r="B1058" s="159"/>
      <c r="C1058" s="198" t="s">
        <v>1176</v>
      </c>
      <c r="D1058" s="190"/>
      <c r="E1058" s="191">
        <v>11.858000000000001</v>
      </c>
      <c r="F1058" s="160"/>
      <c r="G1058" s="160"/>
      <c r="H1058" s="160"/>
      <c r="I1058" s="160"/>
      <c r="J1058" s="160"/>
      <c r="K1058" s="160"/>
      <c r="L1058" s="160"/>
      <c r="M1058" s="160"/>
      <c r="N1058" s="160"/>
      <c r="O1058" s="160"/>
      <c r="P1058" s="160"/>
      <c r="Q1058" s="160"/>
      <c r="R1058" s="160"/>
      <c r="S1058" s="160"/>
      <c r="T1058" s="160"/>
      <c r="U1058" s="160"/>
      <c r="V1058" s="160"/>
      <c r="W1058" s="160"/>
      <c r="X1058" s="151"/>
      <c r="Y1058" s="151"/>
      <c r="Z1058" s="151"/>
      <c r="AA1058" s="151"/>
      <c r="AB1058" s="151"/>
      <c r="AC1058" s="151"/>
      <c r="AD1058" s="151"/>
      <c r="AE1058" s="151"/>
      <c r="AF1058" s="151"/>
      <c r="AG1058" s="151" t="s">
        <v>250</v>
      </c>
      <c r="AH1058" s="151">
        <v>0</v>
      </c>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c r="A1059" s="168">
        <v>215</v>
      </c>
      <c r="B1059" s="169" t="s">
        <v>1177</v>
      </c>
      <c r="C1059" s="185" t="s">
        <v>1178</v>
      </c>
      <c r="D1059" s="170" t="s">
        <v>292</v>
      </c>
      <c r="E1059" s="171">
        <v>6</v>
      </c>
      <c r="F1059" s="172">
        <v>0</v>
      </c>
      <c r="G1059" s="173">
        <f>ROUND(E1059*F1059,2)</f>
        <v>0</v>
      </c>
      <c r="H1059" s="172"/>
      <c r="I1059" s="173">
        <f>ROUND(E1059*H1059,2)</f>
        <v>0</v>
      </c>
      <c r="J1059" s="172"/>
      <c r="K1059" s="173">
        <f>ROUND(E1059*J1059,2)</f>
        <v>0</v>
      </c>
      <c r="L1059" s="173">
        <v>21</v>
      </c>
      <c r="M1059" s="173">
        <f>G1059*(1+L1059/100)</f>
        <v>0</v>
      </c>
      <c r="N1059" s="173">
        <v>0</v>
      </c>
      <c r="O1059" s="173">
        <f>ROUND(E1059*N1059,2)</f>
        <v>0</v>
      </c>
      <c r="P1059" s="173">
        <v>7.0000000000000007E-2</v>
      </c>
      <c r="Q1059" s="173">
        <f>ROUND(E1059*P1059,2)</f>
        <v>0.42</v>
      </c>
      <c r="R1059" s="173"/>
      <c r="S1059" s="173" t="s">
        <v>212</v>
      </c>
      <c r="T1059" s="174" t="s">
        <v>202</v>
      </c>
      <c r="U1059" s="160">
        <v>0</v>
      </c>
      <c r="V1059" s="160">
        <f>ROUND(E1059*U1059,2)</f>
        <v>0</v>
      </c>
      <c r="W1059" s="160"/>
      <c r="X1059" s="151"/>
      <c r="Y1059" s="151"/>
      <c r="Z1059" s="151"/>
      <c r="AA1059" s="151"/>
      <c r="AB1059" s="151"/>
      <c r="AC1059" s="151"/>
      <c r="AD1059" s="151"/>
      <c r="AE1059" s="151"/>
      <c r="AF1059" s="151"/>
      <c r="AG1059" s="151" t="s">
        <v>665</v>
      </c>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c r="A1060" s="158"/>
      <c r="B1060" s="159"/>
      <c r="C1060" s="198" t="s">
        <v>1179</v>
      </c>
      <c r="D1060" s="190"/>
      <c r="E1060" s="191">
        <v>6</v>
      </c>
      <c r="F1060" s="160"/>
      <c r="G1060" s="160"/>
      <c r="H1060" s="160"/>
      <c r="I1060" s="160"/>
      <c r="J1060" s="160"/>
      <c r="K1060" s="160"/>
      <c r="L1060" s="160"/>
      <c r="M1060" s="160"/>
      <c r="N1060" s="160"/>
      <c r="O1060" s="160"/>
      <c r="P1060" s="160"/>
      <c r="Q1060" s="160"/>
      <c r="R1060" s="160"/>
      <c r="S1060" s="160"/>
      <c r="T1060" s="160"/>
      <c r="U1060" s="160"/>
      <c r="V1060" s="160"/>
      <c r="W1060" s="160"/>
      <c r="X1060" s="151"/>
      <c r="Y1060" s="151"/>
      <c r="Z1060" s="151"/>
      <c r="AA1060" s="151"/>
      <c r="AB1060" s="151"/>
      <c r="AC1060" s="151"/>
      <c r="AD1060" s="151"/>
      <c r="AE1060" s="151"/>
      <c r="AF1060" s="151"/>
      <c r="AG1060" s="151" t="s">
        <v>250</v>
      </c>
      <c r="AH1060" s="151">
        <v>0</v>
      </c>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c r="A1061" s="168">
        <v>216</v>
      </c>
      <c r="B1061" s="169" t="s">
        <v>1180</v>
      </c>
      <c r="C1061" s="185" t="s">
        <v>1181</v>
      </c>
      <c r="D1061" s="170" t="s">
        <v>685</v>
      </c>
      <c r="E1061" s="171">
        <v>3.5106000000000002</v>
      </c>
      <c r="F1061" s="172">
        <v>0</v>
      </c>
      <c r="G1061" s="173">
        <f>ROUND(E1061*F1061,2)</f>
        <v>0</v>
      </c>
      <c r="H1061" s="172"/>
      <c r="I1061" s="173">
        <f>ROUND(E1061*H1061,2)</f>
        <v>0</v>
      </c>
      <c r="J1061" s="172"/>
      <c r="K1061" s="173">
        <f>ROUND(E1061*J1061,2)</f>
        <v>0</v>
      </c>
      <c r="L1061" s="173">
        <v>21</v>
      </c>
      <c r="M1061" s="173">
        <f>G1061*(1+L1061/100)</f>
        <v>0</v>
      </c>
      <c r="N1061" s="173">
        <v>0</v>
      </c>
      <c r="O1061" s="173">
        <f>ROUND(E1061*N1061,2)</f>
        <v>0</v>
      </c>
      <c r="P1061" s="173">
        <v>0</v>
      </c>
      <c r="Q1061" s="173">
        <f>ROUND(E1061*P1061,2)</f>
        <v>0</v>
      </c>
      <c r="R1061" s="173" t="s">
        <v>1105</v>
      </c>
      <c r="S1061" s="173" t="s">
        <v>201</v>
      </c>
      <c r="T1061" s="174" t="s">
        <v>245</v>
      </c>
      <c r="U1061" s="160">
        <v>1.863</v>
      </c>
      <c r="V1061" s="160">
        <f>ROUND(E1061*U1061,2)</f>
        <v>6.54</v>
      </c>
      <c r="W1061" s="160"/>
      <c r="X1061" s="151"/>
      <c r="Y1061" s="151"/>
      <c r="Z1061" s="151"/>
      <c r="AA1061" s="151"/>
      <c r="AB1061" s="151"/>
      <c r="AC1061" s="151"/>
      <c r="AD1061" s="151"/>
      <c r="AE1061" s="151"/>
      <c r="AF1061" s="151"/>
      <c r="AG1061" s="151" t="s">
        <v>967</v>
      </c>
      <c r="AH1061" s="151"/>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c r="A1062" s="158"/>
      <c r="B1062" s="159"/>
      <c r="C1062" s="315" t="s">
        <v>1024</v>
      </c>
      <c r="D1062" s="316"/>
      <c r="E1062" s="316"/>
      <c r="F1062" s="316"/>
      <c r="G1062" s="316"/>
      <c r="H1062" s="160"/>
      <c r="I1062" s="160"/>
      <c r="J1062" s="160"/>
      <c r="K1062" s="160"/>
      <c r="L1062" s="160"/>
      <c r="M1062" s="160"/>
      <c r="N1062" s="160"/>
      <c r="O1062" s="160"/>
      <c r="P1062" s="160"/>
      <c r="Q1062" s="160"/>
      <c r="R1062" s="160"/>
      <c r="S1062" s="160"/>
      <c r="T1062" s="160"/>
      <c r="U1062" s="160"/>
      <c r="V1062" s="160"/>
      <c r="W1062" s="160"/>
      <c r="X1062" s="151"/>
      <c r="Y1062" s="151"/>
      <c r="Z1062" s="151"/>
      <c r="AA1062" s="151"/>
      <c r="AB1062" s="151"/>
      <c r="AC1062" s="151"/>
      <c r="AD1062" s="151"/>
      <c r="AE1062" s="151"/>
      <c r="AF1062" s="151"/>
      <c r="AG1062" s="151" t="s">
        <v>248</v>
      </c>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ht="22.5" outlineLevel="1">
      <c r="A1063" s="176">
        <v>217</v>
      </c>
      <c r="B1063" s="177" t="s">
        <v>1182</v>
      </c>
      <c r="C1063" s="186" t="s">
        <v>1183</v>
      </c>
      <c r="D1063" s="178" t="s">
        <v>685</v>
      </c>
      <c r="E1063" s="179">
        <v>1.09094</v>
      </c>
      <c r="F1063" s="180">
        <v>0</v>
      </c>
      <c r="G1063" s="181">
        <f>ROUND(E1063*F1063,2)</f>
        <v>0</v>
      </c>
      <c r="H1063" s="180"/>
      <c r="I1063" s="181">
        <f>ROUND(E1063*H1063,2)</f>
        <v>0</v>
      </c>
      <c r="J1063" s="180"/>
      <c r="K1063" s="181">
        <f>ROUND(E1063*J1063,2)</f>
        <v>0</v>
      </c>
      <c r="L1063" s="181">
        <v>21</v>
      </c>
      <c r="M1063" s="181">
        <f>G1063*(1+L1063/100)</f>
        <v>0</v>
      </c>
      <c r="N1063" s="181">
        <v>0</v>
      </c>
      <c r="O1063" s="181">
        <f>ROUND(E1063*N1063,2)</f>
        <v>0</v>
      </c>
      <c r="P1063" s="181">
        <v>0</v>
      </c>
      <c r="Q1063" s="181">
        <f>ROUND(E1063*P1063,2)</f>
        <v>0</v>
      </c>
      <c r="R1063" s="181" t="s">
        <v>800</v>
      </c>
      <c r="S1063" s="181" t="s">
        <v>201</v>
      </c>
      <c r="T1063" s="182" t="s">
        <v>245</v>
      </c>
      <c r="U1063" s="160">
        <v>0.93300000000000005</v>
      </c>
      <c r="V1063" s="160">
        <f>ROUND(E1063*U1063,2)</f>
        <v>1.02</v>
      </c>
      <c r="W1063" s="160"/>
      <c r="X1063" s="151"/>
      <c r="Y1063" s="151"/>
      <c r="Z1063" s="151"/>
      <c r="AA1063" s="151"/>
      <c r="AB1063" s="151"/>
      <c r="AC1063" s="151"/>
      <c r="AD1063" s="151"/>
      <c r="AE1063" s="151"/>
      <c r="AF1063" s="151"/>
      <c r="AG1063" s="151" t="s">
        <v>951</v>
      </c>
      <c r="AH1063" s="151"/>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c r="A1064" s="168">
        <v>218</v>
      </c>
      <c r="B1064" s="169" t="s">
        <v>952</v>
      </c>
      <c r="C1064" s="185" t="s">
        <v>953</v>
      </c>
      <c r="D1064" s="170" t="s">
        <v>685</v>
      </c>
      <c r="E1064" s="171">
        <v>1.09094</v>
      </c>
      <c r="F1064" s="172">
        <v>0</v>
      </c>
      <c r="G1064" s="173">
        <f>ROUND(E1064*F1064,2)</f>
        <v>0</v>
      </c>
      <c r="H1064" s="172"/>
      <c r="I1064" s="173">
        <f>ROUND(E1064*H1064,2)</f>
        <v>0</v>
      </c>
      <c r="J1064" s="172"/>
      <c r="K1064" s="173">
        <f>ROUND(E1064*J1064,2)</f>
        <v>0</v>
      </c>
      <c r="L1064" s="173">
        <v>21</v>
      </c>
      <c r="M1064" s="173">
        <f>G1064*(1+L1064/100)</f>
        <v>0</v>
      </c>
      <c r="N1064" s="173">
        <v>0</v>
      </c>
      <c r="O1064" s="173">
        <f>ROUND(E1064*N1064,2)</f>
        <v>0</v>
      </c>
      <c r="P1064" s="173">
        <v>0</v>
      </c>
      <c r="Q1064" s="173">
        <f>ROUND(E1064*P1064,2)</f>
        <v>0</v>
      </c>
      <c r="R1064" s="173" t="s">
        <v>800</v>
      </c>
      <c r="S1064" s="173" t="s">
        <v>201</v>
      </c>
      <c r="T1064" s="174" t="s">
        <v>245</v>
      </c>
      <c r="U1064" s="160">
        <v>0.49</v>
      </c>
      <c r="V1064" s="160">
        <f>ROUND(E1064*U1064,2)</f>
        <v>0.53</v>
      </c>
      <c r="W1064" s="160"/>
      <c r="X1064" s="151"/>
      <c r="Y1064" s="151"/>
      <c r="Z1064" s="151"/>
      <c r="AA1064" s="151"/>
      <c r="AB1064" s="151"/>
      <c r="AC1064" s="151"/>
      <c r="AD1064" s="151"/>
      <c r="AE1064" s="151"/>
      <c r="AF1064" s="151"/>
      <c r="AG1064" s="151" t="s">
        <v>951</v>
      </c>
      <c r="AH1064" s="151"/>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c r="A1065" s="158"/>
      <c r="B1065" s="159"/>
      <c r="C1065" s="319" t="s">
        <v>1184</v>
      </c>
      <c r="D1065" s="320"/>
      <c r="E1065" s="320"/>
      <c r="F1065" s="320"/>
      <c r="G1065" s="320"/>
      <c r="H1065" s="160"/>
      <c r="I1065" s="160"/>
      <c r="J1065" s="160"/>
      <c r="K1065" s="160"/>
      <c r="L1065" s="160"/>
      <c r="M1065" s="160"/>
      <c r="N1065" s="160"/>
      <c r="O1065" s="160"/>
      <c r="P1065" s="160"/>
      <c r="Q1065" s="160"/>
      <c r="R1065" s="160"/>
      <c r="S1065" s="160"/>
      <c r="T1065" s="160"/>
      <c r="U1065" s="160"/>
      <c r="V1065" s="160"/>
      <c r="W1065" s="160"/>
      <c r="X1065" s="151"/>
      <c r="Y1065" s="151"/>
      <c r="Z1065" s="151"/>
      <c r="AA1065" s="151"/>
      <c r="AB1065" s="151"/>
      <c r="AC1065" s="151"/>
      <c r="AD1065" s="151"/>
      <c r="AE1065" s="151"/>
      <c r="AF1065" s="151"/>
      <c r="AG1065" s="151" t="s">
        <v>204</v>
      </c>
      <c r="AH1065" s="151"/>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c r="A1066" s="176">
        <v>219</v>
      </c>
      <c r="B1066" s="177" t="s">
        <v>955</v>
      </c>
      <c r="C1066" s="186" t="s">
        <v>956</v>
      </c>
      <c r="D1066" s="178" t="s">
        <v>685</v>
      </c>
      <c r="E1066" s="179">
        <v>27.273579999999999</v>
      </c>
      <c r="F1066" s="180">
        <v>0</v>
      </c>
      <c r="G1066" s="181">
        <f>ROUND(E1066*F1066,2)</f>
        <v>0</v>
      </c>
      <c r="H1066" s="180"/>
      <c r="I1066" s="181">
        <f>ROUND(E1066*H1066,2)</f>
        <v>0</v>
      </c>
      <c r="J1066" s="180"/>
      <c r="K1066" s="181">
        <f>ROUND(E1066*J1066,2)</f>
        <v>0</v>
      </c>
      <c r="L1066" s="181">
        <v>21</v>
      </c>
      <c r="M1066" s="181">
        <f>G1066*(1+L1066/100)</f>
        <v>0</v>
      </c>
      <c r="N1066" s="181">
        <v>0</v>
      </c>
      <c r="O1066" s="181">
        <f>ROUND(E1066*N1066,2)</f>
        <v>0</v>
      </c>
      <c r="P1066" s="181">
        <v>0</v>
      </c>
      <c r="Q1066" s="181">
        <f>ROUND(E1066*P1066,2)</f>
        <v>0</v>
      </c>
      <c r="R1066" s="181" t="s">
        <v>800</v>
      </c>
      <c r="S1066" s="181" t="s">
        <v>201</v>
      </c>
      <c r="T1066" s="182" t="s">
        <v>245</v>
      </c>
      <c r="U1066" s="160">
        <v>0</v>
      </c>
      <c r="V1066" s="160">
        <f>ROUND(E1066*U1066,2)</f>
        <v>0</v>
      </c>
      <c r="W1066" s="160"/>
      <c r="X1066" s="151"/>
      <c r="Y1066" s="151"/>
      <c r="Z1066" s="151"/>
      <c r="AA1066" s="151"/>
      <c r="AB1066" s="151"/>
      <c r="AC1066" s="151"/>
      <c r="AD1066" s="151"/>
      <c r="AE1066" s="151"/>
      <c r="AF1066" s="151"/>
      <c r="AG1066" s="151" t="s">
        <v>951</v>
      </c>
      <c r="AH1066" s="151"/>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1">
      <c r="A1067" s="176">
        <v>220</v>
      </c>
      <c r="B1067" s="177" t="s">
        <v>957</v>
      </c>
      <c r="C1067" s="186" t="s">
        <v>958</v>
      </c>
      <c r="D1067" s="178" t="s">
        <v>685</v>
      </c>
      <c r="E1067" s="179">
        <v>1.09094</v>
      </c>
      <c r="F1067" s="180">
        <v>0</v>
      </c>
      <c r="G1067" s="181">
        <f>ROUND(E1067*F1067,2)</f>
        <v>0</v>
      </c>
      <c r="H1067" s="180"/>
      <c r="I1067" s="181">
        <f>ROUND(E1067*H1067,2)</f>
        <v>0</v>
      </c>
      <c r="J1067" s="180"/>
      <c r="K1067" s="181">
        <f>ROUND(E1067*J1067,2)</f>
        <v>0</v>
      </c>
      <c r="L1067" s="181">
        <v>21</v>
      </c>
      <c r="M1067" s="181">
        <f>G1067*(1+L1067/100)</f>
        <v>0</v>
      </c>
      <c r="N1067" s="181">
        <v>0</v>
      </c>
      <c r="O1067" s="181">
        <f>ROUND(E1067*N1067,2)</f>
        <v>0</v>
      </c>
      <c r="P1067" s="181">
        <v>0</v>
      </c>
      <c r="Q1067" s="181">
        <f>ROUND(E1067*P1067,2)</f>
        <v>0</v>
      </c>
      <c r="R1067" s="181" t="s">
        <v>800</v>
      </c>
      <c r="S1067" s="181" t="s">
        <v>201</v>
      </c>
      <c r="T1067" s="182" t="s">
        <v>245</v>
      </c>
      <c r="U1067" s="160">
        <v>0.94199999999999995</v>
      </c>
      <c r="V1067" s="160">
        <f>ROUND(E1067*U1067,2)</f>
        <v>1.03</v>
      </c>
      <c r="W1067" s="160"/>
      <c r="X1067" s="151"/>
      <c r="Y1067" s="151"/>
      <c r="Z1067" s="151"/>
      <c r="AA1067" s="151"/>
      <c r="AB1067" s="151"/>
      <c r="AC1067" s="151"/>
      <c r="AD1067" s="151"/>
      <c r="AE1067" s="151"/>
      <c r="AF1067" s="151"/>
      <c r="AG1067" s="151" t="s">
        <v>951</v>
      </c>
      <c r="AH1067" s="151"/>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1">
      <c r="A1068" s="176">
        <v>221</v>
      </c>
      <c r="B1068" s="177" t="s">
        <v>1185</v>
      </c>
      <c r="C1068" s="186" t="s">
        <v>1186</v>
      </c>
      <c r="D1068" s="178" t="s">
        <v>685</v>
      </c>
      <c r="E1068" s="179">
        <v>1.09094</v>
      </c>
      <c r="F1068" s="180">
        <v>0</v>
      </c>
      <c r="G1068" s="181">
        <f>ROUND(E1068*F1068,2)</f>
        <v>0</v>
      </c>
      <c r="H1068" s="180"/>
      <c r="I1068" s="181">
        <f>ROUND(E1068*H1068,2)</f>
        <v>0</v>
      </c>
      <c r="J1068" s="180"/>
      <c r="K1068" s="181">
        <f>ROUND(E1068*J1068,2)</f>
        <v>0</v>
      </c>
      <c r="L1068" s="181">
        <v>21</v>
      </c>
      <c r="M1068" s="181">
        <f>G1068*(1+L1068/100)</f>
        <v>0</v>
      </c>
      <c r="N1068" s="181">
        <v>0</v>
      </c>
      <c r="O1068" s="181">
        <f>ROUND(E1068*N1068,2)</f>
        <v>0</v>
      </c>
      <c r="P1068" s="181">
        <v>0</v>
      </c>
      <c r="Q1068" s="181">
        <f>ROUND(E1068*P1068,2)</f>
        <v>0</v>
      </c>
      <c r="R1068" s="181" t="s">
        <v>800</v>
      </c>
      <c r="S1068" s="181" t="s">
        <v>201</v>
      </c>
      <c r="T1068" s="182" t="s">
        <v>245</v>
      </c>
      <c r="U1068" s="160">
        <v>0</v>
      </c>
      <c r="V1068" s="160">
        <f>ROUND(E1068*U1068,2)</f>
        <v>0</v>
      </c>
      <c r="W1068" s="160"/>
      <c r="X1068" s="151"/>
      <c r="Y1068" s="151"/>
      <c r="Z1068" s="151"/>
      <c r="AA1068" s="151"/>
      <c r="AB1068" s="151"/>
      <c r="AC1068" s="151"/>
      <c r="AD1068" s="151"/>
      <c r="AE1068" s="151"/>
      <c r="AF1068" s="151"/>
      <c r="AG1068" s="151" t="s">
        <v>951</v>
      </c>
      <c r="AH1068" s="151"/>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c r="A1069" s="176">
        <v>222</v>
      </c>
      <c r="B1069" s="177" t="s">
        <v>963</v>
      </c>
      <c r="C1069" s="186" t="s">
        <v>964</v>
      </c>
      <c r="D1069" s="178" t="s">
        <v>685</v>
      </c>
      <c r="E1069" s="179">
        <v>1.09094</v>
      </c>
      <c r="F1069" s="180">
        <v>0</v>
      </c>
      <c r="G1069" s="181">
        <f>ROUND(E1069*F1069,2)</f>
        <v>0</v>
      </c>
      <c r="H1069" s="180"/>
      <c r="I1069" s="181">
        <f>ROUND(E1069*H1069,2)</f>
        <v>0</v>
      </c>
      <c r="J1069" s="180"/>
      <c r="K1069" s="181">
        <f>ROUND(E1069*J1069,2)</f>
        <v>0</v>
      </c>
      <c r="L1069" s="181">
        <v>21</v>
      </c>
      <c r="M1069" s="181">
        <f>G1069*(1+L1069/100)</f>
        <v>0</v>
      </c>
      <c r="N1069" s="181">
        <v>0</v>
      </c>
      <c r="O1069" s="181">
        <f>ROUND(E1069*N1069,2)</f>
        <v>0</v>
      </c>
      <c r="P1069" s="181">
        <v>0</v>
      </c>
      <c r="Q1069" s="181">
        <f>ROUND(E1069*P1069,2)</f>
        <v>0</v>
      </c>
      <c r="R1069" s="181"/>
      <c r="S1069" s="181" t="s">
        <v>201</v>
      </c>
      <c r="T1069" s="182" t="s">
        <v>245</v>
      </c>
      <c r="U1069" s="160">
        <v>6.0000000000000001E-3</v>
      </c>
      <c r="V1069" s="160">
        <f>ROUND(E1069*U1069,2)</f>
        <v>0.01</v>
      </c>
      <c r="W1069" s="160"/>
      <c r="X1069" s="151"/>
      <c r="Y1069" s="151"/>
      <c r="Z1069" s="151"/>
      <c r="AA1069" s="151"/>
      <c r="AB1069" s="151"/>
      <c r="AC1069" s="151"/>
      <c r="AD1069" s="151"/>
      <c r="AE1069" s="151"/>
      <c r="AF1069" s="151"/>
      <c r="AG1069" s="151" t="s">
        <v>951</v>
      </c>
      <c r="AH1069" s="151"/>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c r="A1070" s="162" t="s">
        <v>197</v>
      </c>
      <c r="B1070" s="163" t="s">
        <v>135</v>
      </c>
      <c r="C1070" s="184" t="s">
        <v>136</v>
      </c>
      <c r="D1070" s="164"/>
      <c r="E1070" s="165"/>
      <c r="F1070" s="166"/>
      <c r="G1070" s="166">
        <f>SUMIF(AG1071:AG1103,"&lt;&gt;NOR",G1071:G1103)</f>
        <v>0</v>
      </c>
      <c r="H1070" s="166"/>
      <c r="I1070" s="166">
        <f>SUM(I1071:I1103)</f>
        <v>0</v>
      </c>
      <c r="J1070" s="166"/>
      <c r="K1070" s="166">
        <f>SUM(K1071:K1103)</f>
        <v>0</v>
      </c>
      <c r="L1070" s="166"/>
      <c r="M1070" s="166">
        <f>SUM(M1071:M1103)</f>
        <v>0</v>
      </c>
      <c r="N1070" s="166"/>
      <c r="O1070" s="166">
        <f>SUM(O1071:O1103)</f>
        <v>0.24999999999999997</v>
      </c>
      <c r="P1070" s="166"/>
      <c r="Q1070" s="166">
        <f>SUM(Q1071:Q1103)</f>
        <v>0</v>
      </c>
      <c r="R1070" s="166"/>
      <c r="S1070" s="166"/>
      <c r="T1070" s="167"/>
      <c r="U1070" s="161"/>
      <c r="V1070" s="161">
        <f>SUM(V1071:V1103)</f>
        <v>106.36</v>
      </c>
      <c r="W1070" s="161"/>
      <c r="AG1070" t="s">
        <v>198</v>
      </c>
    </row>
    <row r="1071" spans="1:60" outlineLevel="1">
      <c r="A1071" s="168">
        <v>223</v>
      </c>
      <c r="B1071" s="169" t="s">
        <v>1187</v>
      </c>
      <c r="C1071" s="185" t="s">
        <v>1188</v>
      </c>
      <c r="D1071" s="170" t="s">
        <v>318</v>
      </c>
      <c r="E1071" s="171">
        <v>8.2200000000000006</v>
      </c>
      <c r="F1071" s="172">
        <v>0</v>
      </c>
      <c r="G1071" s="173">
        <f>ROUND(E1071*F1071,2)</f>
        <v>0</v>
      </c>
      <c r="H1071" s="172"/>
      <c r="I1071" s="173">
        <f>ROUND(E1071*H1071,2)</f>
        <v>0</v>
      </c>
      <c r="J1071" s="172"/>
      <c r="K1071" s="173">
        <f>ROUND(E1071*J1071,2)</f>
        <v>0</v>
      </c>
      <c r="L1071" s="173">
        <v>21</v>
      </c>
      <c r="M1071" s="173">
        <f>G1071*(1+L1071/100)</f>
        <v>0</v>
      </c>
      <c r="N1071" s="173">
        <v>2.0799999999999998E-3</v>
      </c>
      <c r="O1071" s="173">
        <f>ROUND(E1071*N1071,2)</f>
        <v>0.02</v>
      </c>
      <c r="P1071" s="173">
        <v>0</v>
      </c>
      <c r="Q1071" s="173">
        <f>ROUND(E1071*P1071,2)</f>
        <v>0</v>
      </c>
      <c r="R1071" s="173"/>
      <c r="S1071" s="173" t="s">
        <v>212</v>
      </c>
      <c r="T1071" s="174" t="s">
        <v>1189</v>
      </c>
      <c r="U1071" s="160">
        <v>0.87744999999999995</v>
      </c>
      <c r="V1071" s="160">
        <f>ROUND(E1071*U1071,2)</f>
        <v>7.21</v>
      </c>
      <c r="W1071" s="160"/>
      <c r="X1071" s="151"/>
      <c r="Y1071" s="151"/>
      <c r="Z1071" s="151"/>
      <c r="AA1071" s="151"/>
      <c r="AB1071" s="151"/>
      <c r="AC1071" s="151"/>
      <c r="AD1071" s="151"/>
      <c r="AE1071" s="151"/>
      <c r="AF1071" s="151"/>
      <c r="AG1071" s="151" t="s">
        <v>972</v>
      </c>
      <c r="AH1071" s="151"/>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c r="A1072" s="158"/>
      <c r="B1072" s="159"/>
      <c r="C1072" s="198" t="s">
        <v>1190</v>
      </c>
      <c r="D1072" s="190"/>
      <c r="E1072" s="191">
        <v>8.2200000000000006</v>
      </c>
      <c r="F1072" s="160"/>
      <c r="G1072" s="160"/>
      <c r="H1072" s="160"/>
      <c r="I1072" s="160"/>
      <c r="J1072" s="160"/>
      <c r="K1072" s="160"/>
      <c r="L1072" s="160"/>
      <c r="M1072" s="160"/>
      <c r="N1072" s="160"/>
      <c r="O1072" s="160"/>
      <c r="P1072" s="160"/>
      <c r="Q1072" s="160"/>
      <c r="R1072" s="160"/>
      <c r="S1072" s="160"/>
      <c r="T1072" s="160"/>
      <c r="U1072" s="160"/>
      <c r="V1072" s="160"/>
      <c r="W1072" s="160"/>
      <c r="X1072" s="151"/>
      <c r="Y1072" s="151"/>
      <c r="Z1072" s="151"/>
      <c r="AA1072" s="151"/>
      <c r="AB1072" s="151"/>
      <c r="AC1072" s="151"/>
      <c r="AD1072" s="151"/>
      <c r="AE1072" s="151"/>
      <c r="AF1072" s="151"/>
      <c r="AG1072" s="151" t="s">
        <v>250</v>
      </c>
      <c r="AH1072" s="151">
        <v>0</v>
      </c>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ht="33.75" outlineLevel="1">
      <c r="A1073" s="168">
        <v>224</v>
      </c>
      <c r="B1073" s="169" t="s">
        <v>1191</v>
      </c>
      <c r="C1073" s="185" t="s">
        <v>1192</v>
      </c>
      <c r="D1073" s="170" t="s">
        <v>292</v>
      </c>
      <c r="E1073" s="171">
        <v>54.1</v>
      </c>
      <c r="F1073" s="172">
        <v>0</v>
      </c>
      <c r="G1073" s="173">
        <f>ROUND(E1073*F1073,2)</f>
        <v>0</v>
      </c>
      <c r="H1073" s="172"/>
      <c r="I1073" s="173">
        <f>ROUND(E1073*H1073,2)</f>
        <v>0</v>
      </c>
      <c r="J1073" s="172"/>
      <c r="K1073" s="173">
        <f>ROUND(E1073*J1073,2)</f>
        <v>0</v>
      </c>
      <c r="L1073" s="173">
        <v>21</v>
      </c>
      <c r="M1073" s="173">
        <f>G1073*(1+L1073/100)</f>
        <v>0</v>
      </c>
      <c r="N1073" s="173">
        <v>2.2499999999999998E-3</v>
      </c>
      <c r="O1073" s="173">
        <f>ROUND(E1073*N1073,2)</f>
        <v>0.12</v>
      </c>
      <c r="P1073" s="173">
        <v>0</v>
      </c>
      <c r="Q1073" s="173">
        <f>ROUND(E1073*P1073,2)</f>
        <v>0</v>
      </c>
      <c r="R1073" s="173" t="s">
        <v>1193</v>
      </c>
      <c r="S1073" s="173" t="s">
        <v>201</v>
      </c>
      <c r="T1073" s="174" t="s">
        <v>245</v>
      </c>
      <c r="U1073" s="160">
        <v>1.36164</v>
      </c>
      <c r="V1073" s="160">
        <f>ROUND(E1073*U1073,2)</f>
        <v>73.66</v>
      </c>
      <c r="W1073" s="160"/>
      <c r="X1073" s="151"/>
      <c r="Y1073" s="151"/>
      <c r="Z1073" s="151"/>
      <c r="AA1073" s="151"/>
      <c r="AB1073" s="151"/>
      <c r="AC1073" s="151"/>
      <c r="AD1073" s="151"/>
      <c r="AE1073" s="151"/>
      <c r="AF1073" s="151"/>
      <c r="AG1073" s="151" t="s">
        <v>972</v>
      </c>
      <c r="AH1073" s="151"/>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outlineLevel="1">
      <c r="A1074" s="158"/>
      <c r="B1074" s="159"/>
      <c r="C1074" s="198" t="s">
        <v>1194</v>
      </c>
      <c r="D1074" s="190"/>
      <c r="E1074" s="191">
        <v>8.1</v>
      </c>
      <c r="F1074" s="160"/>
      <c r="G1074" s="160"/>
      <c r="H1074" s="160"/>
      <c r="I1074" s="160"/>
      <c r="J1074" s="160"/>
      <c r="K1074" s="160"/>
      <c r="L1074" s="160"/>
      <c r="M1074" s="160"/>
      <c r="N1074" s="160"/>
      <c r="O1074" s="160"/>
      <c r="P1074" s="160"/>
      <c r="Q1074" s="160"/>
      <c r="R1074" s="160"/>
      <c r="S1074" s="160"/>
      <c r="T1074" s="160"/>
      <c r="U1074" s="160"/>
      <c r="V1074" s="160"/>
      <c r="W1074" s="160"/>
      <c r="X1074" s="151"/>
      <c r="Y1074" s="151"/>
      <c r="Z1074" s="151"/>
      <c r="AA1074" s="151"/>
      <c r="AB1074" s="151"/>
      <c r="AC1074" s="151"/>
      <c r="AD1074" s="151"/>
      <c r="AE1074" s="151"/>
      <c r="AF1074" s="151"/>
      <c r="AG1074" s="151" t="s">
        <v>250</v>
      </c>
      <c r="AH1074" s="151">
        <v>0</v>
      </c>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c r="A1075" s="158"/>
      <c r="B1075" s="159"/>
      <c r="C1075" s="198" t="s">
        <v>1195</v>
      </c>
      <c r="D1075" s="190"/>
      <c r="E1075" s="191">
        <v>46</v>
      </c>
      <c r="F1075" s="160"/>
      <c r="G1075" s="160"/>
      <c r="H1075" s="160"/>
      <c r="I1075" s="160"/>
      <c r="J1075" s="160"/>
      <c r="K1075" s="160"/>
      <c r="L1075" s="160"/>
      <c r="M1075" s="160"/>
      <c r="N1075" s="160"/>
      <c r="O1075" s="160"/>
      <c r="P1075" s="160"/>
      <c r="Q1075" s="160"/>
      <c r="R1075" s="160"/>
      <c r="S1075" s="160"/>
      <c r="T1075" s="160"/>
      <c r="U1075" s="160"/>
      <c r="V1075" s="160"/>
      <c r="W1075" s="160"/>
      <c r="X1075" s="151"/>
      <c r="Y1075" s="151"/>
      <c r="Z1075" s="151"/>
      <c r="AA1075" s="151"/>
      <c r="AB1075" s="151"/>
      <c r="AC1075" s="151"/>
      <c r="AD1075" s="151"/>
      <c r="AE1075" s="151"/>
      <c r="AF1075" s="151"/>
      <c r="AG1075" s="151" t="s">
        <v>250</v>
      </c>
      <c r="AH1075" s="151">
        <v>0</v>
      </c>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ht="22.5" outlineLevel="1">
      <c r="A1076" s="168">
        <v>225</v>
      </c>
      <c r="B1076" s="169" t="s">
        <v>1196</v>
      </c>
      <c r="C1076" s="185" t="s">
        <v>1197</v>
      </c>
      <c r="D1076" s="170" t="s">
        <v>318</v>
      </c>
      <c r="E1076" s="171">
        <v>8.9</v>
      </c>
      <c r="F1076" s="172">
        <v>0</v>
      </c>
      <c r="G1076" s="173">
        <f>ROUND(E1076*F1076,2)</f>
        <v>0</v>
      </c>
      <c r="H1076" s="172"/>
      <c r="I1076" s="173">
        <f>ROUND(E1076*H1076,2)</f>
        <v>0</v>
      </c>
      <c r="J1076" s="172"/>
      <c r="K1076" s="173">
        <f>ROUND(E1076*J1076,2)</f>
        <v>0</v>
      </c>
      <c r="L1076" s="173">
        <v>21</v>
      </c>
      <c r="M1076" s="173">
        <f>G1076*(1+L1076/100)</f>
        <v>0</v>
      </c>
      <c r="N1076" s="173">
        <v>2.1000000000000001E-4</v>
      </c>
      <c r="O1076" s="173">
        <f>ROUND(E1076*N1076,2)</f>
        <v>0</v>
      </c>
      <c r="P1076" s="173">
        <v>0</v>
      </c>
      <c r="Q1076" s="173">
        <f>ROUND(E1076*P1076,2)</f>
        <v>0</v>
      </c>
      <c r="R1076" s="173" t="s">
        <v>1193</v>
      </c>
      <c r="S1076" s="173" t="s">
        <v>201</v>
      </c>
      <c r="T1076" s="174" t="s">
        <v>245</v>
      </c>
      <c r="U1076" s="160">
        <v>0.24149999999999999</v>
      </c>
      <c r="V1076" s="160">
        <f>ROUND(E1076*U1076,2)</f>
        <v>2.15</v>
      </c>
      <c r="W1076" s="160"/>
      <c r="X1076" s="151"/>
      <c r="Y1076" s="151"/>
      <c r="Z1076" s="151"/>
      <c r="AA1076" s="151"/>
      <c r="AB1076" s="151"/>
      <c r="AC1076" s="151"/>
      <c r="AD1076" s="151"/>
      <c r="AE1076" s="151"/>
      <c r="AF1076" s="151"/>
      <c r="AG1076" s="151" t="s">
        <v>972</v>
      </c>
      <c r="AH1076" s="151"/>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c r="A1077" s="158"/>
      <c r="B1077" s="159"/>
      <c r="C1077" s="198" t="s">
        <v>1198</v>
      </c>
      <c r="D1077" s="190"/>
      <c r="E1077" s="191">
        <v>6.2</v>
      </c>
      <c r="F1077" s="160"/>
      <c r="G1077" s="160"/>
      <c r="H1077" s="160"/>
      <c r="I1077" s="160"/>
      <c r="J1077" s="160"/>
      <c r="K1077" s="160"/>
      <c r="L1077" s="160"/>
      <c r="M1077" s="160"/>
      <c r="N1077" s="160"/>
      <c r="O1077" s="160"/>
      <c r="P1077" s="160"/>
      <c r="Q1077" s="160"/>
      <c r="R1077" s="160"/>
      <c r="S1077" s="160"/>
      <c r="T1077" s="160"/>
      <c r="U1077" s="160"/>
      <c r="V1077" s="160"/>
      <c r="W1077" s="160"/>
      <c r="X1077" s="151"/>
      <c r="Y1077" s="151"/>
      <c r="Z1077" s="151"/>
      <c r="AA1077" s="151"/>
      <c r="AB1077" s="151"/>
      <c r="AC1077" s="151"/>
      <c r="AD1077" s="151"/>
      <c r="AE1077" s="151"/>
      <c r="AF1077" s="151"/>
      <c r="AG1077" s="151" t="s">
        <v>250</v>
      </c>
      <c r="AH1077" s="151">
        <v>0</v>
      </c>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c r="A1078" s="158"/>
      <c r="B1078" s="159"/>
      <c r="C1078" s="198" t="s">
        <v>1199</v>
      </c>
      <c r="D1078" s="190"/>
      <c r="E1078" s="191">
        <v>2.7</v>
      </c>
      <c r="F1078" s="160"/>
      <c r="G1078" s="160"/>
      <c r="H1078" s="160"/>
      <c r="I1078" s="160"/>
      <c r="J1078" s="160"/>
      <c r="K1078" s="160"/>
      <c r="L1078" s="160"/>
      <c r="M1078" s="160"/>
      <c r="N1078" s="160"/>
      <c r="O1078" s="160"/>
      <c r="P1078" s="160"/>
      <c r="Q1078" s="160"/>
      <c r="R1078" s="160"/>
      <c r="S1078" s="160"/>
      <c r="T1078" s="160"/>
      <c r="U1078" s="160"/>
      <c r="V1078" s="160"/>
      <c r="W1078" s="160"/>
      <c r="X1078" s="151"/>
      <c r="Y1078" s="151"/>
      <c r="Z1078" s="151"/>
      <c r="AA1078" s="151"/>
      <c r="AB1078" s="151"/>
      <c r="AC1078" s="151"/>
      <c r="AD1078" s="151"/>
      <c r="AE1078" s="151"/>
      <c r="AF1078" s="151"/>
      <c r="AG1078" s="151" t="s">
        <v>250</v>
      </c>
      <c r="AH1078" s="151">
        <v>0</v>
      </c>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ht="33.75" outlineLevel="1">
      <c r="A1079" s="168">
        <v>226</v>
      </c>
      <c r="B1079" s="169" t="s">
        <v>1200</v>
      </c>
      <c r="C1079" s="185" t="s">
        <v>1201</v>
      </c>
      <c r="D1079" s="170" t="s">
        <v>211</v>
      </c>
      <c r="E1079" s="171">
        <v>3</v>
      </c>
      <c r="F1079" s="172">
        <v>0</v>
      </c>
      <c r="G1079" s="173">
        <f>ROUND(E1079*F1079,2)</f>
        <v>0</v>
      </c>
      <c r="H1079" s="172"/>
      <c r="I1079" s="173">
        <f>ROUND(E1079*H1079,2)</f>
        <v>0</v>
      </c>
      <c r="J1079" s="172"/>
      <c r="K1079" s="173">
        <f>ROUND(E1079*J1079,2)</f>
        <v>0</v>
      </c>
      <c r="L1079" s="173">
        <v>21</v>
      </c>
      <c r="M1079" s="173">
        <f>G1079*(1+L1079/100)</f>
        <v>0</v>
      </c>
      <c r="N1079" s="173">
        <v>4.0999999999999999E-4</v>
      </c>
      <c r="O1079" s="173">
        <f>ROUND(E1079*N1079,2)</f>
        <v>0</v>
      </c>
      <c r="P1079" s="173">
        <v>0</v>
      </c>
      <c r="Q1079" s="173">
        <f>ROUND(E1079*P1079,2)</f>
        <v>0</v>
      </c>
      <c r="R1079" s="173" t="s">
        <v>1193</v>
      </c>
      <c r="S1079" s="173" t="s">
        <v>201</v>
      </c>
      <c r="T1079" s="174" t="s">
        <v>245</v>
      </c>
      <c r="U1079" s="160">
        <v>0.45</v>
      </c>
      <c r="V1079" s="160">
        <f>ROUND(E1079*U1079,2)</f>
        <v>1.35</v>
      </c>
      <c r="W1079" s="160"/>
      <c r="X1079" s="151"/>
      <c r="Y1079" s="151"/>
      <c r="Z1079" s="151"/>
      <c r="AA1079" s="151"/>
      <c r="AB1079" s="151"/>
      <c r="AC1079" s="151"/>
      <c r="AD1079" s="151"/>
      <c r="AE1079" s="151"/>
      <c r="AF1079" s="151"/>
      <c r="AG1079" s="151" t="s">
        <v>972</v>
      </c>
      <c r="AH1079" s="151"/>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c r="A1080" s="158"/>
      <c r="B1080" s="159"/>
      <c r="C1080" s="198" t="s">
        <v>1202</v>
      </c>
      <c r="D1080" s="190"/>
      <c r="E1080" s="191">
        <v>1</v>
      </c>
      <c r="F1080" s="160"/>
      <c r="G1080" s="160"/>
      <c r="H1080" s="160"/>
      <c r="I1080" s="160"/>
      <c r="J1080" s="160"/>
      <c r="K1080" s="160"/>
      <c r="L1080" s="160"/>
      <c r="M1080" s="160"/>
      <c r="N1080" s="160"/>
      <c r="O1080" s="160"/>
      <c r="P1080" s="160"/>
      <c r="Q1080" s="160"/>
      <c r="R1080" s="160"/>
      <c r="S1080" s="160"/>
      <c r="T1080" s="160"/>
      <c r="U1080" s="160"/>
      <c r="V1080" s="160"/>
      <c r="W1080" s="160"/>
      <c r="X1080" s="151"/>
      <c r="Y1080" s="151"/>
      <c r="Z1080" s="151"/>
      <c r="AA1080" s="151"/>
      <c r="AB1080" s="151"/>
      <c r="AC1080" s="151"/>
      <c r="AD1080" s="151"/>
      <c r="AE1080" s="151"/>
      <c r="AF1080" s="151"/>
      <c r="AG1080" s="151" t="s">
        <v>250</v>
      </c>
      <c r="AH1080" s="151">
        <v>0</v>
      </c>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1">
      <c r="A1081" s="158"/>
      <c r="B1081" s="159"/>
      <c r="C1081" s="198" t="s">
        <v>1203</v>
      </c>
      <c r="D1081" s="190"/>
      <c r="E1081" s="191">
        <v>1</v>
      </c>
      <c r="F1081" s="160"/>
      <c r="G1081" s="160"/>
      <c r="H1081" s="160"/>
      <c r="I1081" s="160"/>
      <c r="J1081" s="160"/>
      <c r="K1081" s="160"/>
      <c r="L1081" s="160"/>
      <c r="M1081" s="160"/>
      <c r="N1081" s="160"/>
      <c r="O1081" s="160"/>
      <c r="P1081" s="160"/>
      <c r="Q1081" s="160"/>
      <c r="R1081" s="160"/>
      <c r="S1081" s="160"/>
      <c r="T1081" s="160"/>
      <c r="U1081" s="160"/>
      <c r="V1081" s="160"/>
      <c r="W1081" s="160"/>
      <c r="X1081" s="151"/>
      <c r="Y1081" s="151"/>
      <c r="Z1081" s="151"/>
      <c r="AA1081" s="151"/>
      <c r="AB1081" s="151"/>
      <c r="AC1081" s="151"/>
      <c r="AD1081" s="151"/>
      <c r="AE1081" s="151"/>
      <c r="AF1081" s="151"/>
      <c r="AG1081" s="151" t="s">
        <v>250</v>
      </c>
      <c r="AH1081" s="151">
        <v>0</v>
      </c>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outlineLevel="1">
      <c r="A1082" s="158"/>
      <c r="B1082" s="159"/>
      <c r="C1082" s="198" t="s">
        <v>1204</v>
      </c>
      <c r="D1082" s="190"/>
      <c r="E1082" s="191">
        <v>1</v>
      </c>
      <c r="F1082" s="160"/>
      <c r="G1082" s="160"/>
      <c r="H1082" s="160"/>
      <c r="I1082" s="160"/>
      <c r="J1082" s="160"/>
      <c r="K1082" s="160"/>
      <c r="L1082" s="160"/>
      <c r="M1082" s="160"/>
      <c r="N1082" s="160"/>
      <c r="O1082" s="160"/>
      <c r="P1082" s="160"/>
      <c r="Q1082" s="160"/>
      <c r="R1082" s="160"/>
      <c r="S1082" s="160"/>
      <c r="T1082" s="160"/>
      <c r="U1082" s="160"/>
      <c r="V1082" s="160"/>
      <c r="W1082" s="160"/>
      <c r="X1082" s="151"/>
      <c r="Y1082" s="151"/>
      <c r="Z1082" s="151"/>
      <c r="AA1082" s="151"/>
      <c r="AB1082" s="151"/>
      <c r="AC1082" s="151"/>
      <c r="AD1082" s="151"/>
      <c r="AE1082" s="151"/>
      <c r="AF1082" s="151"/>
      <c r="AG1082" s="151" t="s">
        <v>250</v>
      </c>
      <c r="AH1082" s="151">
        <v>0</v>
      </c>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ht="33.75" outlineLevel="1">
      <c r="A1083" s="168">
        <v>227</v>
      </c>
      <c r="B1083" s="169" t="s">
        <v>1205</v>
      </c>
      <c r="C1083" s="185" t="s">
        <v>1206</v>
      </c>
      <c r="D1083" s="170" t="s">
        <v>318</v>
      </c>
      <c r="E1083" s="171">
        <v>15.4</v>
      </c>
      <c r="F1083" s="172">
        <v>0</v>
      </c>
      <c r="G1083" s="173">
        <f>ROUND(E1083*F1083,2)</f>
        <v>0</v>
      </c>
      <c r="H1083" s="172"/>
      <c r="I1083" s="173">
        <f>ROUND(E1083*H1083,2)</f>
        <v>0</v>
      </c>
      <c r="J1083" s="172"/>
      <c r="K1083" s="173">
        <f>ROUND(E1083*J1083,2)</f>
        <v>0</v>
      </c>
      <c r="L1083" s="173">
        <v>21</v>
      </c>
      <c r="M1083" s="173">
        <f>G1083*(1+L1083/100)</f>
        <v>0</v>
      </c>
      <c r="N1083" s="173">
        <v>1.2099999999999999E-3</v>
      </c>
      <c r="O1083" s="173">
        <f>ROUND(E1083*N1083,2)</f>
        <v>0.02</v>
      </c>
      <c r="P1083" s="173">
        <v>0</v>
      </c>
      <c r="Q1083" s="173">
        <f>ROUND(E1083*P1083,2)</f>
        <v>0</v>
      </c>
      <c r="R1083" s="173" t="s">
        <v>1193</v>
      </c>
      <c r="S1083" s="173" t="s">
        <v>201</v>
      </c>
      <c r="T1083" s="174" t="s">
        <v>245</v>
      </c>
      <c r="U1083" s="160">
        <v>0.46400000000000002</v>
      </c>
      <c r="V1083" s="160">
        <f>ROUND(E1083*U1083,2)</f>
        <v>7.15</v>
      </c>
      <c r="W1083" s="160"/>
      <c r="X1083" s="151"/>
      <c r="Y1083" s="151"/>
      <c r="Z1083" s="151"/>
      <c r="AA1083" s="151"/>
      <c r="AB1083" s="151"/>
      <c r="AC1083" s="151"/>
      <c r="AD1083" s="151"/>
      <c r="AE1083" s="151"/>
      <c r="AF1083" s="151"/>
      <c r="AG1083" s="151" t="s">
        <v>972</v>
      </c>
      <c r="AH1083" s="151"/>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c r="A1084" s="158"/>
      <c r="B1084" s="159"/>
      <c r="C1084" s="198" t="s">
        <v>1207</v>
      </c>
      <c r="D1084" s="190"/>
      <c r="E1084" s="191">
        <v>2.9</v>
      </c>
      <c r="F1084" s="160"/>
      <c r="G1084" s="160"/>
      <c r="H1084" s="160"/>
      <c r="I1084" s="160"/>
      <c r="J1084" s="160"/>
      <c r="K1084" s="160"/>
      <c r="L1084" s="160"/>
      <c r="M1084" s="160"/>
      <c r="N1084" s="160"/>
      <c r="O1084" s="160"/>
      <c r="P1084" s="160"/>
      <c r="Q1084" s="160"/>
      <c r="R1084" s="160"/>
      <c r="S1084" s="160"/>
      <c r="T1084" s="160"/>
      <c r="U1084" s="160"/>
      <c r="V1084" s="160"/>
      <c r="W1084" s="160"/>
      <c r="X1084" s="151"/>
      <c r="Y1084" s="151"/>
      <c r="Z1084" s="151"/>
      <c r="AA1084" s="151"/>
      <c r="AB1084" s="151"/>
      <c r="AC1084" s="151"/>
      <c r="AD1084" s="151"/>
      <c r="AE1084" s="151"/>
      <c r="AF1084" s="151"/>
      <c r="AG1084" s="151" t="s">
        <v>250</v>
      </c>
      <c r="AH1084" s="151">
        <v>0</v>
      </c>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c r="A1085" s="158"/>
      <c r="B1085" s="159"/>
      <c r="C1085" s="198" t="s">
        <v>1208</v>
      </c>
      <c r="D1085" s="190"/>
      <c r="E1085" s="191">
        <v>2.9</v>
      </c>
      <c r="F1085" s="160"/>
      <c r="G1085" s="160"/>
      <c r="H1085" s="160"/>
      <c r="I1085" s="160"/>
      <c r="J1085" s="160"/>
      <c r="K1085" s="160"/>
      <c r="L1085" s="160"/>
      <c r="M1085" s="160"/>
      <c r="N1085" s="160"/>
      <c r="O1085" s="160"/>
      <c r="P1085" s="160"/>
      <c r="Q1085" s="160"/>
      <c r="R1085" s="160"/>
      <c r="S1085" s="160"/>
      <c r="T1085" s="160"/>
      <c r="U1085" s="160"/>
      <c r="V1085" s="160"/>
      <c r="W1085" s="160"/>
      <c r="X1085" s="151"/>
      <c r="Y1085" s="151"/>
      <c r="Z1085" s="151"/>
      <c r="AA1085" s="151"/>
      <c r="AB1085" s="151"/>
      <c r="AC1085" s="151"/>
      <c r="AD1085" s="151"/>
      <c r="AE1085" s="151"/>
      <c r="AF1085" s="151"/>
      <c r="AG1085" s="151" t="s">
        <v>250</v>
      </c>
      <c r="AH1085" s="151">
        <v>0</v>
      </c>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c r="A1086" s="158"/>
      <c r="B1086" s="159"/>
      <c r="C1086" s="198" t="s">
        <v>1209</v>
      </c>
      <c r="D1086" s="190"/>
      <c r="E1086" s="191">
        <v>9.6</v>
      </c>
      <c r="F1086" s="160"/>
      <c r="G1086" s="160"/>
      <c r="H1086" s="160"/>
      <c r="I1086" s="160"/>
      <c r="J1086" s="160"/>
      <c r="K1086" s="160"/>
      <c r="L1086" s="160"/>
      <c r="M1086" s="160"/>
      <c r="N1086" s="160"/>
      <c r="O1086" s="160"/>
      <c r="P1086" s="160"/>
      <c r="Q1086" s="160"/>
      <c r="R1086" s="160"/>
      <c r="S1086" s="160"/>
      <c r="T1086" s="160"/>
      <c r="U1086" s="160"/>
      <c r="V1086" s="160"/>
      <c r="W1086" s="160"/>
      <c r="X1086" s="151"/>
      <c r="Y1086" s="151"/>
      <c r="Z1086" s="151"/>
      <c r="AA1086" s="151"/>
      <c r="AB1086" s="151"/>
      <c r="AC1086" s="151"/>
      <c r="AD1086" s="151"/>
      <c r="AE1086" s="151"/>
      <c r="AF1086" s="151"/>
      <c r="AG1086" s="151" t="s">
        <v>250</v>
      </c>
      <c r="AH1086" s="151">
        <v>0</v>
      </c>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ht="33.75" outlineLevel="1">
      <c r="A1087" s="168">
        <v>228</v>
      </c>
      <c r="B1087" s="169" t="s">
        <v>1210</v>
      </c>
      <c r="C1087" s="185" t="s">
        <v>1211</v>
      </c>
      <c r="D1087" s="170" t="s">
        <v>318</v>
      </c>
      <c r="E1087" s="171">
        <v>10.1</v>
      </c>
      <c r="F1087" s="172">
        <v>0</v>
      </c>
      <c r="G1087" s="173">
        <f>ROUND(E1087*F1087,2)</f>
        <v>0</v>
      </c>
      <c r="H1087" s="172"/>
      <c r="I1087" s="173">
        <f>ROUND(E1087*H1087,2)</f>
        <v>0</v>
      </c>
      <c r="J1087" s="172"/>
      <c r="K1087" s="173">
        <f>ROUND(E1087*J1087,2)</f>
        <v>0</v>
      </c>
      <c r="L1087" s="173">
        <v>21</v>
      </c>
      <c r="M1087" s="173">
        <f>G1087*(1+L1087/100)</f>
        <v>0</v>
      </c>
      <c r="N1087" s="173">
        <v>2.6700000000000001E-3</v>
      </c>
      <c r="O1087" s="173">
        <f>ROUND(E1087*N1087,2)</f>
        <v>0.03</v>
      </c>
      <c r="P1087" s="173">
        <v>0</v>
      </c>
      <c r="Q1087" s="173">
        <f>ROUND(E1087*P1087,2)</f>
        <v>0</v>
      </c>
      <c r="R1087" s="173" t="s">
        <v>1193</v>
      </c>
      <c r="S1087" s="173" t="s">
        <v>201</v>
      </c>
      <c r="T1087" s="174" t="s">
        <v>245</v>
      </c>
      <c r="U1087" s="160">
        <v>0.29399999999999998</v>
      </c>
      <c r="V1087" s="160">
        <f>ROUND(E1087*U1087,2)</f>
        <v>2.97</v>
      </c>
      <c r="W1087" s="160"/>
      <c r="X1087" s="151"/>
      <c r="Y1087" s="151"/>
      <c r="Z1087" s="151"/>
      <c r="AA1087" s="151"/>
      <c r="AB1087" s="151"/>
      <c r="AC1087" s="151"/>
      <c r="AD1087" s="151"/>
      <c r="AE1087" s="151"/>
      <c r="AF1087" s="151"/>
      <c r="AG1087" s="151" t="s">
        <v>972</v>
      </c>
      <c r="AH1087" s="151"/>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c r="A1088" s="158"/>
      <c r="B1088" s="159"/>
      <c r="C1088" s="198" t="s">
        <v>1212</v>
      </c>
      <c r="D1088" s="190"/>
      <c r="E1088" s="191">
        <v>1.1000000000000001</v>
      </c>
      <c r="F1088" s="160"/>
      <c r="G1088" s="160"/>
      <c r="H1088" s="160"/>
      <c r="I1088" s="160"/>
      <c r="J1088" s="160"/>
      <c r="K1088" s="160"/>
      <c r="L1088" s="160"/>
      <c r="M1088" s="160"/>
      <c r="N1088" s="160"/>
      <c r="O1088" s="160"/>
      <c r="P1088" s="160"/>
      <c r="Q1088" s="160"/>
      <c r="R1088" s="160"/>
      <c r="S1088" s="160"/>
      <c r="T1088" s="160"/>
      <c r="U1088" s="160"/>
      <c r="V1088" s="160"/>
      <c r="W1088" s="160"/>
      <c r="X1088" s="151"/>
      <c r="Y1088" s="151"/>
      <c r="Z1088" s="151"/>
      <c r="AA1088" s="151"/>
      <c r="AB1088" s="151"/>
      <c r="AC1088" s="151"/>
      <c r="AD1088" s="151"/>
      <c r="AE1088" s="151"/>
      <c r="AF1088" s="151"/>
      <c r="AG1088" s="151" t="s">
        <v>250</v>
      </c>
      <c r="AH1088" s="151">
        <v>0</v>
      </c>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1">
      <c r="A1089" s="158"/>
      <c r="B1089" s="159"/>
      <c r="C1089" s="198" t="s">
        <v>1213</v>
      </c>
      <c r="D1089" s="190"/>
      <c r="E1089" s="191">
        <v>9</v>
      </c>
      <c r="F1089" s="160"/>
      <c r="G1089" s="160"/>
      <c r="H1089" s="160"/>
      <c r="I1089" s="160"/>
      <c r="J1089" s="160"/>
      <c r="K1089" s="160"/>
      <c r="L1089" s="160"/>
      <c r="M1089" s="160"/>
      <c r="N1089" s="160"/>
      <c r="O1089" s="160"/>
      <c r="P1089" s="160"/>
      <c r="Q1089" s="160"/>
      <c r="R1089" s="160"/>
      <c r="S1089" s="160"/>
      <c r="T1089" s="160"/>
      <c r="U1089" s="160"/>
      <c r="V1089" s="160"/>
      <c r="W1089" s="160"/>
      <c r="X1089" s="151"/>
      <c r="Y1089" s="151"/>
      <c r="Z1089" s="151"/>
      <c r="AA1089" s="151"/>
      <c r="AB1089" s="151"/>
      <c r="AC1089" s="151"/>
      <c r="AD1089" s="151"/>
      <c r="AE1089" s="151"/>
      <c r="AF1089" s="151"/>
      <c r="AG1089" s="151" t="s">
        <v>250</v>
      </c>
      <c r="AH1089" s="151">
        <v>0</v>
      </c>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c r="A1090" s="168">
        <v>229</v>
      </c>
      <c r="B1090" s="169" t="s">
        <v>1214</v>
      </c>
      <c r="C1090" s="185" t="s">
        <v>1215</v>
      </c>
      <c r="D1090" s="170" t="s">
        <v>292</v>
      </c>
      <c r="E1090" s="171">
        <v>46</v>
      </c>
      <c r="F1090" s="172">
        <v>0</v>
      </c>
      <c r="G1090" s="173">
        <f>ROUND(E1090*F1090,2)</f>
        <v>0</v>
      </c>
      <c r="H1090" s="172"/>
      <c r="I1090" s="173">
        <f>ROUND(E1090*H1090,2)</f>
        <v>0</v>
      </c>
      <c r="J1090" s="172"/>
      <c r="K1090" s="173">
        <f>ROUND(E1090*J1090,2)</f>
        <v>0</v>
      </c>
      <c r="L1090" s="173">
        <v>21</v>
      </c>
      <c r="M1090" s="173">
        <f>G1090*(1+L1090/100)</f>
        <v>0</v>
      </c>
      <c r="N1090" s="173">
        <v>9.0000000000000006E-5</v>
      </c>
      <c r="O1090" s="173">
        <f>ROUND(E1090*N1090,2)</f>
        <v>0</v>
      </c>
      <c r="P1090" s="173">
        <v>0</v>
      </c>
      <c r="Q1090" s="173">
        <f>ROUND(E1090*P1090,2)</f>
        <v>0</v>
      </c>
      <c r="R1090" s="173" t="s">
        <v>1193</v>
      </c>
      <c r="S1090" s="173" t="s">
        <v>201</v>
      </c>
      <c r="T1090" s="174" t="s">
        <v>245</v>
      </c>
      <c r="U1090" s="160">
        <v>7.0000000000000007E-2</v>
      </c>
      <c r="V1090" s="160">
        <f>ROUND(E1090*U1090,2)</f>
        <v>3.22</v>
      </c>
      <c r="W1090" s="160"/>
      <c r="X1090" s="151"/>
      <c r="Y1090" s="151"/>
      <c r="Z1090" s="151"/>
      <c r="AA1090" s="151"/>
      <c r="AB1090" s="151"/>
      <c r="AC1090" s="151"/>
      <c r="AD1090" s="151"/>
      <c r="AE1090" s="151"/>
      <c r="AF1090" s="151"/>
      <c r="AG1090" s="151" t="s">
        <v>972</v>
      </c>
      <c r="AH1090" s="151"/>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c r="A1091" s="158"/>
      <c r="B1091" s="159"/>
      <c r="C1091" s="198" t="s">
        <v>1018</v>
      </c>
      <c r="D1091" s="190"/>
      <c r="E1091" s="191">
        <v>46</v>
      </c>
      <c r="F1091" s="160"/>
      <c r="G1091" s="160"/>
      <c r="H1091" s="160"/>
      <c r="I1091" s="160"/>
      <c r="J1091" s="160"/>
      <c r="K1091" s="160"/>
      <c r="L1091" s="160"/>
      <c r="M1091" s="160"/>
      <c r="N1091" s="160"/>
      <c r="O1091" s="160"/>
      <c r="P1091" s="160"/>
      <c r="Q1091" s="160"/>
      <c r="R1091" s="160"/>
      <c r="S1091" s="160"/>
      <c r="T1091" s="160"/>
      <c r="U1091" s="160"/>
      <c r="V1091" s="160"/>
      <c r="W1091" s="160"/>
      <c r="X1091" s="151"/>
      <c r="Y1091" s="151"/>
      <c r="Z1091" s="151"/>
      <c r="AA1091" s="151"/>
      <c r="AB1091" s="151"/>
      <c r="AC1091" s="151"/>
      <c r="AD1091" s="151"/>
      <c r="AE1091" s="151"/>
      <c r="AF1091" s="151"/>
      <c r="AG1091" s="151" t="s">
        <v>250</v>
      </c>
      <c r="AH1091" s="151">
        <v>0</v>
      </c>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ht="22.5" outlineLevel="1">
      <c r="A1092" s="168">
        <v>230</v>
      </c>
      <c r="B1092" s="169" t="s">
        <v>1216</v>
      </c>
      <c r="C1092" s="185" t="s">
        <v>1217</v>
      </c>
      <c r="D1092" s="170" t="s">
        <v>318</v>
      </c>
      <c r="E1092" s="171">
        <v>16.8</v>
      </c>
      <c r="F1092" s="172">
        <v>0</v>
      </c>
      <c r="G1092" s="173">
        <f>ROUND(E1092*F1092,2)</f>
        <v>0</v>
      </c>
      <c r="H1092" s="172"/>
      <c r="I1092" s="173">
        <f>ROUND(E1092*H1092,2)</f>
        <v>0</v>
      </c>
      <c r="J1092" s="172"/>
      <c r="K1092" s="173">
        <f>ROUND(E1092*J1092,2)</f>
        <v>0</v>
      </c>
      <c r="L1092" s="173">
        <v>21</v>
      </c>
      <c r="M1092" s="173">
        <f>G1092*(1+L1092/100)</f>
        <v>0</v>
      </c>
      <c r="N1092" s="173">
        <v>1.16E-3</v>
      </c>
      <c r="O1092" s="173">
        <f>ROUND(E1092*N1092,2)</f>
        <v>0.02</v>
      </c>
      <c r="P1092" s="173">
        <v>0</v>
      </c>
      <c r="Q1092" s="173">
        <f>ROUND(E1092*P1092,2)</f>
        <v>0</v>
      </c>
      <c r="R1092" s="173"/>
      <c r="S1092" s="173" t="s">
        <v>212</v>
      </c>
      <c r="T1092" s="174" t="s">
        <v>202</v>
      </c>
      <c r="U1092" s="160">
        <v>0.29210000000000003</v>
      </c>
      <c r="V1092" s="160">
        <f>ROUND(E1092*U1092,2)</f>
        <v>4.91</v>
      </c>
      <c r="W1092" s="160"/>
      <c r="X1092" s="151"/>
      <c r="Y1092" s="151"/>
      <c r="Z1092" s="151"/>
      <c r="AA1092" s="151"/>
      <c r="AB1092" s="151"/>
      <c r="AC1092" s="151"/>
      <c r="AD1092" s="151"/>
      <c r="AE1092" s="151"/>
      <c r="AF1092" s="151"/>
      <c r="AG1092" s="151" t="s">
        <v>972</v>
      </c>
      <c r="AH1092" s="151"/>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c r="A1093" s="158"/>
      <c r="B1093" s="159"/>
      <c r="C1093" s="198" t="s">
        <v>1218</v>
      </c>
      <c r="D1093" s="190"/>
      <c r="E1093" s="191">
        <v>16.8</v>
      </c>
      <c r="F1093" s="160"/>
      <c r="G1093" s="160"/>
      <c r="H1093" s="160"/>
      <c r="I1093" s="160"/>
      <c r="J1093" s="160"/>
      <c r="K1093" s="160"/>
      <c r="L1093" s="160"/>
      <c r="M1093" s="160"/>
      <c r="N1093" s="160"/>
      <c r="O1093" s="160"/>
      <c r="P1093" s="160"/>
      <c r="Q1093" s="160"/>
      <c r="R1093" s="160"/>
      <c r="S1093" s="160"/>
      <c r="T1093" s="160"/>
      <c r="U1093" s="160"/>
      <c r="V1093" s="160"/>
      <c r="W1093" s="160"/>
      <c r="X1093" s="151"/>
      <c r="Y1093" s="151"/>
      <c r="Z1093" s="151"/>
      <c r="AA1093" s="151"/>
      <c r="AB1093" s="151"/>
      <c r="AC1093" s="151"/>
      <c r="AD1093" s="151"/>
      <c r="AE1093" s="151"/>
      <c r="AF1093" s="151"/>
      <c r="AG1093" s="151" t="s">
        <v>250</v>
      </c>
      <c r="AH1093" s="151">
        <v>0</v>
      </c>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ht="22.5" outlineLevel="1">
      <c r="A1094" s="168">
        <v>231</v>
      </c>
      <c r="B1094" s="169" t="s">
        <v>1219</v>
      </c>
      <c r="C1094" s="185" t="s">
        <v>1220</v>
      </c>
      <c r="D1094" s="170" t="s">
        <v>318</v>
      </c>
      <c r="E1094" s="171">
        <v>2.7</v>
      </c>
      <c r="F1094" s="172">
        <v>0</v>
      </c>
      <c r="G1094" s="173">
        <f>ROUND(E1094*F1094,2)</f>
        <v>0</v>
      </c>
      <c r="H1094" s="172"/>
      <c r="I1094" s="173">
        <f>ROUND(E1094*H1094,2)</f>
        <v>0</v>
      </c>
      <c r="J1094" s="172"/>
      <c r="K1094" s="173">
        <f>ROUND(E1094*J1094,2)</f>
        <v>0</v>
      </c>
      <c r="L1094" s="173">
        <v>21</v>
      </c>
      <c r="M1094" s="173">
        <f>G1094*(1+L1094/100)</f>
        <v>0</v>
      </c>
      <c r="N1094" s="173">
        <v>1.16E-3</v>
      </c>
      <c r="O1094" s="173">
        <f>ROUND(E1094*N1094,2)</f>
        <v>0</v>
      </c>
      <c r="P1094" s="173">
        <v>0</v>
      </c>
      <c r="Q1094" s="173">
        <f>ROUND(E1094*P1094,2)</f>
        <v>0</v>
      </c>
      <c r="R1094" s="173"/>
      <c r="S1094" s="173" t="s">
        <v>212</v>
      </c>
      <c r="T1094" s="174" t="s">
        <v>202</v>
      </c>
      <c r="U1094" s="160">
        <v>0.3921</v>
      </c>
      <c r="V1094" s="160">
        <f>ROUND(E1094*U1094,2)</f>
        <v>1.06</v>
      </c>
      <c r="W1094" s="160"/>
      <c r="X1094" s="151"/>
      <c r="Y1094" s="151"/>
      <c r="Z1094" s="151"/>
      <c r="AA1094" s="151"/>
      <c r="AB1094" s="151"/>
      <c r="AC1094" s="151"/>
      <c r="AD1094" s="151"/>
      <c r="AE1094" s="151"/>
      <c r="AF1094" s="151"/>
      <c r="AG1094" s="151" t="s">
        <v>972</v>
      </c>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c r="A1095" s="158"/>
      <c r="B1095" s="159"/>
      <c r="C1095" s="198" t="s">
        <v>1221</v>
      </c>
      <c r="D1095" s="190"/>
      <c r="E1095" s="191">
        <v>2.7</v>
      </c>
      <c r="F1095" s="160"/>
      <c r="G1095" s="160"/>
      <c r="H1095" s="160"/>
      <c r="I1095" s="160"/>
      <c r="J1095" s="160"/>
      <c r="K1095" s="160"/>
      <c r="L1095" s="160"/>
      <c r="M1095" s="160"/>
      <c r="N1095" s="160"/>
      <c r="O1095" s="160"/>
      <c r="P1095" s="160"/>
      <c r="Q1095" s="160"/>
      <c r="R1095" s="160"/>
      <c r="S1095" s="160"/>
      <c r="T1095" s="160"/>
      <c r="U1095" s="160"/>
      <c r="V1095" s="160"/>
      <c r="W1095" s="160"/>
      <c r="X1095" s="151"/>
      <c r="Y1095" s="151"/>
      <c r="Z1095" s="151"/>
      <c r="AA1095" s="151"/>
      <c r="AB1095" s="151"/>
      <c r="AC1095" s="151"/>
      <c r="AD1095" s="151"/>
      <c r="AE1095" s="151"/>
      <c r="AF1095" s="151"/>
      <c r="AG1095" s="151" t="s">
        <v>250</v>
      </c>
      <c r="AH1095" s="151">
        <v>0</v>
      </c>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c r="A1096" s="168">
        <v>232</v>
      </c>
      <c r="B1096" s="169" t="s">
        <v>1222</v>
      </c>
      <c r="C1096" s="185" t="s">
        <v>1223</v>
      </c>
      <c r="D1096" s="170" t="s">
        <v>318</v>
      </c>
      <c r="E1096" s="171">
        <v>2.9</v>
      </c>
      <c r="F1096" s="172">
        <v>0</v>
      </c>
      <c r="G1096" s="173">
        <f>ROUND(E1096*F1096,2)</f>
        <v>0</v>
      </c>
      <c r="H1096" s="172"/>
      <c r="I1096" s="173">
        <f>ROUND(E1096*H1096,2)</f>
        <v>0</v>
      </c>
      <c r="J1096" s="172"/>
      <c r="K1096" s="173">
        <f>ROUND(E1096*J1096,2)</f>
        <v>0</v>
      </c>
      <c r="L1096" s="173">
        <v>21</v>
      </c>
      <c r="M1096" s="173">
        <f>G1096*(1+L1096/100)</f>
        <v>0</v>
      </c>
      <c r="N1096" s="173">
        <v>1.16E-3</v>
      </c>
      <c r="O1096" s="173">
        <f>ROUND(E1096*N1096,2)</f>
        <v>0</v>
      </c>
      <c r="P1096" s="173">
        <v>0</v>
      </c>
      <c r="Q1096" s="173">
        <f>ROUND(E1096*P1096,2)</f>
        <v>0</v>
      </c>
      <c r="R1096" s="173"/>
      <c r="S1096" s="173" t="s">
        <v>212</v>
      </c>
      <c r="T1096" s="174" t="s">
        <v>202</v>
      </c>
      <c r="U1096" s="160">
        <v>0.49209999999999998</v>
      </c>
      <c r="V1096" s="160">
        <f>ROUND(E1096*U1096,2)</f>
        <v>1.43</v>
      </c>
      <c r="W1096" s="160"/>
      <c r="X1096" s="151"/>
      <c r="Y1096" s="151"/>
      <c r="Z1096" s="151"/>
      <c r="AA1096" s="151"/>
      <c r="AB1096" s="151"/>
      <c r="AC1096" s="151"/>
      <c r="AD1096" s="151"/>
      <c r="AE1096" s="151"/>
      <c r="AF1096" s="151"/>
      <c r="AG1096" s="151" t="s">
        <v>972</v>
      </c>
      <c r="AH1096" s="151"/>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c r="A1097" s="158"/>
      <c r="B1097" s="159"/>
      <c r="C1097" s="198" t="s">
        <v>1224</v>
      </c>
      <c r="D1097" s="190"/>
      <c r="E1097" s="191">
        <v>2.9</v>
      </c>
      <c r="F1097" s="160"/>
      <c r="G1097" s="160"/>
      <c r="H1097" s="160"/>
      <c r="I1097" s="160"/>
      <c r="J1097" s="160"/>
      <c r="K1097" s="160"/>
      <c r="L1097" s="160"/>
      <c r="M1097" s="160"/>
      <c r="N1097" s="160"/>
      <c r="O1097" s="160"/>
      <c r="P1097" s="160"/>
      <c r="Q1097" s="160"/>
      <c r="R1097" s="160"/>
      <c r="S1097" s="160"/>
      <c r="T1097" s="160"/>
      <c r="U1097" s="160"/>
      <c r="V1097" s="160"/>
      <c r="W1097" s="160"/>
      <c r="X1097" s="151"/>
      <c r="Y1097" s="151"/>
      <c r="Z1097" s="151"/>
      <c r="AA1097" s="151"/>
      <c r="AB1097" s="151"/>
      <c r="AC1097" s="151"/>
      <c r="AD1097" s="151"/>
      <c r="AE1097" s="151"/>
      <c r="AF1097" s="151"/>
      <c r="AG1097" s="151" t="s">
        <v>250</v>
      </c>
      <c r="AH1097" s="151">
        <v>0</v>
      </c>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outlineLevel="1">
      <c r="A1098" s="168">
        <v>233</v>
      </c>
      <c r="B1098" s="169" t="s">
        <v>1225</v>
      </c>
      <c r="C1098" s="185" t="s">
        <v>1226</v>
      </c>
      <c r="D1098" s="170" t="s">
        <v>318</v>
      </c>
      <c r="E1098" s="171">
        <v>10.55</v>
      </c>
      <c r="F1098" s="172">
        <v>0</v>
      </c>
      <c r="G1098" s="173">
        <f>ROUND(E1098*F1098,2)</f>
        <v>0</v>
      </c>
      <c r="H1098" s="172"/>
      <c r="I1098" s="173">
        <f>ROUND(E1098*H1098,2)</f>
        <v>0</v>
      </c>
      <c r="J1098" s="172"/>
      <c r="K1098" s="173">
        <f>ROUND(E1098*J1098,2)</f>
        <v>0</v>
      </c>
      <c r="L1098" s="173">
        <v>21</v>
      </c>
      <c r="M1098" s="173">
        <f>G1098*(1+L1098/100)</f>
        <v>0</v>
      </c>
      <c r="N1098" s="173">
        <v>3.9699999999999996E-3</v>
      </c>
      <c r="O1098" s="173">
        <f>ROUND(E1098*N1098,2)</f>
        <v>0.04</v>
      </c>
      <c r="P1098" s="173">
        <v>0</v>
      </c>
      <c r="Q1098" s="173">
        <f>ROUND(E1098*P1098,2)</f>
        <v>0</v>
      </c>
      <c r="R1098" s="173"/>
      <c r="S1098" s="173" t="s">
        <v>212</v>
      </c>
      <c r="T1098" s="174" t="s">
        <v>202</v>
      </c>
      <c r="U1098" s="160">
        <v>0</v>
      </c>
      <c r="V1098" s="160">
        <f>ROUND(E1098*U1098,2)</f>
        <v>0</v>
      </c>
      <c r="W1098" s="160"/>
      <c r="X1098" s="151"/>
      <c r="Y1098" s="151"/>
      <c r="Z1098" s="151"/>
      <c r="AA1098" s="151"/>
      <c r="AB1098" s="151"/>
      <c r="AC1098" s="151"/>
      <c r="AD1098" s="151"/>
      <c r="AE1098" s="151"/>
      <c r="AF1098" s="151"/>
      <c r="AG1098" s="151" t="s">
        <v>665</v>
      </c>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c r="A1099" s="158"/>
      <c r="B1099" s="159"/>
      <c r="C1099" s="198" t="s">
        <v>1227</v>
      </c>
      <c r="D1099" s="190"/>
      <c r="E1099" s="191">
        <v>4.95</v>
      </c>
      <c r="F1099" s="160"/>
      <c r="G1099" s="160"/>
      <c r="H1099" s="160"/>
      <c r="I1099" s="160"/>
      <c r="J1099" s="160"/>
      <c r="K1099" s="160"/>
      <c r="L1099" s="160"/>
      <c r="M1099" s="160"/>
      <c r="N1099" s="160"/>
      <c r="O1099" s="160"/>
      <c r="P1099" s="160"/>
      <c r="Q1099" s="160"/>
      <c r="R1099" s="160"/>
      <c r="S1099" s="160"/>
      <c r="T1099" s="160"/>
      <c r="U1099" s="160"/>
      <c r="V1099" s="160"/>
      <c r="W1099" s="160"/>
      <c r="X1099" s="151"/>
      <c r="Y1099" s="151"/>
      <c r="Z1099" s="151"/>
      <c r="AA1099" s="151"/>
      <c r="AB1099" s="151"/>
      <c r="AC1099" s="151"/>
      <c r="AD1099" s="151"/>
      <c r="AE1099" s="151"/>
      <c r="AF1099" s="151"/>
      <c r="AG1099" s="151" t="s">
        <v>250</v>
      </c>
      <c r="AH1099" s="151">
        <v>0</v>
      </c>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c r="A1100" s="158"/>
      <c r="B1100" s="159"/>
      <c r="C1100" s="198" t="s">
        <v>1228</v>
      </c>
      <c r="D1100" s="190"/>
      <c r="E1100" s="191">
        <v>4.0999999999999996</v>
      </c>
      <c r="F1100" s="160"/>
      <c r="G1100" s="160"/>
      <c r="H1100" s="160"/>
      <c r="I1100" s="160"/>
      <c r="J1100" s="160"/>
      <c r="K1100" s="160"/>
      <c r="L1100" s="160"/>
      <c r="M1100" s="160"/>
      <c r="N1100" s="160"/>
      <c r="O1100" s="160"/>
      <c r="P1100" s="160"/>
      <c r="Q1100" s="160"/>
      <c r="R1100" s="160"/>
      <c r="S1100" s="160"/>
      <c r="T1100" s="160"/>
      <c r="U1100" s="160"/>
      <c r="V1100" s="160"/>
      <c r="W1100" s="160"/>
      <c r="X1100" s="151"/>
      <c r="Y1100" s="151"/>
      <c r="Z1100" s="151"/>
      <c r="AA1100" s="151"/>
      <c r="AB1100" s="151"/>
      <c r="AC1100" s="151"/>
      <c r="AD1100" s="151"/>
      <c r="AE1100" s="151"/>
      <c r="AF1100" s="151"/>
      <c r="AG1100" s="151" t="s">
        <v>250</v>
      </c>
      <c r="AH1100" s="151">
        <v>0</v>
      </c>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c r="A1101" s="158"/>
      <c r="B1101" s="159"/>
      <c r="C1101" s="198" t="s">
        <v>1229</v>
      </c>
      <c r="D1101" s="190"/>
      <c r="E1101" s="191">
        <v>1.5</v>
      </c>
      <c r="F1101" s="160"/>
      <c r="G1101" s="160"/>
      <c r="H1101" s="160"/>
      <c r="I1101" s="160"/>
      <c r="J1101" s="160"/>
      <c r="K1101" s="160"/>
      <c r="L1101" s="160"/>
      <c r="M1101" s="160"/>
      <c r="N1101" s="160"/>
      <c r="O1101" s="160"/>
      <c r="P1101" s="160"/>
      <c r="Q1101" s="160"/>
      <c r="R1101" s="160"/>
      <c r="S1101" s="160"/>
      <c r="T1101" s="160"/>
      <c r="U1101" s="160"/>
      <c r="V1101" s="160"/>
      <c r="W1101" s="160"/>
      <c r="X1101" s="151"/>
      <c r="Y1101" s="151"/>
      <c r="Z1101" s="151"/>
      <c r="AA1101" s="151"/>
      <c r="AB1101" s="151"/>
      <c r="AC1101" s="151"/>
      <c r="AD1101" s="151"/>
      <c r="AE1101" s="151"/>
      <c r="AF1101" s="151"/>
      <c r="AG1101" s="151" t="s">
        <v>250</v>
      </c>
      <c r="AH1101" s="151">
        <v>0</v>
      </c>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c r="A1102" s="168">
        <v>234</v>
      </c>
      <c r="B1102" s="169" t="s">
        <v>1230</v>
      </c>
      <c r="C1102" s="185" t="s">
        <v>1231</v>
      </c>
      <c r="D1102" s="170" t="s">
        <v>685</v>
      </c>
      <c r="E1102" s="171">
        <v>0.25952999999999998</v>
      </c>
      <c r="F1102" s="172">
        <v>0</v>
      </c>
      <c r="G1102" s="173">
        <f>ROUND(E1102*F1102,2)</f>
        <v>0</v>
      </c>
      <c r="H1102" s="172"/>
      <c r="I1102" s="173">
        <f>ROUND(E1102*H1102,2)</f>
        <v>0</v>
      </c>
      <c r="J1102" s="172"/>
      <c r="K1102" s="173">
        <f>ROUND(E1102*J1102,2)</f>
        <v>0</v>
      </c>
      <c r="L1102" s="173">
        <v>21</v>
      </c>
      <c r="M1102" s="173">
        <f>G1102*(1+L1102/100)</f>
        <v>0</v>
      </c>
      <c r="N1102" s="173">
        <v>0</v>
      </c>
      <c r="O1102" s="173">
        <f>ROUND(E1102*N1102,2)</f>
        <v>0</v>
      </c>
      <c r="P1102" s="173">
        <v>0</v>
      </c>
      <c r="Q1102" s="173">
        <f>ROUND(E1102*P1102,2)</f>
        <v>0</v>
      </c>
      <c r="R1102" s="173" t="s">
        <v>1193</v>
      </c>
      <c r="S1102" s="173" t="s">
        <v>201</v>
      </c>
      <c r="T1102" s="174" t="s">
        <v>245</v>
      </c>
      <c r="U1102" s="160">
        <v>4.82</v>
      </c>
      <c r="V1102" s="160">
        <f>ROUND(E1102*U1102,2)</f>
        <v>1.25</v>
      </c>
      <c r="W1102" s="160"/>
      <c r="X1102" s="151"/>
      <c r="Y1102" s="151"/>
      <c r="Z1102" s="151"/>
      <c r="AA1102" s="151"/>
      <c r="AB1102" s="151"/>
      <c r="AC1102" s="151"/>
      <c r="AD1102" s="151"/>
      <c r="AE1102" s="151"/>
      <c r="AF1102" s="151"/>
      <c r="AG1102" s="151" t="s">
        <v>967</v>
      </c>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c r="A1103" s="158"/>
      <c r="B1103" s="159"/>
      <c r="C1103" s="315" t="s">
        <v>1024</v>
      </c>
      <c r="D1103" s="316"/>
      <c r="E1103" s="316"/>
      <c r="F1103" s="316"/>
      <c r="G1103" s="316"/>
      <c r="H1103" s="160"/>
      <c r="I1103" s="160"/>
      <c r="J1103" s="160"/>
      <c r="K1103" s="160"/>
      <c r="L1103" s="160"/>
      <c r="M1103" s="160"/>
      <c r="N1103" s="160"/>
      <c r="O1103" s="160"/>
      <c r="P1103" s="160"/>
      <c r="Q1103" s="160"/>
      <c r="R1103" s="160"/>
      <c r="S1103" s="160"/>
      <c r="T1103" s="160"/>
      <c r="U1103" s="160"/>
      <c r="V1103" s="160"/>
      <c r="W1103" s="160"/>
      <c r="X1103" s="151"/>
      <c r="Y1103" s="151"/>
      <c r="Z1103" s="151"/>
      <c r="AA1103" s="151"/>
      <c r="AB1103" s="151"/>
      <c r="AC1103" s="151"/>
      <c r="AD1103" s="151"/>
      <c r="AE1103" s="151"/>
      <c r="AF1103" s="151"/>
      <c r="AG1103" s="151" t="s">
        <v>248</v>
      </c>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c r="A1104" s="162" t="s">
        <v>197</v>
      </c>
      <c r="B1104" s="163" t="s">
        <v>137</v>
      </c>
      <c r="C1104" s="184" t="s">
        <v>138</v>
      </c>
      <c r="D1104" s="164"/>
      <c r="E1104" s="165"/>
      <c r="F1104" s="166"/>
      <c r="G1104" s="166">
        <f>SUMIF(AG1105:AG1114,"&lt;&gt;NOR",G1105:G1114)</f>
        <v>0</v>
      </c>
      <c r="H1104" s="166"/>
      <c r="I1104" s="166">
        <f>SUM(I1105:I1114)</f>
        <v>0</v>
      </c>
      <c r="J1104" s="166"/>
      <c r="K1104" s="166">
        <f>SUM(K1105:K1114)</f>
        <v>0</v>
      </c>
      <c r="L1104" s="166"/>
      <c r="M1104" s="166">
        <f>SUM(M1105:M1114)</f>
        <v>0</v>
      </c>
      <c r="N1104" s="166"/>
      <c r="O1104" s="166">
        <f>SUM(O1105:O1114)</f>
        <v>0.01</v>
      </c>
      <c r="P1104" s="166"/>
      <c r="Q1104" s="166">
        <f>SUM(Q1105:Q1114)</f>
        <v>2.52</v>
      </c>
      <c r="R1104" s="166"/>
      <c r="S1104" s="166"/>
      <c r="T1104" s="167"/>
      <c r="U1104" s="161"/>
      <c r="V1104" s="161">
        <f>SUM(V1105:V1114)</f>
        <v>13.830000000000002</v>
      </c>
      <c r="W1104" s="161"/>
      <c r="AG1104" t="s">
        <v>198</v>
      </c>
    </row>
    <row r="1105" spans="1:60" outlineLevel="1">
      <c r="A1105" s="168">
        <v>235</v>
      </c>
      <c r="B1105" s="169" t="s">
        <v>1232</v>
      </c>
      <c r="C1105" s="185" t="s">
        <v>1233</v>
      </c>
      <c r="D1105" s="170" t="s">
        <v>292</v>
      </c>
      <c r="E1105" s="171">
        <v>25.184999999999999</v>
      </c>
      <c r="F1105" s="172">
        <v>0</v>
      </c>
      <c r="G1105" s="173">
        <f>ROUND(E1105*F1105,2)</f>
        <v>0</v>
      </c>
      <c r="H1105" s="172"/>
      <c r="I1105" s="173">
        <f>ROUND(E1105*H1105,2)</f>
        <v>0</v>
      </c>
      <c r="J1105" s="172"/>
      <c r="K1105" s="173">
        <f>ROUND(E1105*J1105,2)</f>
        <v>0</v>
      </c>
      <c r="L1105" s="173">
        <v>21</v>
      </c>
      <c r="M1105" s="173">
        <f>G1105*(1+L1105/100)</f>
        <v>0</v>
      </c>
      <c r="N1105" s="173">
        <v>0</v>
      </c>
      <c r="O1105" s="173">
        <f>ROUND(E1105*N1105,2)</f>
        <v>0</v>
      </c>
      <c r="P1105" s="173">
        <v>0.1</v>
      </c>
      <c r="Q1105" s="173">
        <f>ROUND(E1105*P1105,2)</f>
        <v>2.52</v>
      </c>
      <c r="R1105" s="173" t="s">
        <v>1234</v>
      </c>
      <c r="S1105" s="173" t="s">
        <v>201</v>
      </c>
      <c r="T1105" s="174" t="s">
        <v>245</v>
      </c>
      <c r="U1105" s="160">
        <v>0.28299999999999997</v>
      </c>
      <c r="V1105" s="160">
        <f>ROUND(E1105*U1105,2)</f>
        <v>7.13</v>
      </c>
      <c r="W1105" s="160"/>
      <c r="X1105" s="151"/>
      <c r="Y1105" s="151"/>
      <c r="Z1105" s="151"/>
      <c r="AA1105" s="151"/>
      <c r="AB1105" s="151"/>
      <c r="AC1105" s="151"/>
      <c r="AD1105" s="151"/>
      <c r="AE1105" s="151"/>
      <c r="AF1105" s="151"/>
      <c r="AG1105" s="151" t="s">
        <v>972</v>
      </c>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c r="A1106" s="158"/>
      <c r="B1106" s="159"/>
      <c r="C1106" s="198" t="s">
        <v>1144</v>
      </c>
      <c r="D1106" s="190"/>
      <c r="E1106" s="191">
        <v>25.184999999999999</v>
      </c>
      <c r="F1106" s="160"/>
      <c r="G1106" s="160"/>
      <c r="H1106" s="160"/>
      <c r="I1106" s="160"/>
      <c r="J1106" s="160"/>
      <c r="K1106" s="160"/>
      <c r="L1106" s="160"/>
      <c r="M1106" s="160"/>
      <c r="N1106" s="160"/>
      <c r="O1106" s="160"/>
      <c r="P1106" s="160"/>
      <c r="Q1106" s="160"/>
      <c r="R1106" s="160"/>
      <c r="S1106" s="160"/>
      <c r="T1106" s="160"/>
      <c r="U1106" s="160"/>
      <c r="V1106" s="160"/>
      <c r="W1106" s="160"/>
      <c r="X1106" s="151"/>
      <c r="Y1106" s="151"/>
      <c r="Z1106" s="151"/>
      <c r="AA1106" s="151"/>
      <c r="AB1106" s="151"/>
      <c r="AC1106" s="151"/>
      <c r="AD1106" s="151"/>
      <c r="AE1106" s="151"/>
      <c r="AF1106" s="151"/>
      <c r="AG1106" s="151" t="s">
        <v>250</v>
      </c>
      <c r="AH1106" s="151">
        <v>0</v>
      </c>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c r="A1107" s="176">
        <v>236</v>
      </c>
      <c r="B1107" s="177" t="s">
        <v>1235</v>
      </c>
      <c r="C1107" s="186" t="s">
        <v>1236</v>
      </c>
      <c r="D1107" s="178" t="s">
        <v>211</v>
      </c>
      <c r="E1107" s="179">
        <v>3</v>
      </c>
      <c r="F1107" s="180">
        <v>0</v>
      </c>
      <c r="G1107" s="181">
        <f>ROUND(E1107*F1107,2)</f>
        <v>0</v>
      </c>
      <c r="H1107" s="180"/>
      <c r="I1107" s="181">
        <f>ROUND(E1107*H1107,2)</f>
        <v>0</v>
      </c>
      <c r="J1107" s="180"/>
      <c r="K1107" s="181">
        <f>ROUND(E1107*J1107,2)</f>
        <v>0</v>
      </c>
      <c r="L1107" s="181">
        <v>21</v>
      </c>
      <c r="M1107" s="181">
        <f>G1107*(1+L1107/100)</f>
        <v>0</v>
      </c>
      <c r="N1107" s="181">
        <v>2.8E-3</v>
      </c>
      <c r="O1107" s="181">
        <f>ROUND(E1107*N1107,2)</f>
        <v>0.01</v>
      </c>
      <c r="P1107" s="181">
        <v>0</v>
      </c>
      <c r="Q1107" s="181">
        <f>ROUND(E1107*P1107,2)</f>
        <v>0</v>
      </c>
      <c r="R1107" s="181" t="s">
        <v>1234</v>
      </c>
      <c r="S1107" s="181" t="s">
        <v>201</v>
      </c>
      <c r="T1107" s="182" t="s">
        <v>245</v>
      </c>
      <c r="U1107" s="160">
        <v>0.25</v>
      </c>
      <c r="V1107" s="160">
        <f>ROUND(E1107*U1107,2)</f>
        <v>0.75</v>
      </c>
      <c r="W1107" s="160"/>
      <c r="X1107" s="151"/>
      <c r="Y1107" s="151"/>
      <c r="Z1107" s="151"/>
      <c r="AA1107" s="151"/>
      <c r="AB1107" s="151"/>
      <c r="AC1107" s="151"/>
      <c r="AD1107" s="151"/>
      <c r="AE1107" s="151"/>
      <c r="AF1107" s="151"/>
      <c r="AG1107" s="151" t="s">
        <v>972</v>
      </c>
      <c r="AH1107" s="151"/>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c r="A1108" s="176">
        <v>237</v>
      </c>
      <c r="B1108" s="177" t="s">
        <v>963</v>
      </c>
      <c r="C1108" s="186" t="s">
        <v>964</v>
      </c>
      <c r="D1108" s="178" t="s">
        <v>685</v>
      </c>
      <c r="E1108" s="179">
        <v>8.3999999999999995E-3</v>
      </c>
      <c r="F1108" s="180">
        <v>0</v>
      </c>
      <c r="G1108" s="181">
        <f>ROUND(E1108*F1108,2)</f>
        <v>0</v>
      </c>
      <c r="H1108" s="180"/>
      <c r="I1108" s="181">
        <f>ROUND(E1108*H1108,2)</f>
        <v>0</v>
      </c>
      <c r="J1108" s="180"/>
      <c r="K1108" s="181">
        <f>ROUND(E1108*J1108,2)</f>
        <v>0</v>
      </c>
      <c r="L1108" s="181">
        <v>21</v>
      </c>
      <c r="M1108" s="181">
        <f>G1108*(1+L1108/100)</f>
        <v>0</v>
      </c>
      <c r="N1108" s="181">
        <v>0</v>
      </c>
      <c r="O1108" s="181">
        <f>ROUND(E1108*N1108,2)</f>
        <v>0</v>
      </c>
      <c r="P1108" s="181">
        <v>0</v>
      </c>
      <c r="Q1108" s="181">
        <f>ROUND(E1108*P1108,2)</f>
        <v>0</v>
      </c>
      <c r="R1108" s="181"/>
      <c r="S1108" s="181" t="s">
        <v>201</v>
      </c>
      <c r="T1108" s="182" t="s">
        <v>245</v>
      </c>
      <c r="U1108" s="160">
        <v>6.0000000000000001E-3</v>
      </c>
      <c r="V1108" s="160">
        <f>ROUND(E1108*U1108,2)</f>
        <v>0</v>
      </c>
      <c r="W1108" s="160"/>
      <c r="X1108" s="151"/>
      <c r="Y1108" s="151"/>
      <c r="Z1108" s="151"/>
      <c r="AA1108" s="151"/>
      <c r="AB1108" s="151"/>
      <c r="AC1108" s="151"/>
      <c r="AD1108" s="151"/>
      <c r="AE1108" s="151"/>
      <c r="AF1108" s="151"/>
      <c r="AG1108" s="151" t="s">
        <v>967</v>
      </c>
      <c r="AH1108" s="151"/>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ht="22.5" outlineLevel="1">
      <c r="A1109" s="176">
        <v>238</v>
      </c>
      <c r="B1109" s="177" t="s">
        <v>1182</v>
      </c>
      <c r="C1109" s="186" t="s">
        <v>1183</v>
      </c>
      <c r="D1109" s="178" t="s">
        <v>685</v>
      </c>
      <c r="E1109" s="179">
        <v>2.5185</v>
      </c>
      <c r="F1109" s="180">
        <v>0</v>
      </c>
      <c r="G1109" s="181">
        <f>ROUND(E1109*F1109,2)</f>
        <v>0</v>
      </c>
      <c r="H1109" s="180"/>
      <c r="I1109" s="181">
        <f>ROUND(E1109*H1109,2)</f>
        <v>0</v>
      </c>
      <c r="J1109" s="180"/>
      <c r="K1109" s="181">
        <f>ROUND(E1109*J1109,2)</f>
        <v>0</v>
      </c>
      <c r="L1109" s="181">
        <v>21</v>
      </c>
      <c r="M1109" s="181">
        <f>G1109*(1+L1109/100)</f>
        <v>0</v>
      </c>
      <c r="N1109" s="181">
        <v>0</v>
      </c>
      <c r="O1109" s="181">
        <f>ROUND(E1109*N1109,2)</f>
        <v>0</v>
      </c>
      <c r="P1109" s="181">
        <v>0</v>
      </c>
      <c r="Q1109" s="181">
        <f>ROUND(E1109*P1109,2)</f>
        <v>0</v>
      </c>
      <c r="R1109" s="181" t="s">
        <v>800</v>
      </c>
      <c r="S1109" s="181" t="s">
        <v>201</v>
      </c>
      <c r="T1109" s="182" t="s">
        <v>245</v>
      </c>
      <c r="U1109" s="160">
        <v>0.93300000000000005</v>
      </c>
      <c r="V1109" s="160">
        <f>ROUND(E1109*U1109,2)</f>
        <v>2.35</v>
      </c>
      <c r="W1109" s="160"/>
      <c r="X1109" s="151"/>
      <c r="Y1109" s="151"/>
      <c r="Z1109" s="151"/>
      <c r="AA1109" s="151"/>
      <c r="AB1109" s="151"/>
      <c r="AC1109" s="151"/>
      <c r="AD1109" s="151"/>
      <c r="AE1109" s="151"/>
      <c r="AF1109" s="151"/>
      <c r="AG1109" s="151" t="s">
        <v>951</v>
      </c>
      <c r="AH1109" s="151"/>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outlineLevel="1">
      <c r="A1110" s="168">
        <v>239</v>
      </c>
      <c r="B1110" s="169" t="s">
        <v>952</v>
      </c>
      <c r="C1110" s="185" t="s">
        <v>953</v>
      </c>
      <c r="D1110" s="170" t="s">
        <v>685</v>
      </c>
      <c r="E1110" s="171">
        <v>2.5185</v>
      </c>
      <c r="F1110" s="172">
        <v>0</v>
      </c>
      <c r="G1110" s="173">
        <f>ROUND(E1110*F1110,2)</f>
        <v>0</v>
      </c>
      <c r="H1110" s="172"/>
      <c r="I1110" s="173">
        <f>ROUND(E1110*H1110,2)</f>
        <v>0</v>
      </c>
      <c r="J1110" s="172"/>
      <c r="K1110" s="173">
        <f>ROUND(E1110*J1110,2)</f>
        <v>0</v>
      </c>
      <c r="L1110" s="173">
        <v>21</v>
      </c>
      <c r="M1110" s="173">
        <f>G1110*(1+L1110/100)</f>
        <v>0</v>
      </c>
      <c r="N1110" s="173">
        <v>0</v>
      </c>
      <c r="O1110" s="173">
        <f>ROUND(E1110*N1110,2)</f>
        <v>0</v>
      </c>
      <c r="P1110" s="173">
        <v>0</v>
      </c>
      <c r="Q1110" s="173">
        <f>ROUND(E1110*P1110,2)</f>
        <v>0</v>
      </c>
      <c r="R1110" s="173" t="s">
        <v>800</v>
      </c>
      <c r="S1110" s="173" t="s">
        <v>201</v>
      </c>
      <c r="T1110" s="174" t="s">
        <v>245</v>
      </c>
      <c r="U1110" s="160">
        <v>0.49</v>
      </c>
      <c r="V1110" s="160">
        <f>ROUND(E1110*U1110,2)</f>
        <v>1.23</v>
      </c>
      <c r="W1110" s="160"/>
      <c r="X1110" s="151"/>
      <c r="Y1110" s="151"/>
      <c r="Z1110" s="151"/>
      <c r="AA1110" s="151"/>
      <c r="AB1110" s="151"/>
      <c r="AC1110" s="151"/>
      <c r="AD1110" s="151"/>
      <c r="AE1110" s="151"/>
      <c r="AF1110" s="151"/>
      <c r="AG1110" s="151" t="s">
        <v>951</v>
      </c>
      <c r="AH1110" s="151"/>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c r="A1111" s="158"/>
      <c r="B1111" s="159"/>
      <c r="C1111" s="319" t="s">
        <v>1184</v>
      </c>
      <c r="D1111" s="320"/>
      <c r="E1111" s="320"/>
      <c r="F1111" s="320"/>
      <c r="G1111" s="320"/>
      <c r="H1111" s="160"/>
      <c r="I1111" s="160"/>
      <c r="J1111" s="160"/>
      <c r="K1111" s="160"/>
      <c r="L1111" s="160"/>
      <c r="M1111" s="160"/>
      <c r="N1111" s="160"/>
      <c r="O1111" s="160"/>
      <c r="P1111" s="160"/>
      <c r="Q1111" s="160"/>
      <c r="R1111" s="160"/>
      <c r="S1111" s="160"/>
      <c r="T1111" s="160"/>
      <c r="U1111" s="160"/>
      <c r="V1111" s="160"/>
      <c r="W1111" s="160"/>
      <c r="X1111" s="151"/>
      <c r="Y1111" s="151"/>
      <c r="Z1111" s="151"/>
      <c r="AA1111" s="151"/>
      <c r="AB1111" s="151"/>
      <c r="AC1111" s="151"/>
      <c r="AD1111" s="151"/>
      <c r="AE1111" s="151"/>
      <c r="AF1111" s="151"/>
      <c r="AG1111" s="151" t="s">
        <v>204</v>
      </c>
      <c r="AH1111" s="151"/>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c r="A1112" s="176">
        <v>240</v>
      </c>
      <c r="B1112" s="177" t="s">
        <v>955</v>
      </c>
      <c r="C1112" s="186" t="s">
        <v>956</v>
      </c>
      <c r="D1112" s="178" t="s">
        <v>685</v>
      </c>
      <c r="E1112" s="179">
        <v>62.962499999999999</v>
      </c>
      <c r="F1112" s="180">
        <v>0</v>
      </c>
      <c r="G1112" s="181">
        <f>ROUND(E1112*F1112,2)</f>
        <v>0</v>
      </c>
      <c r="H1112" s="180"/>
      <c r="I1112" s="181">
        <f>ROUND(E1112*H1112,2)</f>
        <v>0</v>
      </c>
      <c r="J1112" s="180"/>
      <c r="K1112" s="181">
        <f>ROUND(E1112*J1112,2)</f>
        <v>0</v>
      </c>
      <c r="L1112" s="181">
        <v>21</v>
      </c>
      <c r="M1112" s="181">
        <f>G1112*(1+L1112/100)</f>
        <v>0</v>
      </c>
      <c r="N1112" s="181">
        <v>0</v>
      </c>
      <c r="O1112" s="181">
        <f>ROUND(E1112*N1112,2)</f>
        <v>0</v>
      </c>
      <c r="P1112" s="181">
        <v>0</v>
      </c>
      <c r="Q1112" s="181">
        <f>ROUND(E1112*P1112,2)</f>
        <v>0</v>
      </c>
      <c r="R1112" s="181" t="s">
        <v>800</v>
      </c>
      <c r="S1112" s="181" t="s">
        <v>201</v>
      </c>
      <c r="T1112" s="182" t="s">
        <v>245</v>
      </c>
      <c r="U1112" s="160">
        <v>0</v>
      </c>
      <c r="V1112" s="160">
        <f>ROUND(E1112*U1112,2)</f>
        <v>0</v>
      </c>
      <c r="W1112" s="160"/>
      <c r="X1112" s="151"/>
      <c r="Y1112" s="151"/>
      <c r="Z1112" s="151"/>
      <c r="AA1112" s="151"/>
      <c r="AB1112" s="151"/>
      <c r="AC1112" s="151"/>
      <c r="AD1112" s="151"/>
      <c r="AE1112" s="151"/>
      <c r="AF1112" s="151"/>
      <c r="AG1112" s="151" t="s">
        <v>951</v>
      </c>
      <c r="AH1112" s="151"/>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c r="A1113" s="176">
        <v>241</v>
      </c>
      <c r="B1113" s="177" t="s">
        <v>957</v>
      </c>
      <c r="C1113" s="186" t="s">
        <v>958</v>
      </c>
      <c r="D1113" s="178" t="s">
        <v>685</v>
      </c>
      <c r="E1113" s="179">
        <v>2.5185</v>
      </c>
      <c r="F1113" s="180">
        <v>0</v>
      </c>
      <c r="G1113" s="181">
        <f>ROUND(E1113*F1113,2)</f>
        <v>0</v>
      </c>
      <c r="H1113" s="180"/>
      <c r="I1113" s="181">
        <f>ROUND(E1113*H1113,2)</f>
        <v>0</v>
      </c>
      <c r="J1113" s="180"/>
      <c r="K1113" s="181">
        <f>ROUND(E1113*J1113,2)</f>
        <v>0</v>
      </c>
      <c r="L1113" s="181">
        <v>21</v>
      </c>
      <c r="M1113" s="181">
        <f>G1113*(1+L1113/100)</f>
        <v>0</v>
      </c>
      <c r="N1113" s="181">
        <v>0</v>
      </c>
      <c r="O1113" s="181">
        <f>ROUND(E1113*N1113,2)</f>
        <v>0</v>
      </c>
      <c r="P1113" s="181">
        <v>0</v>
      </c>
      <c r="Q1113" s="181">
        <f>ROUND(E1113*P1113,2)</f>
        <v>0</v>
      </c>
      <c r="R1113" s="181" t="s">
        <v>800</v>
      </c>
      <c r="S1113" s="181" t="s">
        <v>201</v>
      </c>
      <c r="T1113" s="182" t="s">
        <v>245</v>
      </c>
      <c r="U1113" s="160">
        <v>0.94199999999999995</v>
      </c>
      <c r="V1113" s="160">
        <f>ROUND(E1113*U1113,2)</f>
        <v>2.37</v>
      </c>
      <c r="W1113" s="160"/>
      <c r="X1113" s="151"/>
      <c r="Y1113" s="151"/>
      <c r="Z1113" s="151"/>
      <c r="AA1113" s="151"/>
      <c r="AB1113" s="151"/>
      <c r="AC1113" s="151"/>
      <c r="AD1113" s="151"/>
      <c r="AE1113" s="151"/>
      <c r="AF1113" s="151"/>
      <c r="AG1113" s="151" t="s">
        <v>951</v>
      </c>
      <c r="AH1113" s="151"/>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c r="A1114" s="176">
        <v>242</v>
      </c>
      <c r="B1114" s="177" t="s">
        <v>1237</v>
      </c>
      <c r="C1114" s="186" t="s">
        <v>1238</v>
      </c>
      <c r="D1114" s="178" t="s">
        <v>685</v>
      </c>
      <c r="E1114" s="179">
        <v>2.5185</v>
      </c>
      <c r="F1114" s="180">
        <v>0</v>
      </c>
      <c r="G1114" s="181">
        <f>ROUND(E1114*F1114,2)</f>
        <v>0</v>
      </c>
      <c r="H1114" s="180"/>
      <c r="I1114" s="181">
        <f>ROUND(E1114*H1114,2)</f>
        <v>0</v>
      </c>
      <c r="J1114" s="180"/>
      <c r="K1114" s="181">
        <f>ROUND(E1114*J1114,2)</f>
        <v>0</v>
      </c>
      <c r="L1114" s="181">
        <v>21</v>
      </c>
      <c r="M1114" s="181">
        <f>G1114*(1+L1114/100)</f>
        <v>0</v>
      </c>
      <c r="N1114" s="181">
        <v>0</v>
      </c>
      <c r="O1114" s="181">
        <f>ROUND(E1114*N1114,2)</f>
        <v>0</v>
      </c>
      <c r="P1114" s="181">
        <v>0</v>
      </c>
      <c r="Q1114" s="181">
        <f>ROUND(E1114*P1114,2)</f>
        <v>0</v>
      </c>
      <c r="R1114" s="181" t="s">
        <v>800</v>
      </c>
      <c r="S1114" s="181" t="s">
        <v>201</v>
      </c>
      <c r="T1114" s="182" t="s">
        <v>245</v>
      </c>
      <c r="U1114" s="160">
        <v>0</v>
      </c>
      <c r="V1114" s="160">
        <f>ROUND(E1114*U1114,2)</f>
        <v>0</v>
      </c>
      <c r="W1114" s="160"/>
      <c r="X1114" s="151"/>
      <c r="Y1114" s="151"/>
      <c r="Z1114" s="151"/>
      <c r="AA1114" s="151"/>
      <c r="AB1114" s="151"/>
      <c r="AC1114" s="151"/>
      <c r="AD1114" s="151"/>
      <c r="AE1114" s="151"/>
      <c r="AF1114" s="151"/>
      <c r="AG1114" s="151" t="s">
        <v>951</v>
      </c>
      <c r="AH1114" s="151"/>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c r="A1115" s="162" t="s">
        <v>197</v>
      </c>
      <c r="B1115" s="163" t="s">
        <v>139</v>
      </c>
      <c r="C1115" s="184" t="s">
        <v>140</v>
      </c>
      <c r="D1115" s="164"/>
      <c r="E1115" s="165"/>
      <c r="F1115" s="166"/>
      <c r="G1115" s="166">
        <f>SUMIF(AG1116:AG1230,"&lt;&gt;NOR",G1116:G1230)</f>
        <v>0</v>
      </c>
      <c r="H1115" s="166"/>
      <c r="I1115" s="166">
        <f>SUM(I1116:I1230)</f>
        <v>0</v>
      </c>
      <c r="J1115" s="166"/>
      <c r="K1115" s="166">
        <f>SUM(K1116:K1230)</f>
        <v>0</v>
      </c>
      <c r="L1115" s="166"/>
      <c r="M1115" s="166">
        <f>SUM(M1116:M1230)</f>
        <v>0</v>
      </c>
      <c r="N1115" s="166"/>
      <c r="O1115" s="166">
        <f>SUM(O1116:O1230)</f>
        <v>0.7400000000000001</v>
      </c>
      <c r="P1115" s="166"/>
      <c r="Q1115" s="166">
        <f>SUM(Q1116:Q1230)</f>
        <v>0</v>
      </c>
      <c r="R1115" s="166"/>
      <c r="S1115" s="166"/>
      <c r="T1115" s="167"/>
      <c r="U1115" s="161"/>
      <c r="V1115" s="161">
        <f>SUM(V1116:V1230)</f>
        <v>73.749999999999986</v>
      </c>
      <c r="W1115" s="161"/>
      <c r="AG1115" t="s">
        <v>198</v>
      </c>
    </row>
    <row r="1116" spans="1:60" outlineLevel="1">
      <c r="A1116" s="168">
        <v>243</v>
      </c>
      <c r="B1116" s="169" t="s">
        <v>1239</v>
      </c>
      <c r="C1116" s="185" t="s">
        <v>1240</v>
      </c>
      <c r="D1116" s="170" t="s">
        <v>318</v>
      </c>
      <c r="E1116" s="171">
        <v>11.82</v>
      </c>
      <c r="F1116" s="172">
        <v>0</v>
      </c>
      <c r="G1116" s="173">
        <f>ROUND(E1116*F1116,2)</f>
        <v>0</v>
      </c>
      <c r="H1116" s="172"/>
      <c r="I1116" s="173">
        <f>ROUND(E1116*H1116,2)</f>
        <v>0</v>
      </c>
      <c r="J1116" s="172"/>
      <c r="K1116" s="173">
        <f>ROUND(E1116*J1116,2)</f>
        <v>0</v>
      </c>
      <c r="L1116" s="173">
        <v>21</v>
      </c>
      <c r="M1116" s="173">
        <f>G1116*(1+L1116/100)</f>
        <v>0</v>
      </c>
      <c r="N1116" s="173">
        <v>0</v>
      </c>
      <c r="O1116" s="173">
        <f>ROUND(E1116*N1116,2)</f>
        <v>0</v>
      </c>
      <c r="P1116" s="173">
        <v>0</v>
      </c>
      <c r="Q1116" s="173">
        <f>ROUND(E1116*P1116,2)</f>
        <v>0</v>
      </c>
      <c r="R1116" s="173"/>
      <c r="S1116" s="173" t="s">
        <v>212</v>
      </c>
      <c r="T1116" s="174" t="s">
        <v>1189</v>
      </c>
      <c r="U1116" s="160">
        <v>0.3</v>
      </c>
      <c r="V1116" s="160">
        <f>ROUND(E1116*U1116,2)</f>
        <v>3.55</v>
      </c>
      <c r="W1116" s="160"/>
      <c r="X1116" s="151"/>
      <c r="Y1116" s="151"/>
      <c r="Z1116" s="151"/>
      <c r="AA1116" s="151"/>
      <c r="AB1116" s="151"/>
      <c r="AC1116" s="151"/>
      <c r="AD1116" s="151"/>
      <c r="AE1116" s="151"/>
      <c r="AF1116" s="151"/>
      <c r="AG1116" s="151" t="s">
        <v>972</v>
      </c>
      <c r="AH1116" s="151"/>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c r="A1117" s="158"/>
      <c r="B1117" s="159"/>
      <c r="C1117" s="198" t="s">
        <v>1241</v>
      </c>
      <c r="D1117" s="190"/>
      <c r="E1117" s="191">
        <v>3.6</v>
      </c>
      <c r="F1117" s="160"/>
      <c r="G1117" s="160"/>
      <c r="H1117" s="160"/>
      <c r="I1117" s="160"/>
      <c r="J1117" s="160"/>
      <c r="K1117" s="160"/>
      <c r="L1117" s="160"/>
      <c r="M1117" s="160"/>
      <c r="N1117" s="160"/>
      <c r="O1117" s="160"/>
      <c r="P1117" s="160"/>
      <c r="Q1117" s="160"/>
      <c r="R1117" s="160"/>
      <c r="S1117" s="160"/>
      <c r="T1117" s="160"/>
      <c r="U1117" s="160"/>
      <c r="V1117" s="160"/>
      <c r="W1117" s="160"/>
      <c r="X1117" s="151"/>
      <c r="Y1117" s="151"/>
      <c r="Z1117" s="151"/>
      <c r="AA1117" s="151"/>
      <c r="AB1117" s="151"/>
      <c r="AC1117" s="151"/>
      <c r="AD1117" s="151"/>
      <c r="AE1117" s="151"/>
      <c r="AF1117" s="151"/>
      <c r="AG1117" s="151" t="s">
        <v>250</v>
      </c>
      <c r="AH1117" s="151">
        <v>0</v>
      </c>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c r="A1118" s="158"/>
      <c r="B1118" s="159"/>
      <c r="C1118" s="199" t="s">
        <v>279</v>
      </c>
      <c r="D1118" s="192"/>
      <c r="E1118" s="193"/>
      <c r="F1118" s="160"/>
      <c r="G1118" s="160"/>
      <c r="H1118" s="160"/>
      <c r="I1118" s="160"/>
      <c r="J1118" s="160"/>
      <c r="K1118" s="160"/>
      <c r="L1118" s="160"/>
      <c r="M1118" s="160"/>
      <c r="N1118" s="160"/>
      <c r="O1118" s="160"/>
      <c r="P1118" s="160"/>
      <c r="Q1118" s="160"/>
      <c r="R1118" s="160"/>
      <c r="S1118" s="160"/>
      <c r="T1118" s="160"/>
      <c r="U1118" s="160"/>
      <c r="V1118" s="160"/>
      <c r="W1118" s="160"/>
      <c r="X1118" s="151"/>
      <c r="Y1118" s="151"/>
      <c r="Z1118" s="151"/>
      <c r="AA1118" s="151"/>
      <c r="AB1118" s="151"/>
      <c r="AC1118" s="151"/>
      <c r="AD1118" s="151"/>
      <c r="AE1118" s="151"/>
      <c r="AF1118" s="151"/>
      <c r="AG1118" s="151" t="s">
        <v>250</v>
      </c>
      <c r="AH1118" s="151"/>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c r="A1119" s="158"/>
      <c r="B1119" s="159"/>
      <c r="C1119" s="200" t="s">
        <v>650</v>
      </c>
      <c r="D1119" s="192"/>
      <c r="E1119" s="193">
        <v>5.48</v>
      </c>
      <c r="F1119" s="160"/>
      <c r="G1119" s="160"/>
      <c r="H1119" s="160"/>
      <c r="I1119" s="160"/>
      <c r="J1119" s="160"/>
      <c r="K1119" s="160"/>
      <c r="L1119" s="160"/>
      <c r="M1119" s="160"/>
      <c r="N1119" s="160"/>
      <c r="O1119" s="160"/>
      <c r="P1119" s="160"/>
      <c r="Q1119" s="160"/>
      <c r="R1119" s="160"/>
      <c r="S1119" s="160"/>
      <c r="T1119" s="160"/>
      <c r="U1119" s="160"/>
      <c r="V1119" s="160"/>
      <c r="W1119" s="160"/>
      <c r="X1119" s="151"/>
      <c r="Y1119" s="151"/>
      <c r="Z1119" s="151"/>
      <c r="AA1119" s="151"/>
      <c r="AB1119" s="151"/>
      <c r="AC1119" s="151"/>
      <c r="AD1119" s="151"/>
      <c r="AE1119" s="151"/>
      <c r="AF1119" s="151"/>
      <c r="AG1119" s="151" t="s">
        <v>250</v>
      </c>
      <c r="AH1119" s="151">
        <v>2</v>
      </c>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1">
      <c r="A1120" s="158"/>
      <c r="B1120" s="159"/>
      <c r="C1120" s="200" t="s">
        <v>651</v>
      </c>
      <c r="D1120" s="192"/>
      <c r="E1120" s="193">
        <v>2.74</v>
      </c>
      <c r="F1120" s="160"/>
      <c r="G1120" s="160"/>
      <c r="H1120" s="160"/>
      <c r="I1120" s="160"/>
      <c r="J1120" s="160"/>
      <c r="K1120" s="160"/>
      <c r="L1120" s="160"/>
      <c r="M1120" s="160"/>
      <c r="N1120" s="160"/>
      <c r="O1120" s="160"/>
      <c r="P1120" s="160"/>
      <c r="Q1120" s="160"/>
      <c r="R1120" s="160"/>
      <c r="S1120" s="160"/>
      <c r="T1120" s="160"/>
      <c r="U1120" s="160"/>
      <c r="V1120" s="160"/>
      <c r="W1120" s="160"/>
      <c r="X1120" s="151"/>
      <c r="Y1120" s="151"/>
      <c r="Z1120" s="151"/>
      <c r="AA1120" s="151"/>
      <c r="AB1120" s="151"/>
      <c r="AC1120" s="151"/>
      <c r="AD1120" s="151"/>
      <c r="AE1120" s="151"/>
      <c r="AF1120" s="151"/>
      <c r="AG1120" s="151" t="s">
        <v>250</v>
      </c>
      <c r="AH1120" s="151">
        <v>2</v>
      </c>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c r="A1121" s="158"/>
      <c r="B1121" s="159"/>
      <c r="C1121" s="201" t="s">
        <v>1242</v>
      </c>
      <c r="D1121" s="194"/>
      <c r="E1121" s="195">
        <v>8.2200000000000006</v>
      </c>
      <c r="F1121" s="160"/>
      <c r="G1121" s="160"/>
      <c r="H1121" s="160"/>
      <c r="I1121" s="160"/>
      <c r="J1121" s="160"/>
      <c r="K1121" s="160"/>
      <c r="L1121" s="160"/>
      <c r="M1121" s="160"/>
      <c r="N1121" s="160"/>
      <c r="O1121" s="160"/>
      <c r="P1121" s="160"/>
      <c r="Q1121" s="160"/>
      <c r="R1121" s="160"/>
      <c r="S1121" s="160"/>
      <c r="T1121" s="160"/>
      <c r="U1121" s="160"/>
      <c r="V1121" s="160"/>
      <c r="W1121" s="160"/>
      <c r="X1121" s="151"/>
      <c r="Y1121" s="151"/>
      <c r="Z1121" s="151"/>
      <c r="AA1121" s="151"/>
      <c r="AB1121" s="151"/>
      <c r="AC1121" s="151"/>
      <c r="AD1121" s="151"/>
      <c r="AE1121" s="151"/>
      <c r="AF1121" s="151"/>
      <c r="AG1121" s="151" t="s">
        <v>250</v>
      </c>
      <c r="AH1121" s="151">
        <v>3</v>
      </c>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c r="A1122" s="158"/>
      <c r="B1122" s="159"/>
      <c r="C1122" s="199" t="s">
        <v>285</v>
      </c>
      <c r="D1122" s="192"/>
      <c r="E1122" s="193"/>
      <c r="F1122" s="160"/>
      <c r="G1122" s="160"/>
      <c r="H1122" s="160"/>
      <c r="I1122" s="160"/>
      <c r="J1122" s="160"/>
      <c r="K1122" s="160"/>
      <c r="L1122" s="160"/>
      <c r="M1122" s="160"/>
      <c r="N1122" s="160"/>
      <c r="O1122" s="160"/>
      <c r="P1122" s="160"/>
      <c r="Q1122" s="160"/>
      <c r="R1122" s="160"/>
      <c r="S1122" s="160"/>
      <c r="T1122" s="160"/>
      <c r="U1122" s="160"/>
      <c r="V1122" s="160"/>
      <c r="W1122" s="160"/>
      <c r="X1122" s="151"/>
      <c r="Y1122" s="151"/>
      <c r="Z1122" s="151"/>
      <c r="AA1122" s="151"/>
      <c r="AB1122" s="151"/>
      <c r="AC1122" s="151"/>
      <c r="AD1122" s="151"/>
      <c r="AE1122" s="151"/>
      <c r="AF1122" s="151"/>
      <c r="AG1122" s="151" t="s">
        <v>250</v>
      </c>
      <c r="AH1122" s="151"/>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1">
      <c r="A1123" s="158"/>
      <c r="B1123" s="159"/>
      <c r="C1123" s="198" t="s">
        <v>1243</v>
      </c>
      <c r="D1123" s="190"/>
      <c r="E1123" s="191">
        <v>8.2200000000000006</v>
      </c>
      <c r="F1123" s="160"/>
      <c r="G1123" s="160"/>
      <c r="H1123" s="160"/>
      <c r="I1123" s="160"/>
      <c r="J1123" s="160"/>
      <c r="K1123" s="160"/>
      <c r="L1123" s="160"/>
      <c r="M1123" s="160"/>
      <c r="N1123" s="160"/>
      <c r="O1123" s="160"/>
      <c r="P1123" s="160"/>
      <c r="Q1123" s="160"/>
      <c r="R1123" s="160"/>
      <c r="S1123" s="160"/>
      <c r="T1123" s="160"/>
      <c r="U1123" s="160"/>
      <c r="V1123" s="160"/>
      <c r="W1123" s="160"/>
      <c r="X1123" s="151"/>
      <c r="Y1123" s="151"/>
      <c r="Z1123" s="151"/>
      <c r="AA1123" s="151"/>
      <c r="AB1123" s="151"/>
      <c r="AC1123" s="151"/>
      <c r="AD1123" s="151"/>
      <c r="AE1123" s="151"/>
      <c r="AF1123" s="151"/>
      <c r="AG1123" s="151" t="s">
        <v>250</v>
      </c>
      <c r="AH1123" s="151">
        <v>0</v>
      </c>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1">
      <c r="A1124" s="168">
        <v>244</v>
      </c>
      <c r="B1124" s="169" t="s">
        <v>1244</v>
      </c>
      <c r="C1124" s="185" t="s">
        <v>1245</v>
      </c>
      <c r="D1124" s="170" t="s">
        <v>211</v>
      </c>
      <c r="E1124" s="171">
        <v>8</v>
      </c>
      <c r="F1124" s="172">
        <v>0</v>
      </c>
      <c r="G1124" s="173">
        <f>ROUND(E1124*F1124,2)</f>
        <v>0</v>
      </c>
      <c r="H1124" s="172"/>
      <c r="I1124" s="173">
        <f>ROUND(E1124*H1124,2)</f>
        <v>0</v>
      </c>
      <c r="J1124" s="172"/>
      <c r="K1124" s="173">
        <f>ROUND(E1124*J1124,2)</f>
        <v>0</v>
      </c>
      <c r="L1124" s="173">
        <v>21</v>
      </c>
      <c r="M1124" s="173">
        <f>G1124*(1+L1124/100)</f>
        <v>0</v>
      </c>
      <c r="N1124" s="173">
        <v>4.0000000000000002E-4</v>
      </c>
      <c r="O1124" s="173">
        <f>ROUND(E1124*N1124,2)</f>
        <v>0</v>
      </c>
      <c r="P1124" s="173">
        <v>0</v>
      </c>
      <c r="Q1124" s="173">
        <f>ROUND(E1124*P1124,2)</f>
        <v>0</v>
      </c>
      <c r="R1124" s="173" t="s">
        <v>1246</v>
      </c>
      <c r="S1124" s="173" t="s">
        <v>201</v>
      </c>
      <c r="T1124" s="174" t="s">
        <v>245</v>
      </c>
      <c r="U1124" s="160">
        <v>4.0199999999999996</v>
      </c>
      <c r="V1124" s="160">
        <f>ROUND(E1124*U1124,2)</f>
        <v>32.159999999999997</v>
      </c>
      <c r="W1124" s="160"/>
      <c r="X1124" s="151"/>
      <c r="Y1124" s="151"/>
      <c r="Z1124" s="151"/>
      <c r="AA1124" s="151"/>
      <c r="AB1124" s="151"/>
      <c r="AC1124" s="151"/>
      <c r="AD1124" s="151"/>
      <c r="AE1124" s="151"/>
      <c r="AF1124" s="151"/>
      <c r="AG1124" s="151" t="s">
        <v>972</v>
      </c>
      <c r="AH1124" s="151"/>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outlineLevel="1">
      <c r="A1125" s="158"/>
      <c r="B1125" s="159"/>
      <c r="C1125" s="198" t="s">
        <v>1247</v>
      </c>
      <c r="D1125" s="190"/>
      <c r="E1125" s="191">
        <v>2</v>
      </c>
      <c r="F1125" s="160"/>
      <c r="G1125" s="160"/>
      <c r="H1125" s="160"/>
      <c r="I1125" s="160"/>
      <c r="J1125" s="160"/>
      <c r="K1125" s="160"/>
      <c r="L1125" s="160"/>
      <c r="M1125" s="160"/>
      <c r="N1125" s="160"/>
      <c r="O1125" s="160"/>
      <c r="P1125" s="160"/>
      <c r="Q1125" s="160"/>
      <c r="R1125" s="160"/>
      <c r="S1125" s="160"/>
      <c r="T1125" s="160"/>
      <c r="U1125" s="160"/>
      <c r="V1125" s="160"/>
      <c r="W1125" s="160"/>
      <c r="X1125" s="151"/>
      <c r="Y1125" s="151"/>
      <c r="Z1125" s="151"/>
      <c r="AA1125" s="151"/>
      <c r="AB1125" s="151"/>
      <c r="AC1125" s="151"/>
      <c r="AD1125" s="151"/>
      <c r="AE1125" s="151"/>
      <c r="AF1125" s="151"/>
      <c r="AG1125" s="151" t="s">
        <v>250</v>
      </c>
      <c r="AH1125" s="151">
        <v>0</v>
      </c>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outlineLevel="1">
      <c r="A1126" s="158"/>
      <c r="B1126" s="159"/>
      <c r="C1126" s="198" t="s">
        <v>1248</v>
      </c>
      <c r="D1126" s="190"/>
      <c r="E1126" s="191">
        <v>1</v>
      </c>
      <c r="F1126" s="160"/>
      <c r="G1126" s="160"/>
      <c r="H1126" s="160"/>
      <c r="I1126" s="160"/>
      <c r="J1126" s="160"/>
      <c r="K1126" s="160"/>
      <c r="L1126" s="160"/>
      <c r="M1126" s="160"/>
      <c r="N1126" s="160"/>
      <c r="O1126" s="160"/>
      <c r="P1126" s="160"/>
      <c r="Q1126" s="160"/>
      <c r="R1126" s="160"/>
      <c r="S1126" s="160"/>
      <c r="T1126" s="160"/>
      <c r="U1126" s="160"/>
      <c r="V1126" s="160"/>
      <c r="W1126" s="160"/>
      <c r="X1126" s="151"/>
      <c r="Y1126" s="151"/>
      <c r="Z1126" s="151"/>
      <c r="AA1126" s="151"/>
      <c r="AB1126" s="151"/>
      <c r="AC1126" s="151"/>
      <c r="AD1126" s="151"/>
      <c r="AE1126" s="151"/>
      <c r="AF1126" s="151"/>
      <c r="AG1126" s="151" t="s">
        <v>250</v>
      </c>
      <c r="AH1126" s="151">
        <v>0</v>
      </c>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1">
      <c r="A1127" s="158"/>
      <c r="B1127" s="159"/>
      <c r="C1127" s="198" t="s">
        <v>1249</v>
      </c>
      <c r="D1127" s="190"/>
      <c r="E1127" s="191">
        <v>1</v>
      </c>
      <c r="F1127" s="160"/>
      <c r="G1127" s="160"/>
      <c r="H1127" s="160"/>
      <c r="I1127" s="160"/>
      <c r="J1127" s="160"/>
      <c r="K1127" s="160"/>
      <c r="L1127" s="160"/>
      <c r="M1127" s="160"/>
      <c r="N1127" s="160"/>
      <c r="O1127" s="160"/>
      <c r="P1127" s="160"/>
      <c r="Q1127" s="160"/>
      <c r="R1127" s="160"/>
      <c r="S1127" s="160"/>
      <c r="T1127" s="160"/>
      <c r="U1127" s="160"/>
      <c r="V1127" s="160"/>
      <c r="W1127" s="160"/>
      <c r="X1127" s="151"/>
      <c r="Y1127" s="151"/>
      <c r="Z1127" s="151"/>
      <c r="AA1127" s="151"/>
      <c r="AB1127" s="151"/>
      <c r="AC1127" s="151"/>
      <c r="AD1127" s="151"/>
      <c r="AE1127" s="151"/>
      <c r="AF1127" s="151"/>
      <c r="AG1127" s="151" t="s">
        <v>250</v>
      </c>
      <c r="AH1127" s="151">
        <v>0</v>
      </c>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c r="A1128" s="158"/>
      <c r="B1128" s="159"/>
      <c r="C1128" s="198" t="s">
        <v>1250</v>
      </c>
      <c r="D1128" s="190"/>
      <c r="E1128" s="191">
        <v>2</v>
      </c>
      <c r="F1128" s="160"/>
      <c r="G1128" s="160"/>
      <c r="H1128" s="160"/>
      <c r="I1128" s="160"/>
      <c r="J1128" s="160"/>
      <c r="K1128" s="160"/>
      <c r="L1128" s="160"/>
      <c r="M1128" s="160"/>
      <c r="N1128" s="160"/>
      <c r="O1128" s="160"/>
      <c r="P1128" s="160"/>
      <c r="Q1128" s="160"/>
      <c r="R1128" s="160"/>
      <c r="S1128" s="160"/>
      <c r="T1128" s="160"/>
      <c r="U1128" s="160"/>
      <c r="V1128" s="160"/>
      <c r="W1128" s="160"/>
      <c r="X1128" s="151"/>
      <c r="Y1128" s="151"/>
      <c r="Z1128" s="151"/>
      <c r="AA1128" s="151"/>
      <c r="AB1128" s="151"/>
      <c r="AC1128" s="151"/>
      <c r="AD1128" s="151"/>
      <c r="AE1128" s="151"/>
      <c r="AF1128" s="151"/>
      <c r="AG1128" s="151" t="s">
        <v>250</v>
      </c>
      <c r="AH1128" s="151">
        <v>0</v>
      </c>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c r="A1129" s="158"/>
      <c r="B1129" s="159"/>
      <c r="C1129" s="198" t="s">
        <v>1251</v>
      </c>
      <c r="D1129" s="190"/>
      <c r="E1129" s="191">
        <v>1</v>
      </c>
      <c r="F1129" s="160"/>
      <c r="G1129" s="160"/>
      <c r="H1129" s="160"/>
      <c r="I1129" s="160"/>
      <c r="J1129" s="160"/>
      <c r="K1129" s="160"/>
      <c r="L1129" s="160"/>
      <c r="M1129" s="160"/>
      <c r="N1129" s="160"/>
      <c r="O1129" s="160"/>
      <c r="P1129" s="160"/>
      <c r="Q1129" s="160"/>
      <c r="R1129" s="160"/>
      <c r="S1129" s="160"/>
      <c r="T1129" s="160"/>
      <c r="U1129" s="160"/>
      <c r="V1129" s="160"/>
      <c r="W1129" s="160"/>
      <c r="X1129" s="151"/>
      <c r="Y1129" s="151"/>
      <c r="Z1129" s="151"/>
      <c r="AA1129" s="151"/>
      <c r="AB1129" s="151"/>
      <c r="AC1129" s="151"/>
      <c r="AD1129" s="151"/>
      <c r="AE1129" s="151"/>
      <c r="AF1129" s="151"/>
      <c r="AG1129" s="151" t="s">
        <v>250</v>
      </c>
      <c r="AH1129" s="151">
        <v>0</v>
      </c>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c r="A1130" s="158"/>
      <c r="B1130" s="159"/>
      <c r="C1130" s="198" t="s">
        <v>1252</v>
      </c>
      <c r="D1130" s="190"/>
      <c r="E1130" s="191">
        <v>1</v>
      </c>
      <c r="F1130" s="160"/>
      <c r="G1130" s="160"/>
      <c r="H1130" s="160"/>
      <c r="I1130" s="160"/>
      <c r="J1130" s="160"/>
      <c r="K1130" s="160"/>
      <c r="L1130" s="160"/>
      <c r="M1130" s="160"/>
      <c r="N1130" s="160"/>
      <c r="O1130" s="160"/>
      <c r="P1130" s="160"/>
      <c r="Q1130" s="160"/>
      <c r="R1130" s="160"/>
      <c r="S1130" s="160"/>
      <c r="T1130" s="160"/>
      <c r="U1130" s="160"/>
      <c r="V1130" s="160"/>
      <c r="W1130" s="160"/>
      <c r="X1130" s="151"/>
      <c r="Y1130" s="151"/>
      <c r="Z1130" s="151"/>
      <c r="AA1130" s="151"/>
      <c r="AB1130" s="151"/>
      <c r="AC1130" s="151"/>
      <c r="AD1130" s="151"/>
      <c r="AE1130" s="151"/>
      <c r="AF1130" s="151"/>
      <c r="AG1130" s="151" t="s">
        <v>250</v>
      </c>
      <c r="AH1130" s="151">
        <v>0</v>
      </c>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c r="A1131" s="168">
        <v>245</v>
      </c>
      <c r="B1131" s="169" t="s">
        <v>1253</v>
      </c>
      <c r="C1131" s="185" t="s">
        <v>1254</v>
      </c>
      <c r="D1131" s="170" t="s">
        <v>211</v>
      </c>
      <c r="E1131" s="171">
        <v>3</v>
      </c>
      <c r="F1131" s="172">
        <v>0</v>
      </c>
      <c r="G1131" s="173">
        <f>ROUND(E1131*F1131,2)</f>
        <v>0</v>
      </c>
      <c r="H1131" s="172"/>
      <c r="I1131" s="173">
        <f>ROUND(E1131*H1131,2)</f>
        <v>0</v>
      </c>
      <c r="J1131" s="172"/>
      <c r="K1131" s="173">
        <f>ROUND(E1131*J1131,2)</f>
        <v>0</v>
      </c>
      <c r="L1131" s="173">
        <v>21</v>
      </c>
      <c r="M1131" s="173">
        <f>G1131*(1+L1131/100)</f>
        <v>0</v>
      </c>
      <c r="N1131" s="173">
        <v>4.8000000000000001E-4</v>
      </c>
      <c r="O1131" s="173">
        <f>ROUND(E1131*N1131,2)</f>
        <v>0</v>
      </c>
      <c r="P1131" s="173">
        <v>0</v>
      </c>
      <c r="Q1131" s="173">
        <f>ROUND(E1131*P1131,2)</f>
        <v>0</v>
      </c>
      <c r="R1131" s="173" t="s">
        <v>1246</v>
      </c>
      <c r="S1131" s="173" t="s">
        <v>201</v>
      </c>
      <c r="T1131" s="174" t="s">
        <v>245</v>
      </c>
      <c r="U1131" s="160">
        <v>4.8250000000000002</v>
      </c>
      <c r="V1131" s="160">
        <f>ROUND(E1131*U1131,2)</f>
        <v>14.48</v>
      </c>
      <c r="W1131" s="160"/>
      <c r="X1131" s="151"/>
      <c r="Y1131" s="151"/>
      <c r="Z1131" s="151"/>
      <c r="AA1131" s="151"/>
      <c r="AB1131" s="151"/>
      <c r="AC1131" s="151"/>
      <c r="AD1131" s="151"/>
      <c r="AE1131" s="151"/>
      <c r="AF1131" s="151"/>
      <c r="AG1131" s="151" t="s">
        <v>972</v>
      </c>
      <c r="AH1131" s="151"/>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c r="A1132" s="158"/>
      <c r="B1132" s="159"/>
      <c r="C1132" s="198" t="s">
        <v>1255</v>
      </c>
      <c r="D1132" s="190"/>
      <c r="E1132" s="191">
        <v>1</v>
      </c>
      <c r="F1132" s="160"/>
      <c r="G1132" s="160"/>
      <c r="H1132" s="160"/>
      <c r="I1132" s="160"/>
      <c r="J1132" s="160"/>
      <c r="K1132" s="160"/>
      <c r="L1132" s="160"/>
      <c r="M1132" s="160"/>
      <c r="N1132" s="160"/>
      <c r="O1132" s="160"/>
      <c r="P1132" s="160"/>
      <c r="Q1132" s="160"/>
      <c r="R1132" s="160"/>
      <c r="S1132" s="160"/>
      <c r="T1132" s="160"/>
      <c r="U1132" s="160"/>
      <c r="V1132" s="160"/>
      <c r="W1132" s="160"/>
      <c r="X1132" s="151"/>
      <c r="Y1132" s="151"/>
      <c r="Z1132" s="151"/>
      <c r="AA1132" s="151"/>
      <c r="AB1132" s="151"/>
      <c r="AC1132" s="151"/>
      <c r="AD1132" s="151"/>
      <c r="AE1132" s="151"/>
      <c r="AF1132" s="151"/>
      <c r="AG1132" s="151" t="s">
        <v>250</v>
      </c>
      <c r="AH1132" s="151">
        <v>0</v>
      </c>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c r="A1133" s="158"/>
      <c r="B1133" s="159"/>
      <c r="C1133" s="198" t="s">
        <v>1256</v>
      </c>
      <c r="D1133" s="190"/>
      <c r="E1133" s="191">
        <v>1</v>
      </c>
      <c r="F1133" s="160"/>
      <c r="G1133" s="160"/>
      <c r="H1133" s="160"/>
      <c r="I1133" s="160"/>
      <c r="J1133" s="160"/>
      <c r="K1133" s="160"/>
      <c r="L1133" s="160"/>
      <c r="M1133" s="160"/>
      <c r="N1133" s="160"/>
      <c r="O1133" s="160"/>
      <c r="P1133" s="160"/>
      <c r="Q1133" s="160"/>
      <c r="R1133" s="160"/>
      <c r="S1133" s="160"/>
      <c r="T1133" s="160"/>
      <c r="U1133" s="160"/>
      <c r="V1133" s="160"/>
      <c r="W1133" s="160"/>
      <c r="X1133" s="151"/>
      <c r="Y1133" s="151"/>
      <c r="Z1133" s="151"/>
      <c r="AA1133" s="151"/>
      <c r="AB1133" s="151"/>
      <c r="AC1133" s="151"/>
      <c r="AD1133" s="151"/>
      <c r="AE1133" s="151"/>
      <c r="AF1133" s="151"/>
      <c r="AG1133" s="151" t="s">
        <v>250</v>
      </c>
      <c r="AH1133" s="151">
        <v>0</v>
      </c>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outlineLevel="1">
      <c r="A1134" s="158"/>
      <c r="B1134" s="159"/>
      <c r="C1134" s="198" t="s">
        <v>1257</v>
      </c>
      <c r="D1134" s="190"/>
      <c r="E1134" s="191">
        <v>1</v>
      </c>
      <c r="F1134" s="160"/>
      <c r="G1134" s="160"/>
      <c r="H1134" s="160"/>
      <c r="I1134" s="160"/>
      <c r="J1134" s="160"/>
      <c r="K1134" s="160"/>
      <c r="L1134" s="160"/>
      <c r="M1134" s="160"/>
      <c r="N1134" s="160"/>
      <c r="O1134" s="160"/>
      <c r="P1134" s="160"/>
      <c r="Q1134" s="160"/>
      <c r="R1134" s="160"/>
      <c r="S1134" s="160"/>
      <c r="T1134" s="160"/>
      <c r="U1134" s="160"/>
      <c r="V1134" s="160"/>
      <c r="W1134" s="160"/>
      <c r="X1134" s="151"/>
      <c r="Y1134" s="151"/>
      <c r="Z1134" s="151"/>
      <c r="AA1134" s="151"/>
      <c r="AB1134" s="151"/>
      <c r="AC1134" s="151"/>
      <c r="AD1134" s="151"/>
      <c r="AE1134" s="151"/>
      <c r="AF1134" s="151"/>
      <c r="AG1134" s="151" t="s">
        <v>250</v>
      </c>
      <c r="AH1134" s="151">
        <v>0</v>
      </c>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1">
      <c r="A1135" s="168">
        <v>246</v>
      </c>
      <c r="B1135" s="169" t="s">
        <v>1258</v>
      </c>
      <c r="C1135" s="185" t="s">
        <v>1259</v>
      </c>
      <c r="D1135" s="170" t="s">
        <v>211</v>
      </c>
      <c r="E1135" s="171">
        <v>12</v>
      </c>
      <c r="F1135" s="172">
        <v>0</v>
      </c>
      <c r="G1135" s="173">
        <f>ROUND(E1135*F1135,2)</f>
        <v>0</v>
      </c>
      <c r="H1135" s="172"/>
      <c r="I1135" s="173">
        <f>ROUND(E1135*H1135,2)</f>
        <v>0</v>
      </c>
      <c r="J1135" s="172"/>
      <c r="K1135" s="173">
        <f>ROUND(E1135*J1135,2)</f>
        <v>0</v>
      </c>
      <c r="L1135" s="173">
        <v>21</v>
      </c>
      <c r="M1135" s="173">
        <f>G1135*(1+L1135/100)</f>
        <v>0</v>
      </c>
      <c r="N1135" s="173">
        <v>0</v>
      </c>
      <c r="O1135" s="173">
        <f>ROUND(E1135*N1135,2)</f>
        <v>0</v>
      </c>
      <c r="P1135" s="173">
        <v>0</v>
      </c>
      <c r="Q1135" s="173">
        <f>ROUND(E1135*P1135,2)</f>
        <v>0</v>
      </c>
      <c r="R1135" s="173" t="s">
        <v>1246</v>
      </c>
      <c r="S1135" s="173" t="s">
        <v>201</v>
      </c>
      <c r="T1135" s="174" t="s">
        <v>245</v>
      </c>
      <c r="U1135" s="160">
        <v>0.77500000000000002</v>
      </c>
      <c r="V1135" s="160">
        <f>ROUND(E1135*U1135,2)</f>
        <v>9.3000000000000007</v>
      </c>
      <c r="W1135" s="160"/>
      <c r="X1135" s="151"/>
      <c r="Y1135" s="151"/>
      <c r="Z1135" s="151"/>
      <c r="AA1135" s="151"/>
      <c r="AB1135" s="151"/>
      <c r="AC1135" s="151"/>
      <c r="AD1135" s="151"/>
      <c r="AE1135" s="151"/>
      <c r="AF1135" s="151"/>
      <c r="AG1135" s="151" t="s">
        <v>972</v>
      </c>
      <c r="AH1135" s="151"/>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outlineLevel="1">
      <c r="A1136" s="158"/>
      <c r="B1136" s="159"/>
      <c r="C1136" s="198" t="s">
        <v>1260</v>
      </c>
      <c r="D1136" s="190"/>
      <c r="E1136" s="191">
        <v>1</v>
      </c>
      <c r="F1136" s="160"/>
      <c r="G1136" s="160"/>
      <c r="H1136" s="160"/>
      <c r="I1136" s="160"/>
      <c r="J1136" s="160"/>
      <c r="K1136" s="160"/>
      <c r="L1136" s="160"/>
      <c r="M1136" s="160"/>
      <c r="N1136" s="160"/>
      <c r="O1136" s="160"/>
      <c r="P1136" s="160"/>
      <c r="Q1136" s="160"/>
      <c r="R1136" s="160"/>
      <c r="S1136" s="160"/>
      <c r="T1136" s="160"/>
      <c r="U1136" s="160"/>
      <c r="V1136" s="160"/>
      <c r="W1136" s="160"/>
      <c r="X1136" s="151"/>
      <c r="Y1136" s="151"/>
      <c r="Z1136" s="151"/>
      <c r="AA1136" s="151"/>
      <c r="AB1136" s="151"/>
      <c r="AC1136" s="151"/>
      <c r="AD1136" s="151"/>
      <c r="AE1136" s="151"/>
      <c r="AF1136" s="151"/>
      <c r="AG1136" s="151" t="s">
        <v>250</v>
      </c>
      <c r="AH1136" s="151">
        <v>0</v>
      </c>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c r="A1137" s="158"/>
      <c r="B1137" s="159"/>
      <c r="C1137" s="198" t="s">
        <v>1261</v>
      </c>
      <c r="D1137" s="190"/>
      <c r="E1137" s="191">
        <v>2</v>
      </c>
      <c r="F1137" s="160"/>
      <c r="G1137" s="160"/>
      <c r="H1137" s="160"/>
      <c r="I1137" s="160"/>
      <c r="J1137" s="160"/>
      <c r="K1137" s="160"/>
      <c r="L1137" s="160"/>
      <c r="M1137" s="160"/>
      <c r="N1137" s="160"/>
      <c r="O1137" s="160"/>
      <c r="P1137" s="160"/>
      <c r="Q1137" s="160"/>
      <c r="R1137" s="160"/>
      <c r="S1137" s="160"/>
      <c r="T1137" s="160"/>
      <c r="U1137" s="160"/>
      <c r="V1137" s="160"/>
      <c r="W1137" s="160"/>
      <c r="X1137" s="151"/>
      <c r="Y1137" s="151"/>
      <c r="Z1137" s="151"/>
      <c r="AA1137" s="151"/>
      <c r="AB1137" s="151"/>
      <c r="AC1137" s="151"/>
      <c r="AD1137" s="151"/>
      <c r="AE1137" s="151"/>
      <c r="AF1137" s="151"/>
      <c r="AG1137" s="151" t="s">
        <v>250</v>
      </c>
      <c r="AH1137" s="151">
        <v>0</v>
      </c>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c r="A1138" s="158"/>
      <c r="B1138" s="159"/>
      <c r="C1138" s="198" t="s">
        <v>1257</v>
      </c>
      <c r="D1138" s="190"/>
      <c r="E1138" s="191">
        <v>1</v>
      </c>
      <c r="F1138" s="160"/>
      <c r="G1138" s="160"/>
      <c r="H1138" s="160"/>
      <c r="I1138" s="160"/>
      <c r="J1138" s="160"/>
      <c r="K1138" s="160"/>
      <c r="L1138" s="160"/>
      <c r="M1138" s="160"/>
      <c r="N1138" s="160"/>
      <c r="O1138" s="160"/>
      <c r="P1138" s="160"/>
      <c r="Q1138" s="160"/>
      <c r="R1138" s="160"/>
      <c r="S1138" s="160"/>
      <c r="T1138" s="160"/>
      <c r="U1138" s="160"/>
      <c r="V1138" s="160"/>
      <c r="W1138" s="160"/>
      <c r="X1138" s="151"/>
      <c r="Y1138" s="151"/>
      <c r="Z1138" s="151"/>
      <c r="AA1138" s="151"/>
      <c r="AB1138" s="151"/>
      <c r="AC1138" s="151"/>
      <c r="AD1138" s="151"/>
      <c r="AE1138" s="151"/>
      <c r="AF1138" s="151"/>
      <c r="AG1138" s="151" t="s">
        <v>250</v>
      </c>
      <c r="AH1138" s="151">
        <v>0</v>
      </c>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c r="A1139" s="158"/>
      <c r="B1139" s="159"/>
      <c r="C1139" s="198" t="s">
        <v>1248</v>
      </c>
      <c r="D1139" s="190"/>
      <c r="E1139" s="191">
        <v>1</v>
      </c>
      <c r="F1139" s="160"/>
      <c r="G1139" s="160"/>
      <c r="H1139" s="160"/>
      <c r="I1139" s="160"/>
      <c r="J1139" s="160"/>
      <c r="K1139" s="160"/>
      <c r="L1139" s="160"/>
      <c r="M1139" s="160"/>
      <c r="N1139" s="160"/>
      <c r="O1139" s="160"/>
      <c r="P1139" s="160"/>
      <c r="Q1139" s="160"/>
      <c r="R1139" s="160"/>
      <c r="S1139" s="160"/>
      <c r="T1139" s="160"/>
      <c r="U1139" s="160"/>
      <c r="V1139" s="160"/>
      <c r="W1139" s="160"/>
      <c r="X1139" s="151"/>
      <c r="Y1139" s="151"/>
      <c r="Z1139" s="151"/>
      <c r="AA1139" s="151"/>
      <c r="AB1139" s="151"/>
      <c r="AC1139" s="151"/>
      <c r="AD1139" s="151"/>
      <c r="AE1139" s="151"/>
      <c r="AF1139" s="151"/>
      <c r="AG1139" s="151" t="s">
        <v>250</v>
      </c>
      <c r="AH1139" s="151">
        <v>0</v>
      </c>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c r="A1140" s="158"/>
      <c r="B1140" s="159"/>
      <c r="C1140" s="198" t="s">
        <v>1249</v>
      </c>
      <c r="D1140" s="190"/>
      <c r="E1140" s="191">
        <v>1</v>
      </c>
      <c r="F1140" s="160"/>
      <c r="G1140" s="160"/>
      <c r="H1140" s="160"/>
      <c r="I1140" s="160"/>
      <c r="J1140" s="160"/>
      <c r="K1140" s="160"/>
      <c r="L1140" s="160"/>
      <c r="M1140" s="160"/>
      <c r="N1140" s="160"/>
      <c r="O1140" s="160"/>
      <c r="P1140" s="160"/>
      <c r="Q1140" s="160"/>
      <c r="R1140" s="160"/>
      <c r="S1140" s="160"/>
      <c r="T1140" s="160"/>
      <c r="U1140" s="160"/>
      <c r="V1140" s="160"/>
      <c r="W1140" s="160"/>
      <c r="X1140" s="151"/>
      <c r="Y1140" s="151"/>
      <c r="Z1140" s="151"/>
      <c r="AA1140" s="151"/>
      <c r="AB1140" s="151"/>
      <c r="AC1140" s="151"/>
      <c r="AD1140" s="151"/>
      <c r="AE1140" s="151"/>
      <c r="AF1140" s="151"/>
      <c r="AG1140" s="151" t="s">
        <v>250</v>
      </c>
      <c r="AH1140" s="151">
        <v>0</v>
      </c>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outlineLevel="1">
      <c r="A1141" s="158"/>
      <c r="B1141" s="159"/>
      <c r="C1141" s="198" t="s">
        <v>1262</v>
      </c>
      <c r="D1141" s="190"/>
      <c r="E1141" s="191">
        <v>1</v>
      </c>
      <c r="F1141" s="160"/>
      <c r="G1141" s="160"/>
      <c r="H1141" s="160"/>
      <c r="I1141" s="160"/>
      <c r="J1141" s="160"/>
      <c r="K1141" s="160"/>
      <c r="L1141" s="160"/>
      <c r="M1141" s="160"/>
      <c r="N1141" s="160"/>
      <c r="O1141" s="160"/>
      <c r="P1141" s="160"/>
      <c r="Q1141" s="160"/>
      <c r="R1141" s="160"/>
      <c r="S1141" s="160"/>
      <c r="T1141" s="160"/>
      <c r="U1141" s="160"/>
      <c r="V1141" s="160"/>
      <c r="W1141" s="160"/>
      <c r="X1141" s="151"/>
      <c r="Y1141" s="151"/>
      <c r="Z1141" s="151"/>
      <c r="AA1141" s="151"/>
      <c r="AB1141" s="151"/>
      <c r="AC1141" s="151"/>
      <c r="AD1141" s="151"/>
      <c r="AE1141" s="151"/>
      <c r="AF1141" s="151"/>
      <c r="AG1141" s="151" t="s">
        <v>250</v>
      </c>
      <c r="AH1141" s="151">
        <v>0</v>
      </c>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c r="A1142" s="158"/>
      <c r="B1142" s="159"/>
      <c r="C1142" s="198" t="s">
        <v>1250</v>
      </c>
      <c r="D1142" s="190"/>
      <c r="E1142" s="191">
        <v>2</v>
      </c>
      <c r="F1142" s="160"/>
      <c r="G1142" s="160"/>
      <c r="H1142" s="160"/>
      <c r="I1142" s="160"/>
      <c r="J1142" s="160"/>
      <c r="K1142" s="160"/>
      <c r="L1142" s="160"/>
      <c r="M1142" s="160"/>
      <c r="N1142" s="160"/>
      <c r="O1142" s="160"/>
      <c r="P1142" s="160"/>
      <c r="Q1142" s="160"/>
      <c r="R1142" s="160"/>
      <c r="S1142" s="160"/>
      <c r="T1142" s="160"/>
      <c r="U1142" s="160"/>
      <c r="V1142" s="160"/>
      <c r="W1142" s="160"/>
      <c r="X1142" s="151"/>
      <c r="Y1142" s="151"/>
      <c r="Z1142" s="151"/>
      <c r="AA1142" s="151"/>
      <c r="AB1142" s="151"/>
      <c r="AC1142" s="151"/>
      <c r="AD1142" s="151"/>
      <c r="AE1142" s="151"/>
      <c r="AF1142" s="151"/>
      <c r="AG1142" s="151" t="s">
        <v>250</v>
      </c>
      <c r="AH1142" s="151">
        <v>0</v>
      </c>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c r="A1143" s="158"/>
      <c r="B1143" s="159"/>
      <c r="C1143" s="198" t="s">
        <v>1256</v>
      </c>
      <c r="D1143" s="190"/>
      <c r="E1143" s="191">
        <v>1</v>
      </c>
      <c r="F1143" s="160"/>
      <c r="G1143" s="160"/>
      <c r="H1143" s="160"/>
      <c r="I1143" s="160"/>
      <c r="J1143" s="160"/>
      <c r="K1143" s="160"/>
      <c r="L1143" s="160"/>
      <c r="M1143" s="160"/>
      <c r="N1143" s="160"/>
      <c r="O1143" s="160"/>
      <c r="P1143" s="160"/>
      <c r="Q1143" s="160"/>
      <c r="R1143" s="160"/>
      <c r="S1143" s="160"/>
      <c r="T1143" s="160"/>
      <c r="U1143" s="160"/>
      <c r="V1143" s="160"/>
      <c r="W1143" s="160"/>
      <c r="X1143" s="151"/>
      <c r="Y1143" s="151"/>
      <c r="Z1143" s="151"/>
      <c r="AA1143" s="151"/>
      <c r="AB1143" s="151"/>
      <c r="AC1143" s="151"/>
      <c r="AD1143" s="151"/>
      <c r="AE1143" s="151"/>
      <c r="AF1143" s="151"/>
      <c r="AG1143" s="151" t="s">
        <v>250</v>
      </c>
      <c r="AH1143" s="151">
        <v>0</v>
      </c>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c r="A1144" s="158"/>
      <c r="B1144" s="159"/>
      <c r="C1144" s="198" t="s">
        <v>1251</v>
      </c>
      <c r="D1144" s="190"/>
      <c r="E1144" s="191">
        <v>1</v>
      </c>
      <c r="F1144" s="160"/>
      <c r="G1144" s="160"/>
      <c r="H1144" s="160"/>
      <c r="I1144" s="160"/>
      <c r="J1144" s="160"/>
      <c r="K1144" s="160"/>
      <c r="L1144" s="160"/>
      <c r="M1144" s="160"/>
      <c r="N1144" s="160"/>
      <c r="O1144" s="160"/>
      <c r="P1144" s="160"/>
      <c r="Q1144" s="160"/>
      <c r="R1144" s="160"/>
      <c r="S1144" s="160"/>
      <c r="T1144" s="160"/>
      <c r="U1144" s="160"/>
      <c r="V1144" s="160"/>
      <c r="W1144" s="160"/>
      <c r="X1144" s="151"/>
      <c r="Y1144" s="151"/>
      <c r="Z1144" s="151"/>
      <c r="AA1144" s="151"/>
      <c r="AB1144" s="151"/>
      <c r="AC1144" s="151"/>
      <c r="AD1144" s="151"/>
      <c r="AE1144" s="151"/>
      <c r="AF1144" s="151"/>
      <c r="AG1144" s="151" t="s">
        <v>250</v>
      </c>
      <c r="AH1144" s="151">
        <v>0</v>
      </c>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c r="A1145" s="158"/>
      <c r="B1145" s="159"/>
      <c r="C1145" s="198" t="s">
        <v>1252</v>
      </c>
      <c r="D1145" s="190"/>
      <c r="E1145" s="191">
        <v>1</v>
      </c>
      <c r="F1145" s="160"/>
      <c r="G1145" s="160"/>
      <c r="H1145" s="160"/>
      <c r="I1145" s="160"/>
      <c r="J1145" s="160"/>
      <c r="K1145" s="160"/>
      <c r="L1145" s="160"/>
      <c r="M1145" s="160"/>
      <c r="N1145" s="160"/>
      <c r="O1145" s="160"/>
      <c r="P1145" s="160"/>
      <c r="Q1145" s="160"/>
      <c r="R1145" s="160"/>
      <c r="S1145" s="160"/>
      <c r="T1145" s="160"/>
      <c r="U1145" s="160"/>
      <c r="V1145" s="160"/>
      <c r="W1145" s="160"/>
      <c r="X1145" s="151"/>
      <c r="Y1145" s="151"/>
      <c r="Z1145" s="151"/>
      <c r="AA1145" s="151"/>
      <c r="AB1145" s="151"/>
      <c r="AC1145" s="151"/>
      <c r="AD1145" s="151"/>
      <c r="AE1145" s="151"/>
      <c r="AF1145" s="151"/>
      <c r="AG1145" s="151" t="s">
        <v>250</v>
      </c>
      <c r="AH1145" s="151">
        <v>0</v>
      </c>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ht="22.5" outlineLevel="1">
      <c r="A1146" s="168">
        <v>247</v>
      </c>
      <c r="B1146" s="169" t="s">
        <v>1263</v>
      </c>
      <c r="C1146" s="185" t="s">
        <v>1264</v>
      </c>
      <c r="D1146" s="170" t="s">
        <v>211</v>
      </c>
      <c r="E1146" s="171">
        <v>6</v>
      </c>
      <c r="F1146" s="172">
        <v>0</v>
      </c>
      <c r="G1146" s="173">
        <f>ROUND(E1146*F1146,2)</f>
        <v>0</v>
      </c>
      <c r="H1146" s="172"/>
      <c r="I1146" s="173">
        <f>ROUND(E1146*H1146,2)</f>
        <v>0</v>
      </c>
      <c r="J1146" s="172"/>
      <c r="K1146" s="173">
        <f>ROUND(E1146*J1146,2)</f>
        <v>0</v>
      </c>
      <c r="L1146" s="173">
        <v>21</v>
      </c>
      <c r="M1146" s="173">
        <f>G1146*(1+L1146/100)</f>
        <v>0</v>
      </c>
      <c r="N1146" s="173">
        <v>1.0000000000000001E-5</v>
      </c>
      <c r="O1146" s="173">
        <f>ROUND(E1146*N1146,2)</f>
        <v>0</v>
      </c>
      <c r="P1146" s="173">
        <v>0</v>
      </c>
      <c r="Q1146" s="173">
        <f>ROUND(E1146*P1146,2)</f>
        <v>0</v>
      </c>
      <c r="R1146" s="173" t="s">
        <v>1246</v>
      </c>
      <c r="S1146" s="173" t="s">
        <v>201</v>
      </c>
      <c r="T1146" s="174" t="s">
        <v>245</v>
      </c>
      <c r="U1146" s="160">
        <v>0.40488000000000002</v>
      </c>
      <c r="V1146" s="160">
        <f>ROUND(E1146*U1146,2)</f>
        <v>2.4300000000000002</v>
      </c>
      <c r="W1146" s="160"/>
      <c r="X1146" s="151"/>
      <c r="Y1146" s="151"/>
      <c r="Z1146" s="151"/>
      <c r="AA1146" s="151"/>
      <c r="AB1146" s="151"/>
      <c r="AC1146" s="151"/>
      <c r="AD1146" s="151"/>
      <c r="AE1146" s="151"/>
      <c r="AF1146" s="151"/>
      <c r="AG1146" s="151" t="s">
        <v>972</v>
      </c>
      <c r="AH1146" s="151"/>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c r="A1147" s="158"/>
      <c r="B1147" s="159"/>
      <c r="C1147" s="198" t="s">
        <v>1265</v>
      </c>
      <c r="D1147" s="190"/>
      <c r="E1147" s="191">
        <v>6</v>
      </c>
      <c r="F1147" s="160"/>
      <c r="G1147" s="160"/>
      <c r="H1147" s="160"/>
      <c r="I1147" s="160"/>
      <c r="J1147" s="160"/>
      <c r="K1147" s="160"/>
      <c r="L1147" s="160"/>
      <c r="M1147" s="160"/>
      <c r="N1147" s="160"/>
      <c r="O1147" s="160"/>
      <c r="P1147" s="160"/>
      <c r="Q1147" s="160"/>
      <c r="R1147" s="160"/>
      <c r="S1147" s="160"/>
      <c r="T1147" s="160"/>
      <c r="U1147" s="160"/>
      <c r="V1147" s="160"/>
      <c r="W1147" s="160"/>
      <c r="X1147" s="151"/>
      <c r="Y1147" s="151"/>
      <c r="Z1147" s="151"/>
      <c r="AA1147" s="151"/>
      <c r="AB1147" s="151"/>
      <c r="AC1147" s="151"/>
      <c r="AD1147" s="151"/>
      <c r="AE1147" s="151"/>
      <c r="AF1147" s="151"/>
      <c r="AG1147" s="151" t="s">
        <v>250</v>
      </c>
      <c r="AH1147" s="151">
        <v>0</v>
      </c>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ht="22.5" outlineLevel="1">
      <c r="A1148" s="168">
        <v>248</v>
      </c>
      <c r="B1148" s="169" t="s">
        <v>1266</v>
      </c>
      <c r="C1148" s="185" t="s">
        <v>1267</v>
      </c>
      <c r="D1148" s="170" t="s">
        <v>211</v>
      </c>
      <c r="E1148" s="171">
        <v>8.2200000000000006</v>
      </c>
      <c r="F1148" s="172">
        <v>0</v>
      </c>
      <c r="G1148" s="173">
        <f>ROUND(E1148*F1148,2)</f>
        <v>0</v>
      </c>
      <c r="H1148" s="172"/>
      <c r="I1148" s="173">
        <f>ROUND(E1148*H1148,2)</f>
        <v>0</v>
      </c>
      <c r="J1148" s="172"/>
      <c r="K1148" s="173">
        <f>ROUND(E1148*J1148,2)</f>
        <v>0</v>
      </c>
      <c r="L1148" s="173">
        <v>21</v>
      </c>
      <c r="M1148" s="173">
        <f>G1148*(1+L1148/100)</f>
        <v>0</v>
      </c>
      <c r="N1148" s="173">
        <v>2.0000000000000002E-5</v>
      </c>
      <c r="O1148" s="173">
        <f>ROUND(E1148*N1148,2)</f>
        <v>0</v>
      </c>
      <c r="P1148" s="173">
        <v>0</v>
      </c>
      <c r="Q1148" s="173">
        <f>ROUND(E1148*P1148,2)</f>
        <v>0</v>
      </c>
      <c r="R1148" s="173" t="s">
        <v>1246</v>
      </c>
      <c r="S1148" s="173" t="s">
        <v>201</v>
      </c>
      <c r="T1148" s="174" t="s">
        <v>245</v>
      </c>
      <c r="U1148" s="160">
        <v>1.1970099999999999</v>
      </c>
      <c r="V1148" s="160">
        <f>ROUND(E1148*U1148,2)</f>
        <v>9.84</v>
      </c>
      <c r="W1148" s="160"/>
      <c r="X1148" s="151"/>
      <c r="Y1148" s="151"/>
      <c r="Z1148" s="151"/>
      <c r="AA1148" s="151"/>
      <c r="AB1148" s="151"/>
      <c r="AC1148" s="151"/>
      <c r="AD1148" s="151"/>
      <c r="AE1148" s="151"/>
      <c r="AF1148" s="151"/>
      <c r="AG1148" s="151" t="s">
        <v>972</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c r="A1149" s="158"/>
      <c r="B1149" s="159"/>
      <c r="C1149" s="198" t="s">
        <v>1268</v>
      </c>
      <c r="D1149" s="190"/>
      <c r="E1149" s="191">
        <v>5.48</v>
      </c>
      <c r="F1149" s="160"/>
      <c r="G1149" s="160"/>
      <c r="H1149" s="160"/>
      <c r="I1149" s="160"/>
      <c r="J1149" s="160"/>
      <c r="K1149" s="160"/>
      <c r="L1149" s="160"/>
      <c r="M1149" s="160"/>
      <c r="N1149" s="160"/>
      <c r="O1149" s="160"/>
      <c r="P1149" s="160"/>
      <c r="Q1149" s="160"/>
      <c r="R1149" s="160"/>
      <c r="S1149" s="160"/>
      <c r="T1149" s="160"/>
      <c r="U1149" s="160"/>
      <c r="V1149" s="160"/>
      <c r="W1149" s="160"/>
      <c r="X1149" s="151"/>
      <c r="Y1149" s="151"/>
      <c r="Z1149" s="151"/>
      <c r="AA1149" s="151"/>
      <c r="AB1149" s="151"/>
      <c r="AC1149" s="151"/>
      <c r="AD1149" s="151"/>
      <c r="AE1149" s="151"/>
      <c r="AF1149" s="151"/>
      <c r="AG1149" s="151" t="s">
        <v>250</v>
      </c>
      <c r="AH1149" s="151">
        <v>0</v>
      </c>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1">
      <c r="A1150" s="158"/>
      <c r="B1150" s="159"/>
      <c r="C1150" s="198" t="s">
        <v>1269</v>
      </c>
      <c r="D1150" s="190"/>
      <c r="E1150" s="191">
        <v>2.74</v>
      </c>
      <c r="F1150" s="160"/>
      <c r="G1150" s="160"/>
      <c r="H1150" s="160"/>
      <c r="I1150" s="160"/>
      <c r="J1150" s="160"/>
      <c r="K1150" s="160"/>
      <c r="L1150" s="160"/>
      <c r="M1150" s="160"/>
      <c r="N1150" s="160"/>
      <c r="O1150" s="160"/>
      <c r="P1150" s="160"/>
      <c r="Q1150" s="160"/>
      <c r="R1150" s="160"/>
      <c r="S1150" s="160"/>
      <c r="T1150" s="160"/>
      <c r="U1150" s="160"/>
      <c r="V1150" s="160"/>
      <c r="W1150" s="160"/>
      <c r="X1150" s="151"/>
      <c r="Y1150" s="151"/>
      <c r="Z1150" s="151"/>
      <c r="AA1150" s="151"/>
      <c r="AB1150" s="151"/>
      <c r="AC1150" s="151"/>
      <c r="AD1150" s="151"/>
      <c r="AE1150" s="151"/>
      <c r="AF1150" s="151"/>
      <c r="AG1150" s="151" t="s">
        <v>250</v>
      </c>
      <c r="AH1150" s="151">
        <v>0</v>
      </c>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c r="A1151" s="168">
        <v>249</v>
      </c>
      <c r="B1151" s="169" t="s">
        <v>1270</v>
      </c>
      <c r="C1151" s="185" t="s">
        <v>1271</v>
      </c>
      <c r="D1151" s="170" t="s">
        <v>211</v>
      </c>
      <c r="E1151" s="171">
        <v>3</v>
      </c>
      <c r="F1151" s="172">
        <v>0</v>
      </c>
      <c r="G1151" s="173">
        <f>ROUND(E1151*F1151,2)</f>
        <v>0</v>
      </c>
      <c r="H1151" s="172"/>
      <c r="I1151" s="173">
        <f>ROUND(E1151*H1151,2)</f>
        <v>0</v>
      </c>
      <c r="J1151" s="172"/>
      <c r="K1151" s="173">
        <f>ROUND(E1151*J1151,2)</f>
        <v>0</v>
      </c>
      <c r="L1151" s="173">
        <v>21</v>
      </c>
      <c r="M1151" s="173">
        <f>G1151*(1+L1151/100)</f>
        <v>0</v>
      </c>
      <c r="N1151" s="173">
        <v>2.0000000000000002E-5</v>
      </c>
      <c r="O1151" s="173">
        <f>ROUND(E1151*N1151,2)</f>
        <v>0</v>
      </c>
      <c r="P1151" s="173">
        <v>0</v>
      </c>
      <c r="Q1151" s="173">
        <f>ROUND(E1151*P1151,2)</f>
        <v>0</v>
      </c>
      <c r="R1151" s="173" t="s">
        <v>1272</v>
      </c>
      <c r="S1151" s="173" t="s">
        <v>201</v>
      </c>
      <c r="T1151" s="174" t="s">
        <v>245</v>
      </c>
      <c r="U1151" s="160">
        <v>0.08</v>
      </c>
      <c r="V1151" s="160">
        <f>ROUND(E1151*U1151,2)</f>
        <v>0.24</v>
      </c>
      <c r="W1151" s="160"/>
      <c r="X1151" s="151"/>
      <c r="Y1151" s="151"/>
      <c r="Z1151" s="151"/>
      <c r="AA1151" s="151"/>
      <c r="AB1151" s="151"/>
      <c r="AC1151" s="151"/>
      <c r="AD1151" s="151"/>
      <c r="AE1151" s="151"/>
      <c r="AF1151" s="151"/>
      <c r="AG1151" s="151" t="s">
        <v>972</v>
      </c>
      <c r="AH1151" s="151"/>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1">
      <c r="A1152" s="158"/>
      <c r="B1152" s="159"/>
      <c r="C1152" s="198" t="s">
        <v>1255</v>
      </c>
      <c r="D1152" s="190"/>
      <c r="E1152" s="191">
        <v>1</v>
      </c>
      <c r="F1152" s="160"/>
      <c r="G1152" s="160"/>
      <c r="H1152" s="160"/>
      <c r="I1152" s="160"/>
      <c r="J1152" s="160"/>
      <c r="K1152" s="160"/>
      <c r="L1152" s="160"/>
      <c r="M1152" s="160"/>
      <c r="N1152" s="160"/>
      <c r="O1152" s="160"/>
      <c r="P1152" s="160"/>
      <c r="Q1152" s="160"/>
      <c r="R1152" s="160"/>
      <c r="S1152" s="160"/>
      <c r="T1152" s="160"/>
      <c r="U1152" s="160"/>
      <c r="V1152" s="160"/>
      <c r="W1152" s="160"/>
      <c r="X1152" s="151"/>
      <c r="Y1152" s="151"/>
      <c r="Z1152" s="151"/>
      <c r="AA1152" s="151"/>
      <c r="AB1152" s="151"/>
      <c r="AC1152" s="151"/>
      <c r="AD1152" s="151"/>
      <c r="AE1152" s="151"/>
      <c r="AF1152" s="151"/>
      <c r="AG1152" s="151" t="s">
        <v>250</v>
      </c>
      <c r="AH1152" s="151">
        <v>0</v>
      </c>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c r="A1153" s="158"/>
      <c r="B1153" s="159"/>
      <c r="C1153" s="198" t="s">
        <v>1256</v>
      </c>
      <c r="D1153" s="190"/>
      <c r="E1153" s="191">
        <v>1</v>
      </c>
      <c r="F1153" s="160"/>
      <c r="G1153" s="160"/>
      <c r="H1153" s="160"/>
      <c r="I1153" s="160"/>
      <c r="J1153" s="160"/>
      <c r="K1153" s="160"/>
      <c r="L1153" s="160"/>
      <c r="M1153" s="160"/>
      <c r="N1153" s="160"/>
      <c r="O1153" s="160"/>
      <c r="P1153" s="160"/>
      <c r="Q1153" s="160"/>
      <c r="R1153" s="160"/>
      <c r="S1153" s="160"/>
      <c r="T1153" s="160"/>
      <c r="U1153" s="160"/>
      <c r="V1153" s="160"/>
      <c r="W1153" s="160"/>
      <c r="X1153" s="151"/>
      <c r="Y1153" s="151"/>
      <c r="Z1153" s="151"/>
      <c r="AA1153" s="151"/>
      <c r="AB1153" s="151"/>
      <c r="AC1153" s="151"/>
      <c r="AD1153" s="151"/>
      <c r="AE1153" s="151"/>
      <c r="AF1153" s="151"/>
      <c r="AG1153" s="151" t="s">
        <v>250</v>
      </c>
      <c r="AH1153" s="151">
        <v>0</v>
      </c>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c r="A1154" s="158"/>
      <c r="B1154" s="159"/>
      <c r="C1154" s="198" t="s">
        <v>1249</v>
      </c>
      <c r="D1154" s="190"/>
      <c r="E1154" s="191">
        <v>1</v>
      </c>
      <c r="F1154" s="160"/>
      <c r="G1154" s="160"/>
      <c r="H1154" s="160"/>
      <c r="I1154" s="160"/>
      <c r="J1154" s="160"/>
      <c r="K1154" s="160"/>
      <c r="L1154" s="160"/>
      <c r="M1154" s="160"/>
      <c r="N1154" s="160"/>
      <c r="O1154" s="160"/>
      <c r="P1154" s="160"/>
      <c r="Q1154" s="160"/>
      <c r="R1154" s="160"/>
      <c r="S1154" s="160"/>
      <c r="T1154" s="160"/>
      <c r="U1154" s="160"/>
      <c r="V1154" s="160"/>
      <c r="W1154" s="160"/>
      <c r="X1154" s="151"/>
      <c r="Y1154" s="151"/>
      <c r="Z1154" s="151"/>
      <c r="AA1154" s="151"/>
      <c r="AB1154" s="151"/>
      <c r="AC1154" s="151"/>
      <c r="AD1154" s="151"/>
      <c r="AE1154" s="151"/>
      <c r="AF1154" s="151"/>
      <c r="AG1154" s="151" t="s">
        <v>250</v>
      </c>
      <c r="AH1154" s="151">
        <v>0</v>
      </c>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c r="A1155" s="168">
        <v>250</v>
      </c>
      <c r="B1155" s="169" t="s">
        <v>1273</v>
      </c>
      <c r="C1155" s="185" t="s">
        <v>1274</v>
      </c>
      <c r="D1155" s="170" t="s">
        <v>318</v>
      </c>
      <c r="E1155" s="171">
        <v>13.002000000000001</v>
      </c>
      <c r="F1155" s="172">
        <v>0</v>
      </c>
      <c r="G1155" s="173">
        <f>ROUND(E1155*F1155,2)</f>
        <v>0</v>
      </c>
      <c r="H1155" s="172"/>
      <c r="I1155" s="173">
        <f>ROUND(E1155*H1155,2)</f>
        <v>0</v>
      </c>
      <c r="J1155" s="172"/>
      <c r="K1155" s="173">
        <f>ROUND(E1155*J1155,2)</f>
        <v>0</v>
      </c>
      <c r="L1155" s="173">
        <v>21</v>
      </c>
      <c r="M1155" s="173">
        <f>G1155*(1+L1155/100)</f>
        <v>0</v>
      </c>
      <c r="N1155" s="173">
        <v>6.9999999999999994E-5</v>
      </c>
      <c r="O1155" s="173">
        <f>ROUND(E1155*N1155,2)</f>
        <v>0</v>
      </c>
      <c r="P1155" s="173">
        <v>0</v>
      </c>
      <c r="Q1155" s="173">
        <f>ROUND(E1155*P1155,2)</f>
        <v>0</v>
      </c>
      <c r="R1155" s="173" t="s">
        <v>277</v>
      </c>
      <c r="S1155" s="173" t="s">
        <v>201</v>
      </c>
      <c r="T1155" s="174" t="s">
        <v>245</v>
      </c>
      <c r="U1155" s="160">
        <v>0</v>
      </c>
      <c r="V1155" s="160">
        <f>ROUND(E1155*U1155,2)</f>
        <v>0</v>
      </c>
      <c r="W1155" s="160"/>
      <c r="X1155" s="151"/>
      <c r="Y1155" s="151"/>
      <c r="Z1155" s="151"/>
      <c r="AA1155" s="151"/>
      <c r="AB1155" s="151"/>
      <c r="AC1155" s="151"/>
      <c r="AD1155" s="151"/>
      <c r="AE1155" s="151"/>
      <c r="AF1155" s="151"/>
      <c r="AG1155" s="151" t="s">
        <v>1002</v>
      </c>
      <c r="AH1155" s="151"/>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1">
      <c r="A1156" s="158"/>
      <c r="B1156" s="159"/>
      <c r="C1156" s="198" t="s">
        <v>1275</v>
      </c>
      <c r="D1156" s="190"/>
      <c r="E1156" s="191">
        <v>3.96</v>
      </c>
      <c r="F1156" s="160"/>
      <c r="G1156" s="160"/>
      <c r="H1156" s="160"/>
      <c r="I1156" s="160"/>
      <c r="J1156" s="160"/>
      <c r="K1156" s="160"/>
      <c r="L1156" s="160"/>
      <c r="M1156" s="160"/>
      <c r="N1156" s="160"/>
      <c r="O1156" s="160"/>
      <c r="P1156" s="160"/>
      <c r="Q1156" s="160"/>
      <c r="R1156" s="160"/>
      <c r="S1156" s="160"/>
      <c r="T1156" s="160"/>
      <c r="U1156" s="160"/>
      <c r="V1156" s="160"/>
      <c r="W1156" s="160"/>
      <c r="X1156" s="151"/>
      <c r="Y1156" s="151"/>
      <c r="Z1156" s="151"/>
      <c r="AA1156" s="151"/>
      <c r="AB1156" s="151"/>
      <c r="AC1156" s="151"/>
      <c r="AD1156" s="151"/>
      <c r="AE1156" s="151"/>
      <c r="AF1156" s="151"/>
      <c r="AG1156" s="151" t="s">
        <v>250</v>
      </c>
      <c r="AH1156" s="151">
        <v>0</v>
      </c>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c r="A1157" s="158"/>
      <c r="B1157" s="159"/>
      <c r="C1157" s="199" t="s">
        <v>279</v>
      </c>
      <c r="D1157" s="192"/>
      <c r="E1157" s="193"/>
      <c r="F1157" s="160"/>
      <c r="G1157" s="160"/>
      <c r="H1157" s="160"/>
      <c r="I1157" s="160"/>
      <c r="J1157" s="160"/>
      <c r="K1157" s="160"/>
      <c r="L1157" s="160"/>
      <c r="M1157" s="160"/>
      <c r="N1157" s="160"/>
      <c r="O1157" s="160"/>
      <c r="P1157" s="160"/>
      <c r="Q1157" s="160"/>
      <c r="R1157" s="160"/>
      <c r="S1157" s="160"/>
      <c r="T1157" s="160"/>
      <c r="U1157" s="160"/>
      <c r="V1157" s="160"/>
      <c r="W1157" s="160"/>
      <c r="X1157" s="151"/>
      <c r="Y1157" s="151"/>
      <c r="Z1157" s="151"/>
      <c r="AA1157" s="151"/>
      <c r="AB1157" s="151"/>
      <c r="AC1157" s="151"/>
      <c r="AD1157" s="151"/>
      <c r="AE1157" s="151"/>
      <c r="AF1157" s="151"/>
      <c r="AG1157" s="151" t="s">
        <v>250</v>
      </c>
      <c r="AH1157" s="151"/>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c r="A1158" s="158"/>
      <c r="B1158" s="159"/>
      <c r="C1158" s="200" t="s">
        <v>650</v>
      </c>
      <c r="D1158" s="192"/>
      <c r="E1158" s="193">
        <v>5.48</v>
      </c>
      <c r="F1158" s="160"/>
      <c r="G1158" s="160"/>
      <c r="H1158" s="160"/>
      <c r="I1158" s="160"/>
      <c r="J1158" s="160"/>
      <c r="K1158" s="160"/>
      <c r="L1158" s="160"/>
      <c r="M1158" s="160"/>
      <c r="N1158" s="160"/>
      <c r="O1158" s="160"/>
      <c r="P1158" s="160"/>
      <c r="Q1158" s="160"/>
      <c r="R1158" s="160"/>
      <c r="S1158" s="160"/>
      <c r="T1158" s="160"/>
      <c r="U1158" s="160"/>
      <c r="V1158" s="160"/>
      <c r="W1158" s="160"/>
      <c r="X1158" s="151"/>
      <c r="Y1158" s="151"/>
      <c r="Z1158" s="151"/>
      <c r="AA1158" s="151"/>
      <c r="AB1158" s="151"/>
      <c r="AC1158" s="151"/>
      <c r="AD1158" s="151"/>
      <c r="AE1158" s="151"/>
      <c r="AF1158" s="151"/>
      <c r="AG1158" s="151" t="s">
        <v>250</v>
      </c>
      <c r="AH1158" s="151">
        <v>2</v>
      </c>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c r="A1159" s="158"/>
      <c r="B1159" s="159"/>
      <c r="C1159" s="200" t="s">
        <v>651</v>
      </c>
      <c r="D1159" s="192"/>
      <c r="E1159" s="193">
        <v>2.74</v>
      </c>
      <c r="F1159" s="160"/>
      <c r="G1159" s="160"/>
      <c r="H1159" s="160"/>
      <c r="I1159" s="160"/>
      <c r="J1159" s="160"/>
      <c r="K1159" s="160"/>
      <c r="L1159" s="160"/>
      <c r="M1159" s="160"/>
      <c r="N1159" s="160"/>
      <c r="O1159" s="160"/>
      <c r="P1159" s="160"/>
      <c r="Q1159" s="160"/>
      <c r="R1159" s="160"/>
      <c r="S1159" s="160"/>
      <c r="T1159" s="160"/>
      <c r="U1159" s="160"/>
      <c r="V1159" s="160"/>
      <c r="W1159" s="160"/>
      <c r="X1159" s="151"/>
      <c r="Y1159" s="151"/>
      <c r="Z1159" s="151"/>
      <c r="AA1159" s="151"/>
      <c r="AB1159" s="151"/>
      <c r="AC1159" s="151"/>
      <c r="AD1159" s="151"/>
      <c r="AE1159" s="151"/>
      <c r="AF1159" s="151"/>
      <c r="AG1159" s="151" t="s">
        <v>250</v>
      </c>
      <c r="AH1159" s="151">
        <v>2</v>
      </c>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c r="A1160" s="158"/>
      <c r="B1160" s="159"/>
      <c r="C1160" s="201" t="s">
        <v>1242</v>
      </c>
      <c r="D1160" s="194"/>
      <c r="E1160" s="195">
        <v>8.2200000000000006</v>
      </c>
      <c r="F1160" s="160"/>
      <c r="G1160" s="160"/>
      <c r="H1160" s="160"/>
      <c r="I1160" s="160"/>
      <c r="J1160" s="160"/>
      <c r="K1160" s="160"/>
      <c r="L1160" s="160"/>
      <c r="M1160" s="160"/>
      <c r="N1160" s="160"/>
      <c r="O1160" s="160"/>
      <c r="P1160" s="160"/>
      <c r="Q1160" s="160"/>
      <c r="R1160" s="160"/>
      <c r="S1160" s="160"/>
      <c r="T1160" s="160"/>
      <c r="U1160" s="160"/>
      <c r="V1160" s="160"/>
      <c r="W1160" s="160"/>
      <c r="X1160" s="151"/>
      <c r="Y1160" s="151"/>
      <c r="Z1160" s="151"/>
      <c r="AA1160" s="151"/>
      <c r="AB1160" s="151"/>
      <c r="AC1160" s="151"/>
      <c r="AD1160" s="151"/>
      <c r="AE1160" s="151"/>
      <c r="AF1160" s="151"/>
      <c r="AG1160" s="151" t="s">
        <v>250</v>
      </c>
      <c r="AH1160" s="151">
        <v>3</v>
      </c>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outlineLevel="1">
      <c r="A1161" s="158"/>
      <c r="B1161" s="159"/>
      <c r="C1161" s="199" t="s">
        <v>285</v>
      </c>
      <c r="D1161" s="192"/>
      <c r="E1161" s="193"/>
      <c r="F1161" s="160"/>
      <c r="G1161" s="160"/>
      <c r="H1161" s="160"/>
      <c r="I1161" s="160"/>
      <c r="J1161" s="160"/>
      <c r="K1161" s="160"/>
      <c r="L1161" s="160"/>
      <c r="M1161" s="160"/>
      <c r="N1161" s="160"/>
      <c r="O1161" s="160"/>
      <c r="P1161" s="160"/>
      <c r="Q1161" s="160"/>
      <c r="R1161" s="160"/>
      <c r="S1161" s="160"/>
      <c r="T1161" s="160"/>
      <c r="U1161" s="160"/>
      <c r="V1161" s="160"/>
      <c r="W1161" s="160"/>
      <c r="X1161" s="151"/>
      <c r="Y1161" s="151"/>
      <c r="Z1161" s="151"/>
      <c r="AA1161" s="151"/>
      <c r="AB1161" s="151"/>
      <c r="AC1161" s="151"/>
      <c r="AD1161" s="151"/>
      <c r="AE1161" s="151"/>
      <c r="AF1161" s="151"/>
      <c r="AG1161" s="151" t="s">
        <v>250</v>
      </c>
      <c r="AH1161" s="151"/>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row>
    <row r="1162" spans="1:60" outlineLevel="1">
      <c r="A1162" s="158"/>
      <c r="B1162" s="159"/>
      <c r="C1162" s="198" t="s">
        <v>1276</v>
      </c>
      <c r="D1162" s="190"/>
      <c r="E1162" s="191">
        <v>9.0419999999999998</v>
      </c>
      <c r="F1162" s="160"/>
      <c r="G1162" s="160"/>
      <c r="H1162" s="160"/>
      <c r="I1162" s="160"/>
      <c r="J1162" s="160"/>
      <c r="K1162" s="160"/>
      <c r="L1162" s="160"/>
      <c r="M1162" s="160"/>
      <c r="N1162" s="160"/>
      <c r="O1162" s="160"/>
      <c r="P1162" s="160"/>
      <c r="Q1162" s="160"/>
      <c r="R1162" s="160"/>
      <c r="S1162" s="160"/>
      <c r="T1162" s="160"/>
      <c r="U1162" s="160"/>
      <c r="V1162" s="160"/>
      <c r="W1162" s="160"/>
      <c r="X1162" s="151"/>
      <c r="Y1162" s="151"/>
      <c r="Z1162" s="151"/>
      <c r="AA1162" s="151"/>
      <c r="AB1162" s="151"/>
      <c r="AC1162" s="151"/>
      <c r="AD1162" s="151"/>
      <c r="AE1162" s="151"/>
      <c r="AF1162" s="151"/>
      <c r="AG1162" s="151" t="s">
        <v>250</v>
      </c>
      <c r="AH1162" s="151">
        <v>0</v>
      </c>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ht="22.5" outlineLevel="1">
      <c r="A1163" s="168">
        <v>251</v>
      </c>
      <c r="B1163" s="169" t="s">
        <v>1277</v>
      </c>
      <c r="C1163" s="185" t="s">
        <v>1278</v>
      </c>
      <c r="D1163" s="170" t="s">
        <v>211</v>
      </c>
      <c r="E1163" s="171">
        <v>1</v>
      </c>
      <c r="F1163" s="172">
        <v>0</v>
      </c>
      <c r="G1163" s="173">
        <f>ROUND(E1163*F1163,2)</f>
        <v>0</v>
      </c>
      <c r="H1163" s="172"/>
      <c r="I1163" s="173">
        <f>ROUND(E1163*H1163,2)</f>
        <v>0</v>
      </c>
      <c r="J1163" s="172"/>
      <c r="K1163" s="173">
        <f>ROUND(E1163*J1163,2)</f>
        <v>0</v>
      </c>
      <c r="L1163" s="173">
        <v>21</v>
      </c>
      <c r="M1163" s="173">
        <f>G1163*(1+L1163/100)</f>
        <v>0</v>
      </c>
      <c r="N1163" s="173">
        <v>7.5000000000000002E-4</v>
      </c>
      <c r="O1163" s="173">
        <f>ROUND(E1163*N1163,2)</f>
        <v>0</v>
      </c>
      <c r="P1163" s="173">
        <v>0</v>
      </c>
      <c r="Q1163" s="173">
        <f>ROUND(E1163*P1163,2)</f>
        <v>0</v>
      </c>
      <c r="R1163" s="173" t="s">
        <v>277</v>
      </c>
      <c r="S1163" s="173" t="s">
        <v>201</v>
      </c>
      <c r="T1163" s="174" t="s">
        <v>245</v>
      </c>
      <c r="U1163" s="160">
        <v>0</v>
      </c>
      <c r="V1163" s="160">
        <f>ROUND(E1163*U1163,2)</f>
        <v>0</v>
      </c>
      <c r="W1163" s="160"/>
      <c r="X1163" s="151"/>
      <c r="Y1163" s="151"/>
      <c r="Z1163" s="151"/>
      <c r="AA1163" s="151"/>
      <c r="AB1163" s="151"/>
      <c r="AC1163" s="151"/>
      <c r="AD1163" s="151"/>
      <c r="AE1163" s="151"/>
      <c r="AF1163" s="151"/>
      <c r="AG1163" s="151" t="s">
        <v>1002</v>
      </c>
      <c r="AH1163" s="151"/>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outlineLevel="1">
      <c r="A1164" s="158"/>
      <c r="B1164" s="159"/>
      <c r="C1164" s="198" t="s">
        <v>1279</v>
      </c>
      <c r="D1164" s="190"/>
      <c r="E1164" s="191">
        <v>1</v>
      </c>
      <c r="F1164" s="160"/>
      <c r="G1164" s="160"/>
      <c r="H1164" s="160"/>
      <c r="I1164" s="160"/>
      <c r="J1164" s="160"/>
      <c r="K1164" s="160"/>
      <c r="L1164" s="160"/>
      <c r="M1164" s="160"/>
      <c r="N1164" s="160"/>
      <c r="O1164" s="160"/>
      <c r="P1164" s="160"/>
      <c r="Q1164" s="160"/>
      <c r="R1164" s="160"/>
      <c r="S1164" s="160"/>
      <c r="T1164" s="160"/>
      <c r="U1164" s="160"/>
      <c r="V1164" s="160"/>
      <c r="W1164" s="160"/>
      <c r="X1164" s="151"/>
      <c r="Y1164" s="151"/>
      <c r="Z1164" s="151"/>
      <c r="AA1164" s="151"/>
      <c r="AB1164" s="151"/>
      <c r="AC1164" s="151"/>
      <c r="AD1164" s="151"/>
      <c r="AE1164" s="151"/>
      <c r="AF1164" s="151"/>
      <c r="AG1164" s="151" t="s">
        <v>250</v>
      </c>
      <c r="AH1164" s="151">
        <v>0</v>
      </c>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c r="A1165" s="168">
        <v>252</v>
      </c>
      <c r="B1165" s="169" t="s">
        <v>1280</v>
      </c>
      <c r="C1165" s="185" t="s">
        <v>1281</v>
      </c>
      <c r="D1165" s="170" t="s">
        <v>211</v>
      </c>
      <c r="E1165" s="171">
        <v>10</v>
      </c>
      <c r="F1165" s="172">
        <v>0</v>
      </c>
      <c r="G1165" s="173">
        <f>ROUND(E1165*F1165,2)</f>
        <v>0</v>
      </c>
      <c r="H1165" s="172"/>
      <c r="I1165" s="173">
        <f>ROUND(E1165*H1165,2)</f>
        <v>0</v>
      </c>
      <c r="J1165" s="172"/>
      <c r="K1165" s="173">
        <f>ROUND(E1165*J1165,2)</f>
        <v>0</v>
      </c>
      <c r="L1165" s="173">
        <v>21</v>
      </c>
      <c r="M1165" s="173">
        <f>G1165*(1+L1165/100)</f>
        <v>0</v>
      </c>
      <c r="N1165" s="173">
        <v>7.5000000000000002E-4</v>
      </c>
      <c r="O1165" s="173">
        <f>ROUND(E1165*N1165,2)</f>
        <v>0.01</v>
      </c>
      <c r="P1165" s="173">
        <v>0</v>
      </c>
      <c r="Q1165" s="173">
        <f>ROUND(E1165*P1165,2)</f>
        <v>0</v>
      </c>
      <c r="R1165" s="173" t="s">
        <v>277</v>
      </c>
      <c r="S1165" s="173" t="s">
        <v>201</v>
      </c>
      <c r="T1165" s="174" t="s">
        <v>245</v>
      </c>
      <c r="U1165" s="160">
        <v>0</v>
      </c>
      <c r="V1165" s="160">
        <f>ROUND(E1165*U1165,2)</f>
        <v>0</v>
      </c>
      <c r="W1165" s="160"/>
      <c r="X1165" s="151"/>
      <c r="Y1165" s="151"/>
      <c r="Z1165" s="151"/>
      <c r="AA1165" s="151"/>
      <c r="AB1165" s="151"/>
      <c r="AC1165" s="151"/>
      <c r="AD1165" s="151"/>
      <c r="AE1165" s="151"/>
      <c r="AF1165" s="151"/>
      <c r="AG1165" s="151" t="s">
        <v>1002</v>
      </c>
      <c r="AH1165" s="151"/>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c r="A1166" s="158"/>
      <c r="B1166" s="159"/>
      <c r="C1166" s="198" t="s">
        <v>1247</v>
      </c>
      <c r="D1166" s="190"/>
      <c r="E1166" s="191">
        <v>2</v>
      </c>
      <c r="F1166" s="160"/>
      <c r="G1166" s="160"/>
      <c r="H1166" s="160"/>
      <c r="I1166" s="160"/>
      <c r="J1166" s="160"/>
      <c r="K1166" s="160"/>
      <c r="L1166" s="160"/>
      <c r="M1166" s="160"/>
      <c r="N1166" s="160"/>
      <c r="O1166" s="160"/>
      <c r="P1166" s="160"/>
      <c r="Q1166" s="160"/>
      <c r="R1166" s="160"/>
      <c r="S1166" s="160"/>
      <c r="T1166" s="160"/>
      <c r="U1166" s="160"/>
      <c r="V1166" s="160"/>
      <c r="W1166" s="160"/>
      <c r="X1166" s="151"/>
      <c r="Y1166" s="151"/>
      <c r="Z1166" s="151"/>
      <c r="AA1166" s="151"/>
      <c r="AB1166" s="151"/>
      <c r="AC1166" s="151"/>
      <c r="AD1166" s="151"/>
      <c r="AE1166" s="151"/>
      <c r="AF1166" s="151"/>
      <c r="AG1166" s="151" t="s">
        <v>250</v>
      </c>
      <c r="AH1166" s="151">
        <v>0</v>
      </c>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outlineLevel="1">
      <c r="A1167" s="158"/>
      <c r="B1167" s="159"/>
      <c r="C1167" s="198" t="s">
        <v>1257</v>
      </c>
      <c r="D1167" s="190"/>
      <c r="E1167" s="191">
        <v>1</v>
      </c>
      <c r="F1167" s="160"/>
      <c r="G1167" s="160"/>
      <c r="H1167" s="160"/>
      <c r="I1167" s="160"/>
      <c r="J1167" s="160"/>
      <c r="K1167" s="160"/>
      <c r="L1167" s="160"/>
      <c r="M1167" s="160"/>
      <c r="N1167" s="160"/>
      <c r="O1167" s="160"/>
      <c r="P1167" s="160"/>
      <c r="Q1167" s="160"/>
      <c r="R1167" s="160"/>
      <c r="S1167" s="160"/>
      <c r="T1167" s="160"/>
      <c r="U1167" s="160"/>
      <c r="V1167" s="160"/>
      <c r="W1167" s="160"/>
      <c r="X1167" s="151"/>
      <c r="Y1167" s="151"/>
      <c r="Z1167" s="151"/>
      <c r="AA1167" s="151"/>
      <c r="AB1167" s="151"/>
      <c r="AC1167" s="151"/>
      <c r="AD1167" s="151"/>
      <c r="AE1167" s="151"/>
      <c r="AF1167" s="151"/>
      <c r="AG1167" s="151" t="s">
        <v>250</v>
      </c>
      <c r="AH1167" s="151">
        <v>0</v>
      </c>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c r="A1168" s="158"/>
      <c r="B1168" s="159"/>
      <c r="C1168" s="198" t="s">
        <v>1248</v>
      </c>
      <c r="D1168" s="190"/>
      <c r="E1168" s="191">
        <v>1</v>
      </c>
      <c r="F1168" s="160"/>
      <c r="G1168" s="160"/>
      <c r="H1168" s="160"/>
      <c r="I1168" s="160"/>
      <c r="J1168" s="160"/>
      <c r="K1168" s="160"/>
      <c r="L1168" s="160"/>
      <c r="M1168" s="160"/>
      <c r="N1168" s="160"/>
      <c r="O1168" s="160"/>
      <c r="P1168" s="160"/>
      <c r="Q1168" s="160"/>
      <c r="R1168" s="160"/>
      <c r="S1168" s="160"/>
      <c r="T1168" s="160"/>
      <c r="U1168" s="160"/>
      <c r="V1168" s="160"/>
      <c r="W1168" s="160"/>
      <c r="X1168" s="151"/>
      <c r="Y1168" s="151"/>
      <c r="Z1168" s="151"/>
      <c r="AA1168" s="151"/>
      <c r="AB1168" s="151"/>
      <c r="AC1168" s="151"/>
      <c r="AD1168" s="151"/>
      <c r="AE1168" s="151"/>
      <c r="AF1168" s="151"/>
      <c r="AG1168" s="151" t="s">
        <v>250</v>
      </c>
      <c r="AH1168" s="151">
        <v>0</v>
      </c>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c r="A1169" s="158"/>
      <c r="B1169" s="159"/>
      <c r="C1169" s="198" t="s">
        <v>1262</v>
      </c>
      <c r="D1169" s="190"/>
      <c r="E1169" s="191">
        <v>1</v>
      </c>
      <c r="F1169" s="160"/>
      <c r="G1169" s="160"/>
      <c r="H1169" s="160"/>
      <c r="I1169" s="160"/>
      <c r="J1169" s="160"/>
      <c r="K1169" s="160"/>
      <c r="L1169" s="160"/>
      <c r="M1169" s="160"/>
      <c r="N1169" s="160"/>
      <c r="O1169" s="160"/>
      <c r="P1169" s="160"/>
      <c r="Q1169" s="160"/>
      <c r="R1169" s="160"/>
      <c r="S1169" s="160"/>
      <c r="T1169" s="160"/>
      <c r="U1169" s="160"/>
      <c r="V1169" s="160"/>
      <c r="W1169" s="160"/>
      <c r="X1169" s="151"/>
      <c r="Y1169" s="151"/>
      <c r="Z1169" s="151"/>
      <c r="AA1169" s="151"/>
      <c r="AB1169" s="151"/>
      <c r="AC1169" s="151"/>
      <c r="AD1169" s="151"/>
      <c r="AE1169" s="151"/>
      <c r="AF1169" s="151"/>
      <c r="AG1169" s="151" t="s">
        <v>250</v>
      </c>
      <c r="AH1169" s="151">
        <v>0</v>
      </c>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c r="A1170" s="158"/>
      <c r="B1170" s="159"/>
      <c r="C1170" s="198" t="s">
        <v>1250</v>
      </c>
      <c r="D1170" s="190"/>
      <c r="E1170" s="191">
        <v>2</v>
      </c>
      <c r="F1170" s="160"/>
      <c r="G1170" s="160"/>
      <c r="H1170" s="160"/>
      <c r="I1170" s="160"/>
      <c r="J1170" s="160"/>
      <c r="K1170" s="160"/>
      <c r="L1170" s="160"/>
      <c r="M1170" s="160"/>
      <c r="N1170" s="160"/>
      <c r="O1170" s="160"/>
      <c r="P1170" s="160"/>
      <c r="Q1170" s="160"/>
      <c r="R1170" s="160"/>
      <c r="S1170" s="160"/>
      <c r="T1170" s="160"/>
      <c r="U1170" s="160"/>
      <c r="V1170" s="160"/>
      <c r="W1170" s="160"/>
      <c r="X1170" s="151"/>
      <c r="Y1170" s="151"/>
      <c r="Z1170" s="151"/>
      <c r="AA1170" s="151"/>
      <c r="AB1170" s="151"/>
      <c r="AC1170" s="151"/>
      <c r="AD1170" s="151"/>
      <c r="AE1170" s="151"/>
      <c r="AF1170" s="151"/>
      <c r="AG1170" s="151" t="s">
        <v>250</v>
      </c>
      <c r="AH1170" s="151">
        <v>0</v>
      </c>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1">
      <c r="A1171" s="158"/>
      <c r="B1171" s="159"/>
      <c r="C1171" s="198" t="s">
        <v>1256</v>
      </c>
      <c r="D1171" s="190"/>
      <c r="E1171" s="191">
        <v>1</v>
      </c>
      <c r="F1171" s="160"/>
      <c r="G1171" s="160"/>
      <c r="H1171" s="160"/>
      <c r="I1171" s="160"/>
      <c r="J1171" s="160"/>
      <c r="K1171" s="160"/>
      <c r="L1171" s="160"/>
      <c r="M1171" s="160"/>
      <c r="N1171" s="160"/>
      <c r="O1171" s="160"/>
      <c r="P1171" s="160"/>
      <c r="Q1171" s="160"/>
      <c r="R1171" s="160"/>
      <c r="S1171" s="160"/>
      <c r="T1171" s="160"/>
      <c r="U1171" s="160"/>
      <c r="V1171" s="160"/>
      <c r="W1171" s="160"/>
      <c r="X1171" s="151"/>
      <c r="Y1171" s="151"/>
      <c r="Z1171" s="151"/>
      <c r="AA1171" s="151"/>
      <c r="AB1171" s="151"/>
      <c r="AC1171" s="151"/>
      <c r="AD1171" s="151"/>
      <c r="AE1171" s="151"/>
      <c r="AF1171" s="151"/>
      <c r="AG1171" s="151" t="s">
        <v>250</v>
      </c>
      <c r="AH1171" s="151">
        <v>0</v>
      </c>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1">
      <c r="A1172" s="158"/>
      <c r="B1172" s="159"/>
      <c r="C1172" s="198" t="s">
        <v>1251</v>
      </c>
      <c r="D1172" s="190"/>
      <c r="E1172" s="191">
        <v>1</v>
      </c>
      <c r="F1172" s="160"/>
      <c r="G1172" s="160"/>
      <c r="H1172" s="160"/>
      <c r="I1172" s="160"/>
      <c r="J1172" s="160"/>
      <c r="K1172" s="160"/>
      <c r="L1172" s="160"/>
      <c r="M1172" s="160"/>
      <c r="N1172" s="160"/>
      <c r="O1172" s="160"/>
      <c r="P1172" s="160"/>
      <c r="Q1172" s="160"/>
      <c r="R1172" s="160"/>
      <c r="S1172" s="160"/>
      <c r="T1172" s="160"/>
      <c r="U1172" s="160"/>
      <c r="V1172" s="160"/>
      <c r="W1172" s="160"/>
      <c r="X1172" s="151"/>
      <c r="Y1172" s="151"/>
      <c r="Z1172" s="151"/>
      <c r="AA1172" s="151"/>
      <c r="AB1172" s="151"/>
      <c r="AC1172" s="151"/>
      <c r="AD1172" s="151"/>
      <c r="AE1172" s="151"/>
      <c r="AF1172" s="151"/>
      <c r="AG1172" s="151" t="s">
        <v>250</v>
      </c>
      <c r="AH1172" s="151">
        <v>0</v>
      </c>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c r="A1173" s="158"/>
      <c r="B1173" s="159"/>
      <c r="C1173" s="198" t="s">
        <v>1252</v>
      </c>
      <c r="D1173" s="190"/>
      <c r="E1173" s="191">
        <v>1</v>
      </c>
      <c r="F1173" s="160"/>
      <c r="G1173" s="160"/>
      <c r="H1173" s="160"/>
      <c r="I1173" s="160"/>
      <c r="J1173" s="160"/>
      <c r="K1173" s="160"/>
      <c r="L1173" s="160"/>
      <c r="M1173" s="160"/>
      <c r="N1173" s="160"/>
      <c r="O1173" s="160"/>
      <c r="P1173" s="160"/>
      <c r="Q1173" s="160"/>
      <c r="R1173" s="160"/>
      <c r="S1173" s="160"/>
      <c r="T1173" s="160"/>
      <c r="U1173" s="160"/>
      <c r="V1173" s="160"/>
      <c r="W1173" s="160"/>
      <c r="X1173" s="151"/>
      <c r="Y1173" s="151"/>
      <c r="Z1173" s="151"/>
      <c r="AA1173" s="151"/>
      <c r="AB1173" s="151"/>
      <c r="AC1173" s="151"/>
      <c r="AD1173" s="151"/>
      <c r="AE1173" s="151"/>
      <c r="AF1173" s="151"/>
      <c r="AG1173" s="151" t="s">
        <v>250</v>
      </c>
      <c r="AH1173" s="151">
        <v>0</v>
      </c>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ht="22.5" outlineLevel="1">
      <c r="A1174" s="176">
        <v>253</v>
      </c>
      <c r="B1174" s="177" t="s">
        <v>1282</v>
      </c>
      <c r="C1174" s="186" t="s">
        <v>1283</v>
      </c>
      <c r="D1174" s="178" t="s">
        <v>211</v>
      </c>
      <c r="E1174" s="179">
        <v>11</v>
      </c>
      <c r="F1174" s="180">
        <v>0</v>
      </c>
      <c r="G1174" s="181">
        <f>ROUND(E1174*F1174,2)</f>
        <v>0</v>
      </c>
      <c r="H1174" s="180"/>
      <c r="I1174" s="181">
        <f>ROUND(E1174*H1174,2)</f>
        <v>0</v>
      </c>
      <c r="J1174" s="180"/>
      <c r="K1174" s="181">
        <f>ROUND(E1174*J1174,2)</f>
        <v>0</v>
      </c>
      <c r="L1174" s="181">
        <v>21</v>
      </c>
      <c r="M1174" s="181">
        <f>G1174*(1+L1174/100)</f>
        <v>0</v>
      </c>
      <c r="N1174" s="181">
        <v>4.4999999999999999E-4</v>
      </c>
      <c r="O1174" s="181">
        <f>ROUND(E1174*N1174,2)</f>
        <v>0</v>
      </c>
      <c r="P1174" s="181">
        <v>0</v>
      </c>
      <c r="Q1174" s="181">
        <f>ROUND(E1174*P1174,2)</f>
        <v>0</v>
      </c>
      <c r="R1174" s="181" t="s">
        <v>277</v>
      </c>
      <c r="S1174" s="181" t="s">
        <v>201</v>
      </c>
      <c r="T1174" s="182" t="s">
        <v>245</v>
      </c>
      <c r="U1174" s="160">
        <v>0</v>
      </c>
      <c r="V1174" s="160">
        <f>ROUND(E1174*U1174,2)</f>
        <v>0</v>
      </c>
      <c r="W1174" s="160"/>
      <c r="X1174" s="151"/>
      <c r="Y1174" s="151"/>
      <c r="Z1174" s="151"/>
      <c r="AA1174" s="151"/>
      <c r="AB1174" s="151"/>
      <c r="AC1174" s="151"/>
      <c r="AD1174" s="151"/>
      <c r="AE1174" s="151"/>
      <c r="AF1174" s="151"/>
      <c r="AG1174" s="151" t="s">
        <v>1002</v>
      </c>
      <c r="AH1174" s="151"/>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c r="A1175" s="168">
        <v>254</v>
      </c>
      <c r="B1175" s="169" t="s">
        <v>1284</v>
      </c>
      <c r="C1175" s="185" t="s">
        <v>1285</v>
      </c>
      <c r="D1175" s="170" t="s">
        <v>211</v>
      </c>
      <c r="E1175" s="171">
        <v>3</v>
      </c>
      <c r="F1175" s="172">
        <v>0</v>
      </c>
      <c r="G1175" s="173">
        <f>ROUND(E1175*F1175,2)</f>
        <v>0</v>
      </c>
      <c r="H1175" s="172"/>
      <c r="I1175" s="173">
        <f>ROUND(E1175*H1175,2)</f>
        <v>0</v>
      </c>
      <c r="J1175" s="172"/>
      <c r="K1175" s="173">
        <f>ROUND(E1175*J1175,2)</f>
        <v>0</v>
      </c>
      <c r="L1175" s="173">
        <v>21</v>
      </c>
      <c r="M1175" s="173">
        <f>G1175*(1+L1175/100)</f>
        <v>0</v>
      </c>
      <c r="N1175" s="173">
        <v>1.6999999999999999E-3</v>
      </c>
      <c r="O1175" s="173">
        <f>ROUND(E1175*N1175,2)</f>
        <v>0.01</v>
      </c>
      <c r="P1175" s="173">
        <v>0</v>
      </c>
      <c r="Q1175" s="173">
        <f>ROUND(E1175*P1175,2)</f>
        <v>0</v>
      </c>
      <c r="R1175" s="173" t="s">
        <v>277</v>
      </c>
      <c r="S1175" s="173" t="s">
        <v>201</v>
      </c>
      <c r="T1175" s="174" t="s">
        <v>245</v>
      </c>
      <c r="U1175" s="160">
        <v>0</v>
      </c>
      <c r="V1175" s="160">
        <f>ROUND(E1175*U1175,2)</f>
        <v>0</v>
      </c>
      <c r="W1175" s="160"/>
      <c r="X1175" s="151"/>
      <c r="Y1175" s="151"/>
      <c r="Z1175" s="151"/>
      <c r="AA1175" s="151"/>
      <c r="AB1175" s="151"/>
      <c r="AC1175" s="151"/>
      <c r="AD1175" s="151"/>
      <c r="AE1175" s="151"/>
      <c r="AF1175" s="151"/>
      <c r="AG1175" s="151" t="s">
        <v>1002</v>
      </c>
      <c r="AH1175" s="151"/>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1">
      <c r="A1176" s="158"/>
      <c r="B1176" s="159"/>
      <c r="C1176" s="198" t="s">
        <v>1255</v>
      </c>
      <c r="D1176" s="190"/>
      <c r="E1176" s="191">
        <v>1</v>
      </c>
      <c r="F1176" s="160"/>
      <c r="G1176" s="160"/>
      <c r="H1176" s="160"/>
      <c r="I1176" s="160"/>
      <c r="J1176" s="160"/>
      <c r="K1176" s="160"/>
      <c r="L1176" s="160"/>
      <c r="M1176" s="160"/>
      <c r="N1176" s="160"/>
      <c r="O1176" s="160"/>
      <c r="P1176" s="160"/>
      <c r="Q1176" s="160"/>
      <c r="R1176" s="160"/>
      <c r="S1176" s="160"/>
      <c r="T1176" s="160"/>
      <c r="U1176" s="160"/>
      <c r="V1176" s="160"/>
      <c r="W1176" s="160"/>
      <c r="X1176" s="151"/>
      <c r="Y1176" s="151"/>
      <c r="Z1176" s="151"/>
      <c r="AA1176" s="151"/>
      <c r="AB1176" s="151"/>
      <c r="AC1176" s="151"/>
      <c r="AD1176" s="151"/>
      <c r="AE1176" s="151"/>
      <c r="AF1176" s="151"/>
      <c r="AG1176" s="151" t="s">
        <v>250</v>
      </c>
      <c r="AH1176" s="151">
        <v>0</v>
      </c>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c r="A1177" s="158"/>
      <c r="B1177" s="159"/>
      <c r="C1177" s="198" t="s">
        <v>1256</v>
      </c>
      <c r="D1177" s="190"/>
      <c r="E1177" s="191">
        <v>1</v>
      </c>
      <c r="F1177" s="160"/>
      <c r="G1177" s="160"/>
      <c r="H1177" s="160"/>
      <c r="I1177" s="160"/>
      <c r="J1177" s="160"/>
      <c r="K1177" s="160"/>
      <c r="L1177" s="160"/>
      <c r="M1177" s="160"/>
      <c r="N1177" s="160"/>
      <c r="O1177" s="160"/>
      <c r="P1177" s="160"/>
      <c r="Q1177" s="160"/>
      <c r="R1177" s="160"/>
      <c r="S1177" s="160"/>
      <c r="T1177" s="160"/>
      <c r="U1177" s="160"/>
      <c r="V1177" s="160"/>
      <c r="W1177" s="160"/>
      <c r="X1177" s="151"/>
      <c r="Y1177" s="151"/>
      <c r="Z1177" s="151"/>
      <c r="AA1177" s="151"/>
      <c r="AB1177" s="151"/>
      <c r="AC1177" s="151"/>
      <c r="AD1177" s="151"/>
      <c r="AE1177" s="151"/>
      <c r="AF1177" s="151"/>
      <c r="AG1177" s="151" t="s">
        <v>250</v>
      </c>
      <c r="AH1177" s="151">
        <v>0</v>
      </c>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1">
      <c r="A1178" s="158"/>
      <c r="B1178" s="159"/>
      <c r="C1178" s="198" t="s">
        <v>1249</v>
      </c>
      <c r="D1178" s="190"/>
      <c r="E1178" s="191">
        <v>1</v>
      </c>
      <c r="F1178" s="160"/>
      <c r="G1178" s="160"/>
      <c r="H1178" s="160"/>
      <c r="I1178" s="160"/>
      <c r="J1178" s="160"/>
      <c r="K1178" s="160"/>
      <c r="L1178" s="160"/>
      <c r="M1178" s="160"/>
      <c r="N1178" s="160"/>
      <c r="O1178" s="160"/>
      <c r="P1178" s="160"/>
      <c r="Q1178" s="160"/>
      <c r="R1178" s="160"/>
      <c r="S1178" s="160"/>
      <c r="T1178" s="160"/>
      <c r="U1178" s="160"/>
      <c r="V1178" s="160"/>
      <c r="W1178" s="160"/>
      <c r="X1178" s="151"/>
      <c r="Y1178" s="151"/>
      <c r="Z1178" s="151"/>
      <c r="AA1178" s="151"/>
      <c r="AB1178" s="151"/>
      <c r="AC1178" s="151"/>
      <c r="AD1178" s="151"/>
      <c r="AE1178" s="151"/>
      <c r="AF1178" s="151"/>
      <c r="AG1178" s="151" t="s">
        <v>250</v>
      </c>
      <c r="AH1178" s="151">
        <v>0</v>
      </c>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ht="22.5" outlineLevel="1">
      <c r="A1179" s="168">
        <v>255</v>
      </c>
      <c r="B1179" s="169" t="s">
        <v>1286</v>
      </c>
      <c r="C1179" s="185" t="s">
        <v>1287</v>
      </c>
      <c r="D1179" s="170" t="s">
        <v>318</v>
      </c>
      <c r="E1179" s="171">
        <v>3.96</v>
      </c>
      <c r="F1179" s="172">
        <v>0</v>
      </c>
      <c r="G1179" s="173">
        <f>ROUND(E1179*F1179,2)</f>
        <v>0</v>
      </c>
      <c r="H1179" s="172"/>
      <c r="I1179" s="173">
        <f>ROUND(E1179*H1179,2)</f>
        <v>0</v>
      </c>
      <c r="J1179" s="172"/>
      <c r="K1179" s="173">
        <f>ROUND(E1179*J1179,2)</f>
        <v>0</v>
      </c>
      <c r="L1179" s="173">
        <v>21</v>
      </c>
      <c r="M1179" s="173">
        <f>G1179*(1+L1179/100)</f>
        <v>0</v>
      </c>
      <c r="N1179" s="173">
        <v>3.0400000000000002E-3</v>
      </c>
      <c r="O1179" s="173">
        <f>ROUND(E1179*N1179,2)</f>
        <v>0.01</v>
      </c>
      <c r="P1179" s="173">
        <v>0</v>
      </c>
      <c r="Q1179" s="173">
        <f>ROUND(E1179*P1179,2)</f>
        <v>0</v>
      </c>
      <c r="R1179" s="173" t="s">
        <v>277</v>
      </c>
      <c r="S1179" s="173" t="s">
        <v>201</v>
      </c>
      <c r="T1179" s="174" t="s">
        <v>245</v>
      </c>
      <c r="U1179" s="160">
        <v>0</v>
      </c>
      <c r="V1179" s="160">
        <f>ROUND(E1179*U1179,2)</f>
        <v>0</v>
      </c>
      <c r="W1179" s="160"/>
      <c r="X1179" s="151"/>
      <c r="Y1179" s="151"/>
      <c r="Z1179" s="151"/>
      <c r="AA1179" s="151"/>
      <c r="AB1179" s="151"/>
      <c r="AC1179" s="151"/>
      <c r="AD1179" s="151"/>
      <c r="AE1179" s="151"/>
      <c r="AF1179" s="151"/>
      <c r="AG1179" s="151" t="s">
        <v>1002</v>
      </c>
      <c r="AH1179" s="151"/>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1">
      <c r="A1180" s="158"/>
      <c r="B1180" s="159"/>
      <c r="C1180" s="198" t="s">
        <v>1275</v>
      </c>
      <c r="D1180" s="190"/>
      <c r="E1180" s="191">
        <v>3.96</v>
      </c>
      <c r="F1180" s="160"/>
      <c r="G1180" s="160"/>
      <c r="H1180" s="160"/>
      <c r="I1180" s="160"/>
      <c r="J1180" s="160"/>
      <c r="K1180" s="160"/>
      <c r="L1180" s="160"/>
      <c r="M1180" s="160"/>
      <c r="N1180" s="160"/>
      <c r="O1180" s="160"/>
      <c r="P1180" s="160"/>
      <c r="Q1180" s="160"/>
      <c r="R1180" s="160"/>
      <c r="S1180" s="160"/>
      <c r="T1180" s="160"/>
      <c r="U1180" s="160"/>
      <c r="V1180" s="160"/>
      <c r="W1180" s="160"/>
      <c r="X1180" s="151"/>
      <c r="Y1180" s="151"/>
      <c r="Z1180" s="151"/>
      <c r="AA1180" s="151"/>
      <c r="AB1180" s="151"/>
      <c r="AC1180" s="151"/>
      <c r="AD1180" s="151"/>
      <c r="AE1180" s="151"/>
      <c r="AF1180" s="151"/>
      <c r="AG1180" s="151" t="s">
        <v>250</v>
      </c>
      <c r="AH1180" s="151">
        <v>0</v>
      </c>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ht="22.5" outlineLevel="1">
      <c r="A1181" s="168">
        <v>256</v>
      </c>
      <c r="B1181" s="169" t="s">
        <v>1288</v>
      </c>
      <c r="C1181" s="185" t="s">
        <v>1289</v>
      </c>
      <c r="D1181" s="170" t="s">
        <v>318</v>
      </c>
      <c r="E1181" s="171">
        <v>9.0419999999999998</v>
      </c>
      <c r="F1181" s="172">
        <v>0</v>
      </c>
      <c r="G1181" s="173">
        <f>ROUND(E1181*F1181,2)</f>
        <v>0</v>
      </c>
      <c r="H1181" s="172"/>
      <c r="I1181" s="173">
        <f>ROUND(E1181*H1181,2)</f>
        <v>0</v>
      </c>
      <c r="J1181" s="172"/>
      <c r="K1181" s="173">
        <f>ROUND(E1181*J1181,2)</f>
        <v>0</v>
      </c>
      <c r="L1181" s="173">
        <v>21</v>
      </c>
      <c r="M1181" s="173">
        <f>G1181*(1+L1181/100)</f>
        <v>0</v>
      </c>
      <c r="N1181" s="173">
        <v>4.8599999999999997E-3</v>
      </c>
      <c r="O1181" s="173">
        <f>ROUND(E1181*N1181,2)</f>
        <v>0.04</v>
      </c>
      <c r="P1181" s="173">
        <v>0</v>
      </c>
      <c r="Q1181" s="173">
        <f>ROUND(E1181*P1181,2)</f>
        <v>0</v>
      </c>
      <c r="R1181" s="173" t="s">
        <v>277</v>
      </c>
      <c r="S1181" s="173" t="s">
        <v>201</v>
      </c>
      <c r="T1181" s="174" t="s">
        <v>245</v>
      </c>
      <c r="U1181" s="160">
        <v>0</v>
      </c>
      <c r="V1181" s="160">
        <f>ROUND(E1181*U1181,2)</f>
        <v>0</v>
      </c>
      <c r="W1181" s="160"/>
      <c r="X1181" s="151"/>
      <c r="Y1181" s="151"/>
      <c r="Z1181" s="151"/>
      <c r="AA1181" s="151"/>
      <c r="AB1181" s="151"/>
      <c r="AC1181" s="151"/>
      <c r="AD1181" s="151"/>
      <c r="AE1181" s="151"/>
      <c r="AF1181" s="151"/>
      <c r="AG1181" s="151" t="s">
        <v>1002</v>
      </c>
      <c r="AH1181" s="151"/>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c r="A1182" s="158"/>
      <c r="B1182" s="159"/>
      <c r="C1182" s="199" t="s">
        <v>279</v>
      </c>
      <c r="D1182" s="192"/>
      <c r="E1182" s="193"/>
      <c r="F1182" s="160"/>
      <c r="G1182" s="160"/>
      <c r="H1182" s="160"/>
      <c r="I1182" s="160"/>
      <c r="J1182" s="160"/>
      <c r="K1182" s="160"/>
      <c r="L1182" s="160"/>
      <c r="M1182" s="160"/>
      <c r="N1182" s="160"/>
      <c r="O1182" s="160"/>
      <c r="P1182" s="160"/>
      <c r="Q1182" s="160"/>
      <c r="R1182" s="160"/>
      <c r="S1182" s="160"/>
      <c r="T1182" s="160"/>
      <c r="U1182" s="160"/>
      <c r="V1182" s="160"/>
      <c r="W1182" s="160"/>
      <c r="X1182" s="151"/>
      <c r="Y1182" s="151"/>
      <c r="Z1182" s="151"/>
      <c r="AA1182" s="151"/>
      <c r="AB1182" s="151"/>
      <c r="AC1182" s="151"/>
      <c r="AD1182" s="151"/>
      <c r="AE1182" s="151"/>
      <c r="AF1182" s="151"/>
      <c r="AG1182" s="151" t="s">
        <v>250</v>
      </c>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c r="A1183" s="158"/>
      <c r="B1183" s="159"/>
      <c r="C1183" s="200" t="s">
        <v>650</v>
      </c>
      <c r="D1183" s="192"/>
      <c r="E1183" s="193">
        <v>5.48</v>
      </c>
      <c r="F1183" s="160"/>
      <c r="G1183" s="160"/>
      <c r="H1183" s="160"/>
      <c r="I1183" s="160"/>
      <c r="J1183" s="160"/>
      <c r="K1183" s="160"/>
      <c r="L1183" s="160"/>
      <c r="M1183" s="160"/>
      <c r="N1183" s="160"/>
      <c r="O1183" s="160"/>
      <c r="P1183" s="160"/>
      <c r="Q1183" s="160"/>
      <c r="R1183" s="160"/>
      <c r="S1183" s="160"/>
      <c r="T1183" s="160"/>
      <c r="U1183" s="160"/>
      <c r="V1183" s="160"/>
      <c r="W1183" s="160"/>
      <c r="X1183" s="151"/>
      <c r="Y1183" s="151"/>
      <c r="Z1183" s="151"/>
      <c r="AA1183" s="151"/>
      <c r="AB1183" s="151"/>
      <c r="AC1183" s="151"/>
      <c r="AD1183" s="151"/>
      <c r="AE1183" s="151"/>
      <c r="AF1183" s="151"/>
      <c r="AG1183" s="151" t="s">
        <v>250</v>
      </c>
      <c r="AH1183" s="151">
        <v>2</v>
      </c>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c r="A1184" s="158"/>
      <c r="B1184" s="159"/>
      <c r="C1184" s="200" t="s">
        <v>651</v>
      </c>
      <c r="D1184" s="192"/>
      <c r="E1184" s="193">
        <v>2.74</v>
      </c>
      <c r="F1184" s="160"/>
      <c r="G1184" s="160"/>
      <c r="H1184" s="160"/>
      <c r="I1184" s="160"/>
      <c r="J1184" s="160"/>
      <c r="K1184" s="160"/>
      <c r="L1184" s="160"/>
      <c r="M1184" s="160"/>
      <c r="N1184" s="160"/>
      <c r="O1184" s="160"/>
      <c r="P1184" s="160"/>
      <c r="Q1184" s="160"/>
      <c r="R1184" s="160"/>
      <c r="S1184" s="160"/>
      <c r="T1184" s="160"/>
      <c r="U1184" s="160"/>
      <c r="V1184" s="160"/>
      <c r="W1184" s="160"/>
      <c r="X1184" s="151"/>
      <c r="Y1184" s="151"/>
      <c r="Z1184" s="151"/>
      <c r="AA1184" s="151"/>
      <c r="AB1184" s="151"/>
      <c r="AC1184" s="151"/>
      <c r="AD1184" s="151"/>
      <c r="AE1184" s="151"/>
      <c r="AF1184" s="151"/>
      <c r="AG1184" s="151" t="s">
        <v>250</v>
      </c>
      <c r="AH1184" s="151">
        <v>2</v>
      </c>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c r="A1185" s="158"/>
      <c r="B1185" s="159"/>
      <c r="C1185" s="201" t="s">
        <v>1242</v>
      </c>
      <c r="D1185" s="194"/>
      <c r="E1185" s="195">
        <v>8.2200000000000006</v>
      </c>
      <c r="F1185" s="160"/>
      <c r="G1185" s="160"/>
      <c r="H1185" s="160"/>
      <c r="I1185" s="160"/>
      <c r="J1185" s="160"/>
      <c r="K1185" s="160"/>
      <c r="L1185" s="160"/>
      <c r="M1185" s="160"/>
      <c r="N1185" s="160"/>
      <c r="O1185" s="160"/>
      <c r="P1185" s="160"/>
      <c r="Q1185" s="160"/>
      <c r="R1185" s="160"/>
      <c r="S1185" s="160"/>
      <c r="T1185" s="160"/>
      <c r="U1185" s="160"/>
      <c r="V1185" s="160"/>
      <c r="W1185" s="160"/>
      <c r="X1185" s="151"/>
      <c r="Y1185" s="151"/>
      <c r="Z1185" s="151"/>
      <c r="AA1185" s="151"/>
      <c r="AB1185" s="151"/>
      <c r="AC1185" s="151"/>
      <c r="AD1185" s="151"/>
      <c r="AE1185" s="151"/>
      <c r="AF1185" s="151"/>
      <c r="AG1185" s="151" t="s">
        <v>250</v>
      </c>
      <c r="AH1185" s="151">
        <v>3</v>
      </c>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1">
      <c r="A1186" s="158"/>
      <c r="B1186" s="159"/>
      <c r="C1186" s="199" t="s">
        <v>285</v>
      </c>
      <c r="D1186" s="192"/>
      <c r="E1186" s="193"/>
      <c r="F1186" s="160"/>
      <c r="G1186" s="160"/>
      <c r="H1186" s="160"/>
      <c r="I1186" s="160"/>
      <c r="J1186" s="160"/>
      <c r="K1186" s="160"/>
      <c r="L1186" s="160"/>
      <c r="M1186" s="160"/>
      <c r="N1186" s="160"/>
      <c r="O1186" s="160"/>
      <c r="P1186" s="160"/>
      <c r="Q1186" s="160"/>
      <c r="R1186" s="160"/>
      <c r="S1186" s="160"/>
      <c r="T1186" s="160"/>
      <c r="U1186" s="160"/>
      <c r="V1186" s="160"/>
      <c r="W1186" s="160"/>
      <c r="X1186" s="151"/>
      <c r="Y1186" s="151"/>
      <c r="Z1186" s="151"/>
      <c r="AA1186" s="151"/>
      <c r="AB1186" s="151"/>
      <c r="AC1186" s="151"/>
      <c r="AD1186" s="151"/>
      <c r="AE1186" s="151"/>
      <c r="AF1186" s="151"/>
      <c r="AG1186" s="151" t="s">
        <v>250</v>
      </c>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1">
      <c r="A1187" s="158"/>
      <c r="B1187" s="159"/>
      <c r="C1187" s="198" t="s">
        <v>1276</v>
      </c>
      <c r="D1187" s="190"/>
      <c r="E1187" s="191">
        <v>9.0419999999999998</v>
      </c>
      <c r="F1187" s="160"/>
      <c r="G1187" s="160"/>
      <c r="H1187" s="160"/>
      <c r="I1187" s="160"/>
      <c r="J1187" s="160"/>
      <c r="K1187" s="160"/>
      <c r="L1187" s="160"/>
      <c r="M1187" s="160"/>
      <c r="N1187" s="160"/>
      <c r="O1187" s="160"/>
      <c r="P1187" s="160"/>
      <c r="Q1187" s="160"/>
      <c r="R1187" s="160"/>
      <c r="S1187" s="160"/>
      <c r="T1187" s="160"/>
      <c r="U1187" s="160"/>
      <c r="V1187" s="160"/>
      <c r="W1187" s="160"/>
      <c r="X1187" s="151"/>
      <c r="Y1187" s="151"/>
      <c r="Z1187" s="151"/>
      <c r="AA1187" s="151"/>
      <c r="AB1187" s="151"/>
      <c r="AC1187" s="151"/>
      <c r="AD1187" s="151"/>
      <c r="AE1187" s="151"/>
      <c r="AF1187" s="151"/>
      <c r="AG1187" s="151" t="s">
        <v>250</v>
      </c>
      <c r="AH1187" s="151">
        <v>0</v>
      </c>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c r="A1188" s="168">
        <v>257</v>
      </c>
      <c r="B1188" s="169" t="s">
        <v>1290</v>
      </c>
      <c r="C1188" s="185" t="s">
        <v>1291</v>
      </c>
      <c r="D1188" s="170" t="s">
        <v>211</v>
      </c>
      <c r="E1188" s="171">
        <v>24</v>
      </c>
      <c r="F1188" s="172">
        <v>0</v>
      </c>
      <c r="G1188" s="173">
        <f>ROUND(E1188*F1188,2)</f>
        <v>0</v>
      </c>
      <c r="H1188" s="172"/>
      <c r="I1188" s="173">
        <f>ROUND(E1188*H1188,2)</f>
        <v>0</v>
      </c>
      <c r="J1188" s="172"/>
      <c r="K1188" s="173">
        <f>ROUND(E1188*J1188,2)</f>
        <v>0</v>
      </c>
      <c r="L1188" s="173">
        <v>21</v>
      </c>
      <c r="M1188" s="173">
        <f>G1188*(1+L1188/100)</f>
        <v>0</v>
      </c>
      <c r="N1188" s="173">
        <v>2.0000000000000002E-5</v>
      </c>
      <c r="O1188" s="173">
        <f>ROUND(E1188*N1188,2)</f>
        <v>0</v>
      </c>
      <c r="P1188" s="173">
        <v>0</v>
      </c>
      <c r="Q1188" s="173">
        <f>ROUND(E1188*P1188,2)</f>
        <v>0</v>
      </c>
      <c r="R1188" s="173"/>
      <c r="S1188" s="173" t="s">
        <v>212</v>
      </c>
      <c r="T1188" s="174" t="s">
        <v>1189</v>
      </c>
      <c r="U1188" s="160">
        <v>0</v>
      </c>
      <c r="V1188" s="160">
        <f>ROUND(E1188*U1188,2)</f>
        <v>0</v>
      </c>
      <c r="W1188" s="160"/>
      <c r="X1188" s="151"/>
      <c r="Y1188" s="151"/>
      <c r="Z1188" s="151"/>
      <c r="AA1188" s="151"/>
      <c r="AB1188" s="151"/>
      <c r="AC1188" s="151"/>
      <c r="AD1188" s="151"/>
      <c r="AE1188" s="151"/>
      <c r="AF1188" s="151"/>
      <c r="AG1188" s="151" t="s">
        <v>1002</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c r="A1189" s="158"/>
      <c r="B1189" s="159"/>
      <c r="C1189" s="198" t="s">
        <v>1292</v>
      </c>
      <c r="D1189" s="190"/>
      <c r="E1189" s="191">
        <v>8</v>
      </c>
      <c r="F1189" s="160"/>
      <c r="G1189" s="160"/>
      <c r="H1189" s="160"/>
      <c r="I1189" s="160"/>
      <c r="J1189" s="160"/>
      <c r="K1189" s="160"/>
      <c r="L1189" s="160"/>
      <c r="M1189" s="160"/>
      <c r="N1189" s="160"/>
      <c r="O1189" s="160"/>
      <c r="P1189" s="160"/>
      <c r="Q1189" s="160"/>
      <c r="R1189" s="160"/>
      <c r="S1189" s="160"/>
      <c r="T1189" s="160"/>
      <c r="U1189" s="160"/>
      <c r="V1189" s="160"/>
      <c r="W1189" s="160"/>
      <c r="X1189" s="151"/>
      <c r="Y1189" s="151"/>
      <c r="Z1189" s="151"/>
      <c r="AA1189" s="151"/>
      <c r="AB1189" s="151"/>
      <c r="AC1189" s="151"/>
      <c r="AD1189" s="151"/>
      <c r="AE1189" s="151"/>
      <c r="AF1189" s="151"/>
      <c r="AG1189" s="151" t="s">
        <v>250</v>
      </c>
      <c r="AH1189" s="151">
        <v>0</v>
      </c>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c r="A1190" s="158"/>
      <c r="B1190" s="159"/>
      <c r="C1190" s="198" t="s">
        <v>1293</v>
      </c>
      <c r="D1190" s="190"/>
      <c r="E1190" s="191">
        <v>4</v>
      </c>
      <c r="F1190" s="160"/>
      <c r="G1190" s="160"/>
      <c r="H1190" s="160"/>
      <c r="I1190" s="160"/>
      <c r="J1190" s="160"/>
      <c r="K1190" s="160"/>
      <c r="L1190" s="160"/>
      <c r="M1190" s="160"/>
      <c r="N1190" s="160"/>
      <c r="O1190" s="160"/>
      <c r="P1190" s="160"/>
      <c r="Q1190" s="160"/>
      <c r="R1190" s="160"/>
      <c r="S1190" s="160"/>
      <c r="T1190" s="160"/>
      <c r="U1190" s="160"/>
      <c r="V1190" s="160"/>
      <c r="W1190" s="160"/>
      <c r="X1190" s="151"/>
      <c r="Y1190" s="151"/>
      <c r="Z1190" s="151"/>
      <c r="AA1190" s="151"/>
      <c r="AB1190" s="151"/>
      <c r="AC1190" s="151"/>
      <c r="AD1190" s="151"/>
      <c r="AE1190" s="151"/>
      <c r="AF1190" s="151"/>
      <c r="AG1190" s="151" t="s">
        <v>250</v>
      </c>
      <c r="AH1190" s="151">
        <v>0</v>
      </c>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c r="A1191" s="158"/>
      <c r="B1191" s="159"/>
      <c r="C1191" s="198" t="s">
        <v>1294</v>
      </c>
      <c r="D1191" s="190"/>
      <c r="E1191" s="191">
        <v>12</v>
      </c>
      <c r="F1191" s="160"/>
      <c r="G1191" s="160"/>
      <c r="H1191" s="160"/>
      <c r="I1191" s="160"/>
      <c r="J1191" s="160"/>
      <c r="K1191" s="160"/>
      <c r="L1191" s="160"/>
      <c r="M1191" s="160"/>
      <c r="N1191" s="160"/>
      <c r="O1191" s="160"/>
      <c r="P1191" s="160"/>
      <c r="Q1191" s="160"/>
      <c r="R1191" s="160"/>
      <c r="S1191" s="160"/>
      <c r="T1191" s="160"/>
      <c r="U1191" s="160"/>
      <c r="V1191" s="160"/>
      <c r="W1191" s="160"/>
      <c r="X1191" s="151"/>
      <c r="Y1191" s="151"/>
      <c r="Z1191" s="151"/>
      <c r="AA1191" s="151"/>
      <c r="AB1191" s="151"/>
      <c r="AC1191" s="151"/>
      <c r="AD1191" s="151"/>
      <c r="AE1191" s="151"/>
      <c r="AF1191" s="151"/>
      <c r="AG1191" s="151" t="s">
        <v>250</v>
      </c>
      <c r="AH1191" s="151">
        <v>0</v>
      </c>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ht="22.5" outlineLevel="1">
      <c r="A1192" s="168">
        <v>258</v>
      </c>
      <c r="B1192" s="169" t="s">
        <v>1295</v>
      </c>
      <c r="C1192" s="185" t="s">
        <v>1296</v>
      </c>
      <c r="D1192" s="170" t="s">
        <v>211</v>
      </c>
      <c r="E1192" s="171">
        <v>1</v>
      </c>
      <c r="F1192" s="172">
        <v>0</v>
      </c>
      <c r="G1192" s="173">
        <f>ROUND(E1192*F1192,2)</f>
        <v>0</v>
      </c>
      <c r="H1192" s="172"/>
      <c r="I1192" s="173">
        <f>ROUND(E1192*H1192,2)</f>
        <v>0</v>
      </c>
      <c r="J1192" s="172"/>
      <c r="K1192" s="173">
        <f>ROUND(E1192*J1192,2)</f>
        <v>0</v>
      </c>
      <c r="L1192" s="173">
        <v>21</v>
      </c>
      <c r="M1192" s="173">
        <f>G1192*(1+L1192/100)</f>
        <v>0</v>
      </c>
      <c r="N1192" s="173">
        <v>4.9000000000000002E-2</v>
      </c>
      <c r="O1192" s="173">
        <f>ROUND(E1192*N1192,2)</f>
        <v>0.05</v>
      </c>
      <c r="P1192" s="173">
        <v>0</v>
      </c>
      <c r="Q1192" s="173">
        <f>ROUND(E1192*P1192,2)</f>
        <v>0</v>
      </c>
      <c r="R1192" s="173" t="s">
        <v>277</v>
      </c>
      <c r="S1192" s="173" t="s">
        <v>201</v>
      </c>
      <c r="T1192" s="174" t="s">
        <v>245</v>
      </c>
      <c r="U1192" s="160">
        <v>0</v>
      </c>
      <c r="V1192" s="160">
        <f>ROUND(E1192*U1192,2)</f>
        <v>0</v>
      </c>
      <c r="W1192" s="160"/>
      <c r="X1192" s="151"/>
      <c r="Y1192" s="151"/>
      <c r="Z1192" s="151"/>
      <c r="AA1192" s="151"/>
      <c r="AB1192" s="151"/>
      <c r="AC1192" s="151"/>
      <c r="AD1192" s="151"/>
      <c r="AE1192" s="151"/>
      <c r="AF1192" s="151"/>
      <c r="AG1192" s="151" t="s">
        <v>1002</v>
      </c>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c r="A1193" s="158"/>
      <c r="B1193" s="159"/>
      <c r="C1193" s="319" t="s">
        <v>1297</v>
      </c>
      <c r="D1193" s="320"/>
      <c r="E1193" s="320"/>
      <c r="F1193" s="320"/>
      <c r="G1193" s="320"/>
      <c r="H1193" s="160"/>
      <c r="I1193" s="160"/>
      <c r="J1193" s="160"/>
      <c r="K1193" s="160"/>
      <c r="L1193" s="160"/>
      <c r="M1193" s="160"/>
      <c r="N1193" s="160"/>
      <c r="O1193" s="160"/>
      <c r="P1193" s="160"/>
      <c r="Q1193" s="160"/>
      <c r="R1193" s="160"/>
      <c r="S1193" s="160"/>
      <c r="T1193" s="160"/>
      <c r="U1193" s="160"/>
      <c r="V1193" s="160"/>
      <c r="W1193" s="160"/>
      <c r="X1193" s="151"/>
      <c r="Y1193" s="151"/>
      <c r="Z1193" s="151"/>
      <c r="AA1193" s="151"/>
      <c r="AB1193" s="151"/>
      <c r="AC1193" s="151"/>
      <c r="AD1193" s="151"/>
      <c r="AE1193" s="151"/>
      <c r="AF1193" s="151"/>
      <c r="AG1193" s="151" t="s">
        <v>204</v>
      </c>
      <c r="AH1193" s="151"/>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c r="A1194" s="158"/>
      <c r="B1194" s="159"/>
      <c r="C1194" s="198" t="s">
        <v>1298</v>
      </c>
      <c r="D1194" s="190"/>
      <c r="E1194" s="191">
        <v>1</v>
      </c>
      <c r="F1194" s="160"/>
      <c r="G1194" s="160"/>
      <c r="H1194" s="160"/>
      <c r="I1194" s="160"/>
      <c r="J1194" s="160"/>
      <c r="K1194" s="160"/>
      <c r="L1194" s="160"/>
      <c r="M1194" s="160"/>
      <c r="N1194" s="160"/>
      <c r="O1194" s="160"/>
      <c r="P1194" s="160"/>
      <c r="Q1194" s="160"/>
      <c r="R1194" s="160"/>
      <c r="S1194" s="160"/>
      <c r="T1194" s="160"/>
      <c r="U1194" s="160"/>
      <c r="V1194" s="160"/>
      <c r="W1194" s="160"/>
      <c r="X1194" s="151"/>
      <c r="Y1194" s="151"/>
      <c r="Z1194" s="151"/>
      <c r="AA1194" s="151"/>
      <c r="AB1194" s="151"/>
      <c r="AC1194" s="151"/>
      <c r="AD1194" s="151"/>
      <c r="AE1194" s="151"/>
      <c r="AF1194" s="151"/>
      <c r="AG1194" s="151" t="s">
        <v>250</v>
      </c>
      <c r="AH1194" s="151">
        <v>0</v>
      </c>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ht="22.5" outlineLevel="1">
      <c r="A1195" s="168">
        <v>259</v>
      </c>
      <c r="B1195" s="169" t="s">
        <v>1299</v>
      </c>
      <c r="C1195" s="185" t="s">
        <v>1300</v>
      </c>
      <c r="D1195" s="170" t="s">
        <v>211</v>
      </c>
      <c r="E1195" s="171">
        <v>3</v>
      </c>
      <c r="F1195" s="172">
        <v>0</v>
      </c>
      <c r="G1195" s="173">
        <f>ROUND(E1195*F1195,2)</f>
        <v>0</v>
      </c>
      <c r="H1195" s="172"/>
      <c r="I1195" s="173">
        <f>ROUND(E1195*H1195,2)</f>
        <v>0</v>
      </c>
      <c r="J1195" s="172"/>
      <c r="K1195" s="173">
        <f>ROUND(E1195*J1195,2)</f>
        <v>0</v>
      </c>
      <c r="L1195" s="173">
        <v>21</v>
      </c>
      <c r="M1195" s="173">
        <f>G1195*(1+L1195/100)</f>
        <v>0</v>
      </c>
      <c r="N1195" s="173">
        <v>2.5000000000000001E-2</v>
      </c>
      <c r="O1195" s="173">
        <f>ROUND(E1195*N1195,2)</f>
        <v>0.08</v>
      </c>
      <c r="P1195" s="173">
        <v>0</v>
      </c>
      <c r="Q1195" s="173">
        <f>ROUND(E1195*P1195,2)</f>
        <v>0</v>
      </c>
      <c r="R1195" s="173" t="s">
        <v>277</v>
      </c>
      <c r="S1195" s="173" t="s">
        <v>201</v>
      </c>
      <c r="T1195" s="174" t="s">
        <v>245</v>
      </c>
      <c r="U1195" s="160">
        <v>0</v>
      </c>
      <c r="V1195" s="160">
        <f>ROUND(E1195*U1195,2)</f>
        <v>0</v>
      </c>
      <c r="W1195" s="160"/>
      <c r="X1195" s="151"/>
      <c r="Y1195" s="151"/>
      <c r="Z1195" s="151"/>
      <c r="AA1195" s="151"/>
      <c r="AB1195" s="151"/>
      <c r="AC1195" s="151"/>
      <c r="AD1195" s="151"/>
      <c r="AE1195" s="151"/>
      <c r="AF1195" s="151"/>
      <c r="AG1195" s="151" t="s">
        <v>1002</v>
      </c>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c r="A1196" s="158"/>
      <c r="B1196" s="159"/>
      <c r="C1196" s="198" t="s">
        <v>1301</v>
      </c>
      <c r="D1196" s="190"/>
      <c r="E1196" s="191">
        <v>2</v>
      </c>
      <c r="F1196" s="160"/>
      <c r="G1196" s="160"/>
      <c r="H1196" s="160"/>
      <c r="I1196" s="160"/>
      <c r="J1196" s="160"/>
      <c r="K1196" s="160"/>
      <c r="L1196" s="160"/>
      <c r="M1196" s="160"/>
      <c r="N1196" s="160"/>
      <c r="O1196" s="160"/>
      <c r="P1196" s="160"/>
      <c r="Q1196" s="160"/>
      <c r="R1196" s="160"/>
      <c r="S1196" s="160"/>
      <c r="T1196" s="160"/>
      <c r="U1196" s="160"/>
      <c r="V1196" s="160"/>
      <c r="W1196" s="160"/>
      <c r="X1196" s="151"/>
      <c r="Y1196" s="151"/>
      <c r="Z1196" s="151"/>
      <c r="AA1196" s="151"/>
      <c r="AB1196" s="151"/>
      <c r="AC1196" s="151"/>
      <c r="AD1196" s="151"/>
      <c r="AE1196" s="151"/>
      <c r="AF1196" s="151"/>
      <c r="AG1196" s="151" t="s">
        <v>250</v>
      </c>
      <c r="AH1196" s="151">
        <v>0</v>
      </c>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1">
      <c r="A1197" s="158"/>
      <c r="B1197" s="159"/>
      <c r="C1197" s="198" t="s">
        <v>1251</v>
      </c>
      <c r="D1197" s="190"/>
      <c r="E1197" s="191">
        <v>1</v>
      </c>
      <c r="F1197" s="160"/>
      <c r="G1197" s="160"/>
      <c r="H1197" s="160"/>
      <c r="I1197" s="160"/>
      <c r="J1197" s="160"/>
      <c r="K1197" s="160"/>
      <c r="L1197" s="160"/>
      <c r="M1197" s="160"/>
      <c r="N1197" s="160"/>
      <c r="O1197" s="160"/>
      <c r="P1197" s="160"/>
      <c r="Q1197" s="160"/>
      <c r="R1197" s="160"/>
      <c r="S1197" s="160"/>
      <c r="T1197" s="160"/>
      <c r="U1197" s="160"/>
      <c r="V1197" s="160"/>
      <c r="W1197" s="160"/>
      <c r="X1197" s="151"/>
      <c r="Y1197" s="151"/>
      <c r="Z1197" s="151"/>
      <c r="AA1197" s="151"/>
      <c r="AB1197" s="151"/>
      <c r="AC1197" s="151"/>
      <c r="AD1197" s="151"/>
      <c r="AE1197" s="151"/>
      <c r="AF1197" s="151"/>
      <c r="AG1197" s="151" t="s">
        <v>250</v>
      </c>
      <c r="AH1197" s="151">
        <v>0</v>
      </c>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ht="22.5" outlineLevel="1">
      <c r="A1198" s="168">
        <v>260</v>
      </c>
      <c r="B1198" s="169" t="s">
        <v>1302</v>
      </c>
      <c r="C1198" s="185" t="s">
        <v>1303</v>
      </c>
      <c r="D1198" s="170" t="s">
        <v>211</v>
      </c>
      <c r="E1198" s="171">
        <v>1</v>
      </c>
      <c r="F1198" s="172">
        <v>0</v>
      </c>
      <c r="G1198" s="173">
        <f>ROUND(E1198*F1198,2)</f>
        <v>0</v>
      </c>
      <c r="H1198" s="172"/>
      <c r="I1198" s="173">
        <f>ROUND(E1198*H1198,2)</f>
        <v>0</v>
      </c>
      <c r="J1198" s="172"/>
      <c r="K1198" s="173">
        <f>ROUND(E1198*J1198,2)</f>
        <v>0</v>
      </c>
      <c r="L1198" s="173">
        <v>21</v>
      </c>
      <c r="M1198" s="173">
        <f>G1198*(1+L1198/100)</f>
        <v>0</v>
      </c>
      <c r="N1198" s="173">
        <v>2.5000000000000001E-2</v>
      </c>
      <c r="O1198" s="173">
        <f>ROUND(E1198*N1198,2)</f>
        <v>0.03</v>
      </c>
      <c r="P1198" s="173">
        <v>0</v>
      </c>
      <c r="Q1198" s="173">
        <f>ROUND(E1198*P1198,2)</f>
        <v>0</v>
      </c>
      <c r="R1198" s="173" t="s">
        <v>277</v>
      </c>
      <c r="S1198" s="173" t="s">
        <v>201</v>
      </c>
      <c r="T1198" s="174" t="s">
        <v>245</v>
      </c>
      <c r="U1198" s="160">
        <v>0</v>
      </c>
      <c r="V1198" s="160">
        <f>ROUND(E1198*U1198,2)</f>
        <v>0</v>
      </c>
      <c r="W1198" s="160"/>
      <c r="X1198" s="151"/>
      <c r="Y1198" s="151"/>
      <c r="Z1198" s="151"/>
      <c r="AA1198" s="151"/>
      <c r="AB1198" s="151"/>
      <c r="AC1198" s="151"/>
      <c r="AD1198" s="151"/>
      <c r="AE1198" s="151"/>
      <c r="AF1198" s="151"/>
      <c r="AG1198" s="151" t="s">
        <v>1002</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outlineLevel="1">
      <c r="A1199" s="158"/>
      <c r="B1199" s="159"/>
      <c r="C1199" s="198" t="s">
        <v>1304</v>
      </c>
      <c r="D1199" s="190"/>
      <c r="E1199" s="191">
        <v>1</v>
      </c>
      <c r="F1199" s="160"/>
      <c r="G1199" s="160"/>
      <c r="H1199" s="160"/>
      <c r="I1199" s="160"/>
      <c r="J1199" s="160"/>
      <c r="K1199" s="160"/>
      <c r="L1199" s="160"/>
      <c r="M1199" s="160"/>
      <c r="N1199" s="160"/>
      <c r="O1199" s="160"/>
      <c r="P1199" s="160"/>
      <c r="Q1199" s="160"/>
      <c r="R1199" s="160"/>
      <c r="S1199" s="160"/>
      <c r="T1199" s="160"/>
      <c r="U1199" s="160"/>
      <c r="V1199" s="160"/>
      <c r="W1199" s="160"/>
      <c r="X1199" s="151"/>
      <c r="Y1199" s="151"/>
      <c r="Z1199" s="151"/>
      <c r="AA1199" s="151"/>
      <c r="AB1199" s="151"/>
      <c r="AC1199" s="151"/>
      <c r="AD1199" s="151"/>
      <c r="AE1199" s="151"/>
      <c r="AF1199" s="151"/>
      <c r="AG1199" s="151" t="s">
        <v>250</v>
      </c>
      <c r="AH1199" s="151">
        <v>0</v>
      </c>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ht="22.5" outlineLevel="1">
      <c r="A1200" s="168">
        <v>261</v>
      </c>
      <c r="B1200" s="169" t="s">
        <v>1305</v>
      </c>
      <c r="C1200" s="185" t="s">
        <v>1306</v>
      </c>
      <c r="D1200" s="170" t="s">
        <v>211</v>
      </c>
      <c r="E1200" s="171">
        <v>1</v>
      </c>
      <c r="F1200" s="172">
        <v>0</v>
      </c>
      <c r="G1200" s="173">
        <f>ROUND(E1200*F1200,2)</f>
        <v>0</v>
      </c>
      <c r="H1200" s="172"/>
      <c r="I1200" s="173">
        <f>ROUND(E1200*H1200,2)</f>
        <v>0</v>
      </c>
      <c r="J1200" s="172"/>
      <c r="K1200" s="173">
        <f>ROUND(E1200*J1200,2)</f>
        <v>0</v>
      </c>
      <c r="L1200" s="173">
        <v>21</v>
      </c>
      <c r="M1200" s="173">
        <f>G1200*(1+L1200/100)</f>
        <v>0</v>
      </c>
      <c r="N1200" s="173">
        <v>2.5000000000000001E-2</v>
      </c>
      <c r="O1200" s="173">
        <f>ROUND(E1200*N1200,2)</f>
        <v>0.03</v>
      </c>
      <c r="P1200" s="173">
        <v>0</v>
      </c>
      <c r="Q1200" s="173">
        <f>ROUND(E1200*P1200,2)</f>
        <v>0</v>
      </c>
      <c r="R1200" s="173"/>
      <c r="S1200" s="173" t="s">
        <v>212</v>
      </c>
      <c r="T1200" s="174" t="s">
        <v>202</v>
      </c>
      <c r="U1200" s="160">
        <v>0</v>
      </c>
      <c r="V1200" s="160">
        <f>ROUND(E1200*U1200,2)</f>
        <v>0</v>
      </c>
      <c r="W1200" s="160"/>
      <c r="X1200" s="151"/>
      <c r="Y1200" s="151"/>
      <c r="Z1200" s="151"/>
      <c r="AA1200" s="151"/>
      <c r="AB1200" s="151"/>
      <c r="AC1200" s="151"/>
      <c r="AD1200" s="151"/>
      <c r="AE1200" s="151"/>
      <c r="AF1200" s="151"/>
      <c r="AG1200" s="151" t="s">
        <v>1002</v>
      </c>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60" outlineLevel="1">
      <c r="A1201" s="158"/>
      <c r="B1201" s="159"/>
      <c r="C1201" s="198" t="s">
        <v>1255</v>
      </c>
      <c r="D1201" s="190"/>
      <c r="E1201" s="191">
        <v>1</v>
      </c>
      <c r="F1201" s="160"/>
      <c r="G1201" s="160"/>
      <c r="H1201" s="160"/>
      <c r="I1201" s="160"/>
      <c r="J1201" s="160"/>
      <c r="K1201" s="160"/>
      <c r="L1201" s="160"/>
      <c r="M1201" s="160"/>
      <c r="N1201" s="160"/>
      <c r="O1201" s="160"/>
      <c r="P1201" s="160"/>
      <c r="Q1201" s="160"/>
      <c r="R1201" s="160"/>
      <c r="S1201" s="160"/>
      <c r="T1201" s="160"/>
      <c r="U1201" s="160"/>
      <c r="V1201" s="160"/>
      <c r="W1201" s="160"/>
      <c r="X1201" s="151"/>
      <c r="Y1201" s="151"/>
      <c r="Z1201" s="151"/>
      <c r="AA1201" s="151"/>
      <c r="AB1201" s="151"/>
      <c r="AC1201" s="151"/>
      <c r="AD1201" s="151"/>
      <c r="AE1201" s="151"/>
      <c r="AF1201" s="151"/>
      <c r="AG1201" s="151" t="s">
        <v>250</v>
      </c>
      <c r="AH1201" s="151">
        <v>0</v>
      </c>
      <c r="AI1201" s="151"/>
      <c r="AJ1201" s="151"/>
      <c r="AK1201" s="151"/>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row>
    <row r="1202" spans="1:60" ht="22.5" outlineLevel="1">
      <c r="A1202" s="168">
        <v>262</v>
      </c>
      <c r="B1202" s="169" t="s">
        <v>1307</v>
      </c>
      <c r="C1202" s="185" t="s">
        <v>1308</v>
      </c>
      <c r="D1202" s="170" t="s">
        <v>211</v>
      </c>
      <c r="E1202" s="171">
        <v>1</v>
      </c>
      <c r="F1202" s="172">
        <v>0</v>
      </c>
      <c r="G1202" s="173">
        <f>ROUND(E1202*F1202,2)</f>
        <v>0</v>
      </c>
      <c r="H1202" s="172"/>
      <c r="I1202" s="173">
        <f>ROUND(E1202*H1202,2)</f>
        <v>0</v>
      </c>
      <c r="J1202" s="172"/>
      <c r="K1202" s="173">
        <f>ROUND(E1202*J1202,2)</f>
        <v>0</v>
      </c>
      <c r="L1202" s="173">
        <v>21</v>
      </c>
      <c r="M1202" s="173">
        <f>G1202*(1+L1202/100)</f>
        <v>0</v>
      </c>
      <c r="N1202" s="173">
        <v>2.5000000000000001E-2</v>
      </c>
      <c r="O1202" s="173">
        <f>ROUND(E1202*N1202,2)</f>
        <v>0.03</v>
      </c>
      <c r="P1202" s="173">
        <v>0</v>
      </c>
      <c r="Q1202" s="173">
        <f>ROUND(E1202*P1202,2)</f>
        <v>0</v>
      </c>
      <c r="R1202" s="173"/>
      <c r="S1202" s="173" t="s">
        <v>212</v>
      </c>
      <c r="T1202" s="174" t="s">
        <v>202</v>
      </c>
      <c r="U1202" s="160">
        <v>0</v>
      </c>
      <c r="V1202" s="160">
        <f>ROUND(E1202*U1202,2)</f>
        <v>0</v>
      </c>
      <c r="W1202" s="160"/>
      <c r="X1202" s="151"/>
      <c r="Y1202" s="151"/>
      <c r="Z1202" s="151"/>
      <c r="AA1202" s="151"/>
      <c r="AB1202" s="151"/>
      <c r="AC1202" s="151"/>
      <c r="AD1202" s="151"/>
      <c r="AE1202" s="151"/>
      <c r="AF1202" s="151"/>
      <c r="AG1202" s="151" t="s">
        <v>1002</v>
      </c>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c r="A1203" s="158"/>
      <c r="B1203" s="159"/>
      <c r="C1203" s="198" t="s">
        <v>1309</v>
      </c>
      <c r="D1203" s="190"/>
      <c r="E1203" s="191">
        <v>1</v>
      </c>
      <c r="F1203" s="160"/>
      <c r="G1203" s="160"/>
      <c r="H1203" s="160"/>
      <c r="I1203" s="160"/>
      <c r="J1203" s="160"/>
      <c r="K1203" s="160"/>
      <c r="L1203" s="160"/>
      <c r="M1203" s="160"/>
      <c r="N1203" s="160"/>
      <c r="O1203" s="160"/>
      <c r="P1203" s="160"/>
      <c r="Q1203" s="160"/>
      <c r="R1203" s="160"/>
      <c r="S1203" s="160"/>
      <c r="T1203" s="160"/>
      <c r="U1203" s="160"/>
      <c r="V1203" s="160"/>
      <c r="W1203" s="160"/>
      <c r="X1203" s="151"/>
      <c r="Y1203" s="151"/>
      <c r="Z1203" s="151"/>
      <c r="AA1203" s="151"/>
      <c r="AB1203" s="151"/>
      <c r="AC1203" s="151"/>
      <c r="AD1203" s="151"/>
      <c r="AE1203" s="151"/>
      <c r="AF1203" s="151"/>
      <c r="AG1203" s="151" t="s">
        <v>250</v>
      </c>
      <c r="AH1203" s="151">
        <v>0</v>
      </c>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outlineLevel="1">
      <c r="A1204" s="168">
        <v>263</v>
      </c>
      <c r="B1204" s="169" t="s">
        <v>1310</v>
      </c>
      <c r="C1204" s="185" t="s">
        <v>1311</v>
      </c>
      <c r="D1204" s="170" t="s">
        <v>211</v>
      </c>
      <c r="E1204" s="171">
        <v>1</v>
      </c>
      <c r="F1204" s="172">
        <v>0</v>
      </c>
      <c r="G1204" s="173">
        <f>ROUND(E1204*F1204,2)</f>
        <v>0</v>
      </c>
      <c r="H1204" s="172"/>
      <c r="I1204" s="173">
        <f>ROUND(E1204*H1204,2)</f>
        <v>0</v>
      </c>
      <c r="J1204" s="172"/>
      <c r="K1204" s="173">
        <f>ROUND(E1204*J1204,2)</f>
        <v>0</v>
      </c>
      <c r="L1204" s="173">
        <v>21</v>
      </c>
      <c r="M1204" s="173">
        <f>G1204*(1+L1204/100)</f>
        <v>0</v>
      </c>
      <c r="N1204" s="173">
        <v>1.6E-2</v>
      </c>
      <c r="O1204" s="173">
        <f>ROUND(E1204*N1204,2)</f>
        <v>0.02</v>
      </c>
      <c r="P1204" s="173">
        <v>0</v>
      </c>
      <c r="Q1204" s="173">
        <f>ROUND(E1204*P1204,2)</f>
        <v>0</v>
      </c>
      <c r="R1204" s="173" t="s">
        <v>277</v>
      </c>
      <c r="S1204" s="173" t="s">
        <v>201</v>
      </c>
      <c r="T1204" s="174" t="s">
        <v>578</v>
      </c>
      <c r="U1204" s="160">
        <v>0</v>
      </c>
      <c r="V1204" s="160">
        <f>ROUND(E1204*U1204,2)</f>
        <v>0</v>
      </c>
      <c r="W1204" s="160"/>
      <c r="X1204" s="151"/>
      <c r="Y1204" s="151"/>
      <c r="Z1204" s="151"/>
      <c r="AA1204" s="151"/>
      <c r="AB1204" s="151"/>
      <c r="AC1204" s="151"/>
      <c r="AD1204" s="151"/>
      <c r="AE1204" s="151"/>
      <c r="AF1204" s="151"/>
      <c r="AG1204" s="151" t="s">
        <v>1002</v>
      </c>
      <c r="AH1204" s="151"/>
      <c r="AI1204" s="151"/>
      <c r="AJ1204" s="151"/>
      <c r="AK1204" s="151"/>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row>
    <row r="1205" spans="1:60" outlineLevel="1">
      <c r="A1205" s="158"/>
      <c r="B1205" s="159"/>
      <c r="C1205" s="198" t="s">
        <v>1312</v>
      </c>
      <c r="D1205" s="190"/>
      <c r="E1205" s="191">
        <v>1</v>
      </c>
      <c r="F1205" s="160"/>
      <c r="G1205" s="160"/>
      <c r="H1205" s="160"/>
      <c r="I1205" s="160"/>
      <c r="J1205" s="160"/>
      <c r="K1205" s="160"/>
      <c r="L1205" s="160"/>
      <c r="M1205" s="160"/>
      <c r="N1205" s="160"/>
      <c r="O1205" s="160"/>
      <c r="P1205" s="160"/>
      <c r="Q1205" s="160"/>
      <c r="R1205" s="160"/>
      <c r="S1205" s="160"/>
      <c r="T1205" s="160"/>
      <c r="U1205" s="160"/>
      <c r="V1205" s="160"/>
      <c r="W1205" s="160"/>
      <c r="X1205" s="151"/>
      <c r="Y1205" s="151"/>
      <c r="Z1205" s="151"/>
      <c r="AA1205" s="151"/>
      <c r="AB1205" s="151"/>
      <c r="AC1205" s="151"/>
      <c r="AD1205" s="151"/>
      <c r="AE1205" s="151"/>
      <c r="AF1205" s="151"/>
      <c r="AG1205" s="151" t="s">
        <v>250</v>
      </c>
      <c r="AH1205" s="151">
        <v>0</v>
      </c>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c r="A1206" s="168">
        <v>264</v>
      </c>
      <c r="B1206" s="169" t="s">
        <v>1313</v>
      </c>
      <c r="C1206" s="185" t="s">
        <v>1314</v>
      </c>
      <c r="D1206" s="170" t="s">
        <v>211</v>
      </c>
      <c r="E1206" s="171">
        <v>2</v>
      </c>
      <c r="F1206" s="172">
        <v>0</v>
      </c>
      <c r="G1206" s="173">
        <f>ROUND(E1206*F1206,2)</f>
        <v>0</v>
      </c>
      <c r="H1206" s="172"/>
      <c r="I1206" s="173">
        <f>ROUND(E1206*H1206,2)</f>
        <v>0</v>
      </c>
      <c r="J1206" s="172"/>
      <c r="K1206" s="173">
        <f>ROUND(E1206*J1206,2)</f>
        <v>0</v>
      </c>
      <c r="L1206" s="173">
        <v>21</v>
      </c>
      <c r="M1206" s="173">
        <f>G1206*(1+L1206/100)</f>
        <v>0</v>
      </c>
      <c r="N1206" s="173">
        <v>1.7999999999999999E-2</v>
      </c>
      <c r="O1206" s="173">
        <f>ROUND(E1206*N1206,2)</f>
        <v>0.04</v>
      </c>
      <c r="P1206" s="173">
        <v>0</v>
      </c>
      <c r="Q1206" s="173">
        <f>ROUND(E1206*P1206,2)</f>
        <v>0</v>
      </c>
      <c r="R1206" s="173" t="s">
        <v>277</v>
      </c>
      <c r="S1206" s="173" t="s">
        <v>201</v>
      </c>
      <c r="T1206" s="174" t="s">
        <v>578</v>
      </c>
      <c r="U1206" s="160">
        <v>0</v>
      </c>
      <c r="V1206" s="160">
        <f>ROUND(E1206*U1206,2)</f>
        <v>0</v>
      </c>
      <c r="W1206" s="160"/>
      <c r="X1206" s="151"/>
      <c r="Y1206" s="151"/>
      <c r="Z1206" s="151"/>
      <c r="AA1206" s="151"/>
      <c r="AB1206" s="151"/>
      <c r="AC1206" s="151"/>
      <c r="AD1206" s="151"/>
      <c r="AE1206" s="151"/>
      <c r="AF1206" s="151"/>
      <c r="AG1206" s="151" t="s">
        <v>1002</v>
      </c>
      <c r="AH1206" s="151"/>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c r="A1207" s="158"/>
      <c r="B1207" s="159"/>
      <c r="C1207" s="198" t="s">
        <v>1247</v>
      </c>
      <c r="D1207" s="190"/>
      <c r="E1207" s="191">
        <v>2</v>
      </c>
      <c r="F1207" s="160"/>
      <c r="G1207" s="160"/>
      <c r="H1207" s="160"/>
      <c r="I1207" s="160"/>
      <c r="J1207" s="160"/>
      <c r="K1207" s="160"/>
      <c r="L1207" s="160"/>
      <c r="M1207" s="160"/>
      <c r="N1207" s="160"/>
      <c r="O1207" s="160"/>
      <c r="P1207" s="160"/>
      <c r="Q1207" s="160"/>
      <c r="R1207" s="160"/>
      <c r="S1207" s="160"/>
      <c r="T1207" s="160"/>
      <c r="U1207" s="160"/>
      <c r="V1207" s="160"/>
      <c r="W1207" s="160"/>
      <c r="X1207" s="151"/>
      <c r="Y1207" s="151"/>
      <c r="Z1207" s="151"/>
      <c r="AA1207" s="151"/>
      <c r="AB1207" s="151"/>
      <c r="AC1207" s="151"/>
      <c r="AD1207" s="151"/>
      <c r="AE1207" s="151"/>
      <c r="AF1207" s="151"/>
      <c r="AG1207" s="151" t="s">
        <v>250</v>
      </c>
      <c r="AH1207" s="151">
        <v>0</v>
      </c>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outlineLevel="1">
      <c r="A1208" s="168">
        <v>265</v>
      </c>
      <c r="B1208" s="169" t="s">
        <v>1315</v>
      </c>
      <c r="C1208" s="185" t="s">
        <v>1316</v>
      </c>
      <c r="D1208" s="170" t="s">
        <v>211</v>
      </c>
      <c r="E1208" s="171">
        <v>1</v>
      </c>
      <c r="F1208" s="172">
        <v>0</v>
      </c>
      <c r="G1208" s="173">
        <f>ROUND(E1208*F1208,2)</f>
        <v>0</v>
      </c>
      <c r="H1208" s="172"/>
      <c r="I1208" s="173">
        <f>ROUND(E1208*H1208,2)</f>
        <v>0</v>
      </c>
      <c r="J1208" s="172"/>
      <c r="K1208" s="173">
        <f>ROUND(E1208*J1208,2)</f>
        <v>0</v>
      </c>
      <c r="L1208" s="173">
        <v>21</v>
      </c>
      <c r="M1208" s="173">
        <f>G1208*(1+L1208/100)</f>
        <v>0</v>
      </c>
      <c r="N1208" s="173">
        <v>2.1999999999999999E-2</v>
      </c>
      <c r="O1208" s="173">
        <f>ROUND(E1208*N1208,2)</f>
        <v>0.02</v>
      </c>
      <c r="P1208" s="173">
        <v>0</v>
      </c>
      <c r="Q1208" s="173">
        <f>ROUND(E1208*P1208,2)</f>
        <v>0</v>
      </c>
      <c r="R1208" s="173" t="s">
        <v>277</v>
      </c>
      <c r="S1208" s="173" t="s">
        <v>201</v>
      </c>
      <c r="T1208" s="174" t="s">
        <v>578</v>
      </c>
      <c r="U1208" s="160">
        <v>0</v>
      </c>
      <c r="V1208" s="160">
        <f>ROUND(E1208*U1208,2)</f>
        <v>0</v>
      </c>
      <c r="W1208" s="160"/>
      <c r="X1208" s="151"/>
      <c r="Y1208" s="151"/>
      <c r="Z1208" s="151"/>
      <c r="AA1208" s="151"/>
      <c r="AB1208" s="151"/>
      <c r="AC1208" s="151"/>
      <c r="AD1208" s="151"/>
      <c r="AE1208" s="151"/>
      <c r="AF1208" s="151"/>
      <c r="AG1208" s="151" t="s">
        <v>1002</v>
      </c>
      <c r="AH1208" s="151"/>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row>
    <row r="1209" spans="1:60" outlineLevel="1">
      <c r="A1209" s="158"/>
      <c r="B1209" s="159"/>
      <c r="C1209" s="198" t="s">
        <v>1279</v>
      </c>
      <c r="D1209" s="190"/>
      <c r="E1209" s="191">
        <v>1</v>
      </c>
      <c r="F1209" s="160"/>
      <c r="G1209" s="160"/>
      <c r="H1209" s="160"/>
      <c r="I1209" s="160"/>
      <c r="J1209" s="160"/>
      <c r="K1209" s="160"/>
      <c r="L1209" s="160"/>
      <c r="M1209" s="160"/>
      <c r="N1209" s="160"/>
      <c r="O1209" s="160"/>
      <c r="P1209" s="160"/>
      <c r="Q1209" s="160"/>
      <c r="R1209" s="160"/>
      <c r="S1209" s="160"/>
      <c r="T1209" s="160"/>
      <c r="U1209" s="160"/>
      <c r="V1209" s="160"/>
      <c r="W1209" s="160"/>
      <c r="X1209" s="151"/>
      <c r="Y1209" s="151"/>
      <c r="Z1209" s="151"/>
      <c r="AA1209" s="151"/>
      <c r="AB1209" s="151"/>
      <c r="AC1209" s="151"/>
      <c r="AD1209" s="151"/>
      <c r="AE1209" s="151"/>
      <c r="AF1209" s="151"/>
      <c r="AG1209" s="151" t="s">
        <v>250</v>
      </c>
      <c r="AH1209" s="151">
        <v>0</v>
      </c>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ht="22.5" outlineLevel="1">
      <c r="A1210" s="168">
        <v>266</v>
      </c>
      <c r="B1210" s="169" t="s">
        <v>1317</v>
      </c>
      <c r="C1210" s="185" t="s">
        <v>1318</v>
      </c>
      <c r="D1210" s="170" t="s">
        <v>211</v>
      </c>
      <c r="E1210" s="171">
        <v>1</v>
      </c>
      <c r="F1210" s="172">
        <v>0</v>
      </c>
      <c r="G1210" s="173">
        <f>ROUND(E1210*F1210,2)</f>
        <v>0</v>
      </c>
      <c r="H1210" s="172"/>
      <c r="I1210" s="173">
        <f>ROUND(E1210*H1210,2)</f>
        <v>0</v>
      </c>
      <c r="J1210" s="172"/>
      <c r="K1210" s="173">
        <f>ROUND(E1210*J1210,2)</f>
        <v>0</v>
      </c>
      <c r="L1210" s="173">
        <v>21</v>
      </c>
      <c r="M1210" s="173">
        <f>G1210*(1+L1210/100)</f>
        <v>0</v>
      </c>
      <c r="N1210" s="173">
        <v>0.02</v>
      </c>
      <c r="O1210" s="173">
        <f>ROUND(E1210*N1210,2)</f>
        <v>0.02</v>
      </c>
      <c r="P1210" s="173">
        <v>0</v>
      </c>
      <c r="Q1210" s="173">
        <f>ROUND(E1210*P1210,2)</f>
        <v>0</v>
      </c>
      <c r="R1210" s="173" t="s">
        <v>277</v>
      </c>
      <c r="S1210" s="173" t="s">
        <v>201</v>
      </c>
      <c r="T1210" s="174" t="s">
        <v>245</v>
      </c>
      <c r="U1210" s="160">
        <v>0</v>
      </c>
      <c r="V1210" s="160">
        <f>ROUND(E1210*U1210,2)</f>
        <v>0</v>
      </c>
      <c r="W1210" s="160"/>
      <c r="X1210" s="151"/>
      <c r="Y1210" s="151"/>
      <c r="Z1210" s="151"/>
      <c r="AA1210" s="151"/>
      <c r="AB1210" s="151"/>
      <c r="AC1210" s="151"/>
      <c r="AD1210" s="151"/>
      <c r="AE1210" s="151"/>
      <c r="AF1210" s="151"/>
      <c r="AG1210" s="151" t="s">
        <v>1002</v>
      </c>
      <c r="AH1210" s="151"/>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outlineLevel="1">
      <c r="A1211" s="158"/>
      <c r="B1211" s="159"/>
      <c r="C1211" s="198" t="s">
        <v>1312</v>
      </c>
      <c r="D1211" s="190"/>
      <c r="E1211" s="191">
        <v>1</v>
      </c>
      <c r="F1211" s="160"/>
      <c r="G1211" s="160"/>
      <c r="H1211" s="160"/>
      <c r="I1211" s="160"/>
      <c r="J1211" s="160"/>
      <c r="K1211" s="160"/>
      <c r="L1211" s="160"/>
      <c r="M1211" s="160"/>
      <c r="N1211" s="160"/>
      <c r="O1211" s="160"/>
      <c r="P1211" s="160"/>
      <c r="Q1211" s="160"/>
      <c r="R1211" s="160"/>
      <c r="S1211" s="160"/>
      <c r="T1211" s="160"/>
      <c r="U1211" s="160"/>
      <c r="V1211" s="160"/>
      <c r="W1211" s="160"/>
      <c r="X1211" s="151"/>
      <c r="Y1211" s="151"/>
      <c r="Z1211" s="151"/>
      <c r="AA1211" s="151"/>
      <c r="AB1211" s="151"/>
      <c r="AC1211" s="151"/>
      <c r="AD1211" s="151"/>
      <c r="AE1211" s="151"/>
      <c r="AF1211" s="151"/>
      <c r="AG1211" s="151" t="s">
        <v>250</v>
      </c>
      <c r="AH1211" s="151">
        <v>0</v>
      </c>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ht="22.5" outlineLevel="1">
      <c r="A1212" s="168">
        <v>267</v>
      </c>
      <c r="B1212" s="169" t="s">
        <v>1319</v>
      </c>
      <c r="C1212" s="185" t="s">
        <v>1320</v>
      </c>
      <c r="D1212" s="170" t="s">
        <v>211</v>
      </c>
      <c r="E1212" s="171">
        <v>2</v>
      </c>
      <c r="F1212" s="172">
        <v>0</v>
      </c>
      <c r="G1212" s="173">
        <f>ROUND(E1212*F1212,2)</f>
        <v>0</v>
      </c>
      <c r="H1212" s="172"/>
      <c r="I1212" s="173">
        <f>ROUND(E1212*H1212,2)</f>
        <v>0</v>
      </c>
      <c r="J1212" s="172"/>
      <c r="K1212" s="173">
        <f>ROUND(E1212*J1212,2)</f>
        <v>0</v>
      </c>
      <c r="L1212" s="173">
        <v>21</v>
      </c>
      <c r="M1212" s="173">
        <f>G1212*(1+L1212/100)</f>
        <v>0</v>
      </c>
      <c r="N1212" s="173">
        <v>0.02</v>
      </c>
      <c r="O1212" s="173">
        <f>ROUND(E1212*N1212,2)</f>
        <v>0.04</v>
      </c>
      <c r="P1212" s="173">
        <v>0</v>
      </c>
      <c r="Q1212" s="173">
        <f>ROUND(E1212*P1212,2)</f>
        <v>0</v>
      </c>
      <c r="R1212" s="173" t="s">
        <v>277</v>
      </c>
      <c r="S1212" s="173" t="s">
        <v>201</v>
      </c>
      <c r="T1212" s="174" t="s">
        <v>245</v>
      </c>
      <c r="U1212" s="160">
        <v>0</v>
      </c>
      <c r="V1212" s="160">
        <f>ROUND(E1212*U1212,2)</f>
        <v>0</v>
      </c>
      <c r="W1212" s="160"/>
      <c r="X1212" s="151"/>
      <c r="Y1212" s="151"/>
      <c r="Z1212" s="151"/>
      <c r="AA1212" s="151"/>
      <c r="AB1212" s="151"/>
      <c r="AC1212" s="151"/>
      <c r="AD1212" s="151"/>
      <c r="AE1212" s="151"/>
      <c r="AF1212" s="151"/>
      <c r="AG1212" s="151" t="s">
        <v>1002</v>
      </c>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c r="A1213" s="158"/>
      <c r="B1213" s="159"/>
      <c r="C1213" s="319" t="s">
        <v>1297</v>
      </c>
      <c r="D1213" s="320"/>
      <c r="E1213" s="320"/>
      <c r="F1213" s="320"/>
      <c r="G1213" s="320"/>
      <c r="H1213" s="160"/>
      <c r="I1213" s="160"/>
      <c r="J1213" s="160"/>
      <c r="K1213" s="160"/>
      <c r="L1213" s="160"/>
      <c r="M1213" s="160"/>
      <c r="N1213" s="160"/>
      <c r="O1213" s="160"/>
      <c r="P1213" s="160"/>
      <c r="Q1213" s="160"/>
      <c r="R1213" s="160"/>
      <c r="S1213" s="160"/>
      <c r="T1213" s="160"/>
      <c r="U1213" s="160"/>
      <c r="V1213" s="160"/>
      <c r="W1213" s="160"/>
      <c r="X1213" s="151"/>
      <c r="Y1213" s="151"/>
      <c r="Z1213" s="151"/>
      <c r="AA1213" s="151"/>
      <c r="AB1213" s="151"/>
      <c r="AC1213" s="151"/>
      <c r="AD1213" s="151"/>
      <c r="AE1213" s="151"/>
      <c r="AF1213" s="151"/>
      <c r="AG1213" s="151" t="s">
        <v>204</v>
      </c>
      <c r="AH1213" s="151"/>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c r="A1214" s="158"/>
      <c r="B1214" s="159"/>
      <c r="C1214" s="198" t="s">
        <v>1247</v>
      </c>
      <c r="D1214" s="190"/>
      <c r="E1214" s="191">
        <v>2</v>
      </c>
      <c r="F1214" s="160"/>
      <c r="G1214" s="160"/>
      <c r="H1214" s="160"/>
      <c r="I1214" s="160"/>
      <c r="J1214" s="160"/>
      <c r="K1214" s="160"/>
      <c r="L1214" s="160"/>
      <c r="M1214" s="160"/>
      <c r="N1214" s="160"/>
      <c r="O1214" s="160"/>
      <c r="P1214" s="160"/>
      <c r="Q1214" s="160"/>
      <c r="R1214" s="160"/>
      <c r="S1214" s="160"/>
      <c r="T1214" s="160"/>
      <c r="U1214" s="160"/>
      <c r="V1214" s="160"/>
      <c r="W1214" s="160"/>
      <c r="X1214" s="151"/>
      <c r="Y1214" s="151"/>
      <c r="Z1214" s="151"/>
      <c r="AA1214" s="151"/>
      <c r="AB1214" s="151"/>
      <c r="AC1214" s="151"/>
      <c r="AD1214" s="151"/>
      <c r="AE1214" s="151"/>
      <c r="AF1214" s="151"/>
      <c r="AG1214" s="151" t="s">
        <v>250</v>
      </c>
      <c r="AH1214" s="151">
        <v>0</v>
      </c>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ht="22.5" outlineLevel="1">
      <c r="A1215" s="168">
        <v>268</v>
      </c>
      <c r="B1215" s="169" t="s">
        <v>1321</v>
      </c>
      <c r="C1215" s="185" t="s">
        <v>1322</v>
      </c>
      <c r="D1215" s="170" t="s">
        <v>211</v>
      </c>
      <c r="E1215" s="171">
        <v>3</v>
      </c>
      <c r="F1215" s="172">
        <v>0</v>
      </c>
      <c r="G1215" s="173">
        <f>ROUND(E1215*F1215,2)</f>
        <v>0</v>
      </c>
      <c r="H1215" s="172"/>
      <c r="I1215" s="173">
        <f>ROUND(E1215*H1215,2)</f>
        <v>0</v>
      </c>
      <c r="J1215" s="172"/>
      <c r="K1215" s="173">
        <f>ROUND(E1215*J1215,2)</f>
        <v>0</v>
      </c>
      <c r="L1215" s="173">
        <v>21</v>
      </c>
      <c r="M1215" s="173">
        <f>G1215*(1+L1215/100)</f>
        <v>0</v>
      </c>
      <c r="N1215" s="173">
        <v>0.02</v>
      </c>
      <c r="O1215" s="173">
        <f>ROUND(E1215*N1215,2)</f>
        <v>0.06</v>
      </c>
      <c r="P1215" s="173">
        <v>0</v>
      </c>
      <c r="Q1215" s="173">
        <f>ROUND(E1215*P1215,2)</f>
        <v>0</v>
      </c>
      <c r="R1215" s="173" t="s">
        <v>277</v>
      </c>
      <c r="S1215" s="173" t="s">
        <v>201</v>
      </c>
      <c r="T1215" s="174" t="s">
        <v>245</v>
      </c>
      <c r="U1215" s="160">
        <v>0</v>
      </c>
      <c r="V1215" s="160">
        <f>ROUND(E1215*U1215,2)</f>
        <v>0</v>
      </c>
      <c r="W1215" s="160"/>
      <c r="X1215" s="151"/>
      <c r="Y1215" s="151"/>
      <c r="Z1215" s="151"/>
      <c r="AA1215" s="151"/>
      <c r="AB1215" s="151"/>
      <c r="AC1215" s="151"/>
      <c r="AD1215" s="151"/>
      <c r="AE1215" s="151"/>
      <c r="AF1215" s="151"/>
      <c r="AG1215" s="151" t="s">
        <v>1002</v>
      </c>
      <c r="AH1215" s="151"/>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outlineLevel="1">
      <c r="A1216" s="158"/>
      <c r="B1216" s="159"/>
      <c r="C1216" s="198" t="s">
        <v>1301</v>
      </c>
      <c r="D1216" s="190"/>
      <c r="E1216" s="191">
        <v>2</v>
      </c>
      <c r="F1216" s="160"/>
      <c r="G1216" s="160"/>
      <c r="H1216" s="160"/>
      <c r="I1216" s="160"/>
      <c r="J1216" s="160"/>
      <c r="K1216" s="160"/>
      <c r="L1216" s="160"/>
      <c r="M1216" s="160"/>
      <c r="N1216" s="160"/>
      <c r="O1216" s="160"/>
      <c r="P1216" s="160"/>
      <c r="Q1216" s="160"/>
      <c r="R1216" s="160"/>
      <c r="S1216" s="160"/>
      <c r="T1216" s="160"/>
      <c r="U1216" s="160"/>
      <c r="V1216" s="160"/>
      <c r="W1216" s="160"/>
      <c r="X1216" s="151"/>
      <c r="Y1216" s="151"/>
      <c r="Z1216" s="151"/>
      <c r="AA1216" s="151"/>
      <c r="AB1216" s="151"/>
      <c r="AC1216" s="151"/>
      <c r="AD1216" s="151"/>
      <c r="AE1216" s="151"/>
      <c r="AF1216" s="151"/>
      <c r="AG1216" s="151" t="s">
        <v>250</v>
      </c>
      <c r="AH1216" s="151">
        <v>0</v>
      </c>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c r="A1217" s="158"/>
      <c r="B1217" s="159"/>
      <c r="C1217" s="198" t="s">
        <v>1251</v>
      </c>
      <c r="D1217" s="190"/>
      <c r="E1217" s="191">
        <v>1</v>
      </c>
      <c r="F1217" s="160"/>
      <c r="G1217" s="160"/>
      <c r="H1217" s="160"/>
      <c r="I1217" s="160"/>
      <c r="J1217" s="160"/>
      <c r="K1217" s="160"/>
      <c r="L1217" s="160"/>
      <c r="M1217" s="160"/>
      <c r="N1217" s="160"/>
      <c r="O1217" s="160"/>
      <c r="P1217" s="160"/>
      <c r="Q1217" s="160"/>
      <c r="R1217" s="160"/>
      <c r="S1217" s="160"/>
      <c r="T1217" s="160"/>
      <c r="U1217" s="160"/>
      <c r="V1217" s="160"/>
      <c r="W1217" s="160"/>
      <c r="X1217" s="151"/>
      <c r="Y1217" s="151"/>
      <c r="Z1217" s="151"/>
      <c r="AA1217" s="151"/>
      <c r="AB1217" s="151"/>
      <c r="AC1217" s="151"/>
      <c r="AD1217" s="151"/>
      <c r="AE1217" s="151"/>
      <c r="AF1217" s="151"/>
      <c r="AG1217" s="151" t="s">
        <v>250</v>
      </c>
      <c r="AH1217" s="151">
        <v>0</v>
      </c>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ht="22.5" outlineLevel="1">
      <c r="A1218" s="168">
        <v>269</v>
      </c>
      <c r="B1218" s="169" t="s">
        <v>1323</v>
      </c>
      <c r="C1218" s="185" t="s">
        <v>1324</v>
      </c>
      <c r="D1218" s="170" t="s">
        <v>211</v>
      </c>
      <c r="E1218" s="171">
        <v>1</v>
      </c>
      <c r="F1218" s="172">
        <v>0</v>
      </c>
      <c r="G1218" s="173">
        <f>ROUND(E1218*F1218,2)</f>
        <v>0</v>
      </c>
      <c r="H1218" s="172"/>
      <c r="I1218" s="173">
        <f>ROUND(E1218*H1218,2)</f>
        <v>0</v>
      </c>
      <c r="J1218" s="172"/>
      <c r="K1218" s="173">
        <f>ROUND(E1218*J1218,2)</f>
        <v>0</v>
      </c>
      <c r="L1218" s="173">
        <v>21</v>
      </c>
      <c r="M1218" s="173">
        <f>G1218*(1+L1218/100)</f>
        <v>0</v>
      </c>
      <c r="N1218" s="173">
        <v>0.02</v>
      </c>
      <c r="O1218" s="173">
        <f>ROUND(E1218*N1218,2)</f>
        <v>0.02</v>
      </c>
      <c r="P1218" s="173">
        <v>0</v>
      </c>
      <c r="Q1218" s="173">
        <f>ROUND(E1218*P1218,2)</f>
        <v>0</v>
      </c>
      <c r="R1218" s="173" t="s">
        <v>277</v>
      </c>
      <c r="S1218" s="173" t="s">
        <v>201</v>
      </c>
      <c r="T1218" s="174" t="s">
        <v>245</v>
      </c>
      <c r="U1218" s="160">
        <v>0</v>
      </c>
      <c r="V1218" s="160">
        <f>ROUND(E1218*U1218,2)</f>
        <v>0</v>
      </c>
      <c r="W1218" s="160"/>
      <c r="X1218" s="151"/>
      <c r="Y1218" s="151"/>
      <c r="Z1218" s="151"/>
      <c r="AA1218" s="151"/>
      <c r="AB1218" s="151"/>
      <c r="AC1218" s="151"/>
      <c r="AD1218" s="151"/>
      <c r="AE1218" s="151"/>
      <c r="AF1218" s="151"/>
      <c r="AG1218" s="151" t="s">
        <v>1002</v>
      </c>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c r="A1219" s="158"/>
      <c r="B1219" s="159"/>
      <c r="C1219" s="198" t="s">
        <v>1279</v>
      </c>
      <c r="D1219" s="190"/>
      <c r="E1219" s="191">
        <v>1</v>
      </c>
      <c r="F1219" s="160"/>
      <c r="G1219" s="160"/>
      <c r="H1219" s="160"/>
      <c r="I1219" s="160"/>
      <c r="J1219" s="160"/>
      <c r="K1219" s="160"/>
      <c r="L1219" s="160"/>
      <c r="M1219" s="160"/>
      <c r="N1219" s="160"/>
      <c r="O1219" s="160"/>
      <c r="P1219" s="160"/>
      <c r="Q1219" s="160"/>
      <c r="R1219" s="160"/>
      <c r="S1219" s="160"/>
      <c r="T1219" s="160"/>
      <c r="U1219" s="160"/>
      <c r="V1219" s="160"/>
      <c r="W1219" s="160"/>
      <c r="X1219" s="151"/>
      <c r="Y1219" s="151"/>
      <c r="Z1219" s="151"/>
      <c r="AA1219" s="151"/>
      <c r="AB1219" s="151"/>
      <c r="AC1219" s="151"/>
      <c r="AD1219" s="151"/>
      <c r="AE1219" s="151"/>
      <c r="AF1219" s="151"/>
      <c r="AG1219" s="151" t="s">
        <v>250</v>
      </c>
      <c r="AH1219" s="151">
        <v>0</v>
      </c>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c r="A1220" s="176">
        <v>270</v>
      </c>
      <c r="B1220" s="177" t="s">
        <v>1325</v>
      </c>
      <c r="C1220" s="186" t="s">
        <v>1326</v>
      </c>
      <c r="D1220" s="178" t="s">
        <v>211</v>
      </c>
      <c r="E1220" s="179">
        <v>7</v>
      </c>
      <c r="F1220" s="180">
        <v>0</v>
      </c>
      <c r="G1220" s="181">
        <f>ROUND(E1220*F1220,2)</f>
        <v>0</v>
      </c>
      <c r="H1220" s="180"/>
      <c r="I1220" s="181">
        <f>ROUND(E1220*H1220,2)</f>
        <v>0</v>
      </c>
      <c r="J1220" s="180"/>
      <c r="K1220" s="181">
        <f>ROUND(E1220*J1220,2)</f>
        <v>0</v>
      </c>
      <c r="L1220" s="181">
        <v>21</v>
      </c>
      <c r="M1220" s="181">
        <f>G1220*(1+L1220/100)</f>
        <v>0</v>
      </c>
      <c r="N1220" s="181">
        <v>0.02</v>
      </c>
      <c r="O1220" s="181">
        <f>ROUND(E1220*N1220,2)</f>
        <v>0.14000000000000001</v>
      </c>
      <c r="P1220" s="181">
        <v>0</v>
      </c>
      <c r="Q1220" s="181">
        <f>ROUND(E1220*P1220,2)</f>
        <v>0</v>
      </c>
      <c r="R1220" s="181"/>
      <c r="S1220" s="181" t="s">
        <v>212</v>
      </c>
      <c r="T1220" s="182" t="s">
        <v>202</v>
      </c>
      <c r="U1220" s="160">
        <v>0</v>
      </c>
      <c r="V1220" s="160">
        <f>ROUND(E1220*U1220,2)</f>
        <v>0</v>
      </c>
      <c r="W1220" s="160"/>
      <c r="X1220" s="151"/>
      <c r="Y1220" s="151"/>
      <c r="Z1220" s="151"/>
      <c r="AA1220" s="151"/>
      <c r="AB1220" s="151"/>
      <c r="AC1220" s="151"/>
      <c r="AD1220" s="151"/>
      <c r="AE1220" s="151"/>
      <c r="AF1220" s="151"/>
      <c r="AG1220" s="151" t="s">
        <v>1002</v>
      </c>
      <c r="AH1220" s="151"/>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c r="A1221" s="168">
        <v>271</v>
      </c>
      <c r="B1221" s="169" t="s">
        <v>1327</v>
      </c>
      <c r="C1221" s="185" t="s">
        <v>1328</v>
      </c>
      <c r="D1221" s="170" t="s">
        <v>211</v>
      </c>
      <c r="E1221" s="171">
        <v>1</v>
      </c>
      <c r="F1221" s="172">
        <v>0</v>
      </c>
      <c r="G1221" s="173">
        <f>ROUND(E1221*F1221,2)</f>
        <v>0</v>
      </c>
      <c r="H1221" s="172"/>
      <c r="I1221" s="173">
        <f>ROUND(E1221*H1221,2)</f>
        <v>0</v>
      </c>
      <c r="J1221" s="172"/>
      <c r="K1221" s="173">
        <f>ROUND(E1221*J1221,2)</f>
        <v>0</v>
      </c>
      <c r="L1221" s="173">
        <v>21</v>
      </c>
      <c r="M1221" s="173">
        <f>G1221*(1+L1221/100)</f>
        <v>0</v>
      </c>
      <c r="N1221" s="173">
        <v>0.02</v>
      </c>
      <c r="O1221" s="173">
        <f>ROUND(E1221*N1221,2)</f>
        <v>0.02</v>
      </c>
      <c r="P1221" s="173">
        <v>0</v>
      </c>
      <c r="Q1221" s="173">
        <f>ROUND(E1221*P1221,2)</f>
        <v>0</v>
      </c>
      <c r="R1221" s="173"/>
      <c r="S1221" s="173" t="s">
        <v>212</v>
      </c>
      <c r="T1221" s="174" t="s">
        <v>202</v>
      </c>
      <c r="U1221" s="160">
        <v>0</v>
      </c>
      <c r="V1221" s="160">
        <f>ROUND(E1221*U1221,2)</f>
        <v>0</v>
      </c>
      <c r="W1221" s="160"/>
      <c r="X1221" s="151"/>
      <c r="Y1221" s="151"/>
      <c r="Z1221" s="151"/>
      <c r="AA1221" s="151"/>
      <c r="AB1221" s="151"/>
      <c r="AC1221" s="151"/>
      <c r="AD1221" s="151"/>
      <c r="AE1221" s="151"/>
      <c r="AF1221" s="151"/>
      <c r="AG1221" s="151" t="s">
        <v>1002</v>
      </c>
      <c r="AH1221" s="151"/>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c r="A1222" s="158"/>
      <c r="B1222" s="159"/>
      <c r="C1222" s="198" t="s">
        <v>1298</v>
      </c>
      <c r="D1222" s="190"/>
      <c r="E1222" s="191">
        <v>1</v>
      </c>
      <c r="F1222" s="160"/>
      <c r="G1222" s="160"/>
      <c r="H1222" s="160"/>
      <c r="I1222" s="160"/>
      <c r="J1222" s="160"/>
      <c r="K1222" s="160"/>
      <c r="L1222" s="160"/>
      <c r="M1222" s="160"/>
      <c r="N1222" s="160"/>
      <c r="O1222" s="160"/>
      <c r="P1222" s="160"/>
      <c r="Q1222" s="160"/>
      <c r="R1222" s="160"/>
      <c r="S1222" s="160"/>
      <c r="T1222" s="160"/>
      <c r="U1222" s="160"/>
      <c r="V1222" s="160"/>
      <c r="W1222" s="160"/>
      <c r="X1222" s="151"/>
      <c r="Y1222" s="151"/>
      <c r="Z1222" s="151"/>
      <c r="AA1222" s="151"/>
      <c r="AB1222" s="151"/>
      <c r="AC1222" s="151"/>
      <c r="AD1222" s="151"/>
      <c r="AE1222" s="151"/>
      <c r="AF1222" s="151"/>
      <c r="AG1222" s="151" t="s">
        <v>250</v>
      </c>
      <c r="AH1222" s="151">
        <v>0</v>
      </c>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ht="22.5" outlineLevel="1">
      <c r="A1223" s="168">
        <v>272</v>
      </c>
      <c r="B1223" s="169" t="s">
        <v>1329</v>
      </c>
      <c r="C1223" s="185" t="s">
        <v>1330</v>
      </c>
      <c r="D1223" s="170" t="s">
        <v>211</v>
      </c>
      <c r="E1223" s="171">
        <v>1</v>
      </c>
      <c r="F1223" s="172">
        <v>0</v>
      </c>
      <c r="G1223" s="173">
        <f>ROUND(E1223*F1223,2)</f>
        <v>0</v>
      </c>
      <c r="H1223" s="172"/>
      <c r="I1223" s="173">
        <f>ROUND(E1223*H1223,2)</f>
        <v>0</v>
      </c>
      <c r="J1223" s="172"/>
      <c r="K1223" s="173">
        <f>ROUND(E1223*J1223,2)</f>
        <v>0</v>
      </c>
      <c r="L1223" s="173">
        <v>21</v>
      </c>
      <c r="M1223" s="173">
        <f>G1223*(1+L1223/100)</f>
        <v>0</v>
      </c>
      <c r="N1223" s="173">
        <v>0.02</v>
      </c>
      <c r="O1223" s="173">
        <f>ROUND(E1223*N1223,2)</f>
        <v>0.02</v>
      </c>
      <c r="P1223" s="173">
        <v>0</v>
      </c>
      <c r="Q1223" s="173">
        <f>ROUND(E1223*P1223,2)</f>
        <v>0</v>
      </c>
      <c r="R1223" s="173" t="s">
        <v>277</v>
      </c>
      <c r="S1223" s="173" t="s">
        <v>201</v>
      </c>
      <c r="T1223" s="174" t="s">
        <v>245</v>
      </c>
      <c r="U1223" s="160">
        <v>0</v>
      </c>
      <c r="V1223" s="160">
        <f>ROUND(E1223*U1223,2)</f>
        <v>0</v>
      </c>
      <c r="W1223" s="160"/>
      <c r="X1223" s="151"/>
      <c r="Y1223" s="151"/>
      <c r="Z1223" s="151"/>
      <c r="AA1223" s="151"/>
      <c r="AB1223" s="151"/>
      <c r="AC1223" s="151"/>
      <c r="AD1223" s="151"/>
      <c r="AE1223" s="151"/>
      <c r="AF1223" s="151"/>
      <c r="AG1223" s="151" t="s">
        <v>1002</v>
      </c>
      <c r="AH1223" s="151"/>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c r="A1224" s="158"/>
      <c r="B1224" s="159"/>
      <c r="C1224" s="198" t="s">
        <v>1309</v>
      </c>
      <c r="D1224" s="190"/>
      <c r="E1224" s="191">
        <v>1</v>
      </c>
      <c r="F1224" s="160"/>
      <c r="G1224" s="160"/>
      <c r="H1224" s="160"/>
      <c r="I1224" s="160"/>
      <c r="J1224" s="160"/>
      <c r="K1224" s="160"/>
      <c r="L1224" s="160"/>
      <c r="M1224" s="160"/>
      <c r="N1224" s="160"/>
      <c r="O1224" s="160"/>
      <c r="P1224" s="160"/>
      <c r="Q1224" s="160"/>
      <c r="R1224" s="160"/>
      <c r="S1224" s="160"/>
      <c r="T1224" s="160"/>
      <c r="U1224" s="160"/>
      <c r="V1224" s="160"/>
      <c r="W1224" s="160"/>
      <c r="X1224" s="151"/>
      <c r="Y1224" s="151"/>
      <c r="Z1224" s="151"/>
      <c r="AA1224" s="151"/>
      <c r="AB1224" s="151"/>
      <c r="AC1224" s="151"/>
      <c r="AD1224" s="151"/>
      <c r="AE1224" s="151"/>
      <c r="AF1224" s="151"/>
      <c r="AG1224" s="151" t="s">
        <v>250</v>
      </c>
      <c r="AH1224" s="151">
        <v>0</v>
      </c>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ht="22.5" outlineLevel="1">
      <c r="A1225" s="168">
        <v>273</v>
      </c>
      <c r="B1225" s="169" t="s">
        <v>1331</v>
      </c>
      <c r="C1225" s="185" t="s">
        <v>1332</v>
      </c>
      <c r="D1225" s="170" t="s">
        <v>211</v>
      </c>
      <c r="E1225" s="171">
        <v>1</v>
      </c>
      <c r="F1225" s="172">
        <v>0</v>
      </c>
      <c r="G1225" s="173">
        <f>ROUND(E1225*F1225,2)</f>
        <v>0</v>
      </c>
      <c r="H1225" s="172"/>
      <c r="I1225" s="173">
        <f>ROUND(E1225*H1225,2)</f>
        <v>0</v>
      </c>
      <c r="J1225" s="172"/>
      <c r="K1225" s="173">
        <f>ROUND(E1225*J1225,2)</f>
        <v>0</v>
      </c>
      <c r="L1225" s="173">
        <v>21</v>
      </c>
      <c r="M1225" s="173">
        <f>G1225*(1+L1225/100)</f>
        <v>0</v>
      </c>
      <c r="N1225" s="173">
        <v>0.02</v>
      </c>
      <c r="O1225" s="173">
        <f>ROUND(E1225*N1225,2)</f>
        <v>0.02</v>
      </c>
      <c r="P1225" s="173">
        <v>0</v>
      </c>
      <c r="Q1225" s="173">
        <f>ROUND(E1225*P1225,2)</f>
        <v>0</v>
      </c>
      <c r="R1225" s="173" t="s">
        <v>277</v>
      </c>
      <c r="S1225" s="173" t="s">
        <v>201</v>
      </c>
      <c r="T1225" s="174" t="s">
        <v>245</v>
      </c>
      <c r="U1225" s="160">
        <v>0</v>
      </c>
      <c r="V1225" s="160">
        <f>ROUND(E1225*U1225,2)</f>
        <v>0</v>
      </c>
      <c r="W1225" s="160"/>
      <c r="X1225" s="151"/>
      <c r="Y1225" s="151"/>
      <c r="Z1225" s="151"/>
      <c r="AA1225" s="151"/>
      <c r="AB1225" s="151"/>
      <c r="AC1225" s="151"/>
      <c r="AD1225" s="151"/>
      <c r="AE1225" s="151"/>
      <c r="AF1225" s="151"/>
      <c r="AG1225" s="151" t="s">
        <v>1002</v>
      </c>
      <c r="AH1225" s="151"/>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c r="A1226" s="158"/>
      <c r="B1226" s="159"/>
      <c r="C1226" s="198" t="s">
        <v>1255</v>
      </c>
      <c r="D1226" s="190"/>
      <c r="E1226" s="191">
        <v>1</v>
      </c>
      <c r="F1226" s="160"/>
      <c r="G1226" s="160"/>
      <c r="H1226" s="160"/>
      <c r="I1226" s="160"/>
      <c r="J1226" s="160"/>
      <c r="K1226" s="160"/>
      <c r="L1226" s="160"/>
      <c r="M1226" s="160"/>
      <c r="N1226" s="160"/>
      <c r="O1226" s="160"/>
      <c r="P1226" s="160"/>
      <c r="Q1226" s="160"/>
      <c r="R1226" s="160"/>
      <c r="S1226" s="160"/>
      <c r="T1226" s="160"/>
      <c r="U1226" s="160"/>
      <c r="V1226" s="160"/>
      <c r="W1226" s="160"/>
      <c r="X1226" s="151"/>
      <c r="Y1226" s="151"/>
      <c r="Z1226" s="151"/>
      <c r="AA1226" s="151"/>
      <c r="AB1226" s="151"/>
      <c r="AC1226" s="151"/>
      <c r="AD1226" s="151"/>
      <c r="AE1226" s="151"/>
      <c r="AF1226" s="151"/>
      <c r="AG1226" s="151" t="s">
        <v>250</v>
      </c>
      <c r="AH1226" s="151">
        <v>0</v>
      </c>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ht="22.5" outlineLevel="1">
      <c r="A1227" s="168">
        <v>274</v>
      </c>
      <c r="B1227" s="169" t="s">
        <v>1333</v>
      </c>
      <c r="C1227" s="185" t="s">
        <v>1334</v>
      </c>
      <c r="D1227" s="170" t="s">
        <v>211</v>
      </c>
      <c r="E1227" s="171">
        <v>1</v>
      </c>
      <c r="F1227" s="172">
        <v>0</v>
      </c>
      <c r="G1227" s="173">
        <f>ROUND(E1227*F1227,2)</f>
        <v>0</v>
      </c>
      <c r="H1227" s="172"/>
      <c r="I1227" s="173">
        <f>ROUND(E1227*H1227,2)</f>
        <v>0</v>
      </c>
      <c r="J1227" s="172"/>
      <c r="K1227" s="173">
        <f>ROUND(E1227*J1227,2)</f>
        <v>0</v>
      </c>
      <c r="L1227" s="173">
        <v>21</v>
      </c>
      <c r="M1227" s="173">
        <f>G1227*(1+L1227/100)</f>
        <v>0</v>
      </c>
      <c r="N1227" s="173">
        <v>0.03</v>
      </c>
      <c r="O1227" s="173">
        <f>ROUND(E1227*N1227,2)</f>
        <v>0.03</v>
      </c>
      <c r="P1227" s="173">
        <v>0</v>
      </c>
      <c r="Q1227" s="173">
        <f>ROUND(E1227*P1227,2)</f>
        <v>0</v>
      </c>
      <c r="R1227" s="173" t="s">
        <v>277</v>
      </c>
      <c r="S1227" s="173" t="s">
        <v>201</v>
      </c>
      <c r="T1227" s="174" t="s">
        <v>245</v>
      </c>
      <c r="U1227" s="160">
        <v>0</v>
      </c>
      <c r="V1227" s="160">
        <f>ROUND(E1227*U1227,2)</f>
        <v>0</v>
      </c>
      <c r="W1227" s="160"/>
      <c r="X1227" s="151"/>
      <c r="Y1227" s="151"/>
      <c r="Z1227" s="151"/>
      <c r="AA1227" s="151"/>
      <c r="AB1227" s="151"/>
      <c r="AC1227" s="151"/>
      <c r="AD1227" s="151"/>
      <c r="AE1227" s="151"/>
      <c r="AF1227" s="151"/>
      <c r="AG1227" s="151" t="s">
        <v>1002</v>
      </c>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outlineLevel="1">
      <c r="A1228" s="158"/>
      <c r="B1228" s="159"/>
      <c r="C1228" s="198" t="s">
        <v>1304</v>
      </c>
      <c r="D1228" s="190"/>
      <c r="E1228" s="191">
        <v>1</v>
      </c>
      <c r="F1228" s="160"/>
      <c r="G1228" s="160"/>
      <c r="H1228" s="160"/>
      <c r="I1228" s="160"/>
      <c r="J1228" s="160"/>
      <c r="K1228" s="160"/>
      <c r="L1228" s="160"/>
      <c r="M1228" s="160"/>
      <c r="N1228" s="160"/>
      <c r="O1228" s="160"/>
      <c r="P1228" s="160"/>
      <c r="Q1228" s="160"/>
      <c r="R1228" s="160"/>
      <c r="S1228" s="160"/>
      <c r="T1228" s="160"/>
      <c r="U1228" s="160"/>
      <c r="V1228" s="160"/>
      <c r="W1228" s="160"/>
      <c r="X1228" s="151"/>
      <c r="Y1228" s="151"/>
      <c r="Z1228" s="151"/>
      <c r="AA1228" s="151"/>
      <c r="AB1228" s="151"/>
      <c r="AC1228" s="151"/>
      <c r="AD1228" s="151"/>
      <c r="AE1228" s="151"/>
      <c r="AF1228" s="151"/>
      <c r="AG1228" s="151" t="s">
        <v>250</v>
      </c>
      <c r="AH1228" s="151">
        <v>0</v>
      </c>
      <c r="AI1228" s="151"/>
      <c r="AJ1228" s="151"/>
      <c r="AK1228" s="151"/>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row>
    <row r="1229" spans="1:60" outlineLevel="1">
      <c r="A1229" s="168">
        <v>275</v>
      </c>
      <c r="B1229" s="169" t="s">
        <v>1335</v>
      </c>
      <c r="C1229" s="185" t="s">
        <v>1336</v>
      </c>
      <c r="D1229" s="170" t="s">
        <v>685</v>
      </c>
      <c r="E1229" s="171">
        <v>0.72360000000000002</v>
      </c>
      <c r="F1229" s="172">
        <v>0</v>
      </c>
      <c r="G1229" s="173">
        <f>ROUND(E1229*F1229,2)</f>
        <v>0</v>
      </c>
      <c r="H1229" s="172"/>
      <c r="I1229" s="173">
        <f>ROUND(E1229*H1229,2)</f>
        <v>0</v>
      </c>
      <c r="J1229" s="172"/>
      <c r="K1229" s="173">
        <f>ROUND(E1229*J1229,2)</f>
        <v>0</v>
      </c>
      <c r="L1229" s="173">
        <v>21</v>
      </c>
      <c r="M1229" s="173">
        <f>G1229*(1+L1229/100)</f>
        <v>0</v>
      </c>
      <c r="N1229" s="173">
        <v>0</v>
      </c>
      <c r="O1229" s="173">
        <f>ROUND(E1229*N1229,2)</f>
        <v>0</v>
      </c>
      <c r="P1229" s="173">
        <v>0</v>
      </c>
      <c r="Q1229" s="173">
        <f>ROUND(E1229*P1229,2)</f>
        <v>0</v>
      </c>
      <c r="R1229" s="173" t="s">
        <v>1246</v>
      </c>
      <c r="S1229" s="173" t="s">
        <v>201</v>
      </c>
      <c r="T1229" s="174" t="s">
        <v>245</v>
      </c>
      <c r="U1229" s="160">
        <v>2.4209999999999998</v>
      </c>
      <c r="V1229" s="160">
        <f>ROUND(E1229*U1229,2)</f>
        <v>1.75</v>
      </c>
      <c r="W1229" s="160"/>
      <c r="X1229" s="151"/>
      <c r="Y1229" s="151"/>
      <c r="Z1229" s="151"/>
      <c r="AA1229" s="151"/>
      <c r="AB1229" s="151"/>
      <c r="AC1229" s="151"/>
      <c r="AD1229" s="151"/>
      <c r="AE1229" s="151"/>
      <c r="AF1229" s="151"/>
      <c r="AG1229" s="151" t="s">
        <v>967</v>
      </c>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outlineLevel="1">
      <c r="A1230" s="158"/>
      <c r="B1230" s="159"/>
      <c r="C1230" s="315" t="s">
        <v>1024</v>
      </c>
      <c r="D1230" s="316"/>
      <c r="E1230" s="316"/>
      <c r="F1230" s="316"/>
      <c r="G1230" s="316"/>
      <c r="H1230" s="160"/>
      <c r="I1230" s="160"/>
      <c r="J1230" s="160"/>
      <c r="K1230" s="160"/>
      <c r="L1230" s="160"/>
      <c r="M1230" s="160"/>
      <c r="N1230" s="160"/>
      <c r="O1230" s="160"/>
      <c r="P1230" s="160"/>
      <c r="Q1230" s="160"/>
      <c r="R1230" s="160"/>
      <c r="S1230" s="160"/>
      <c r="T1230" s="160"/>
      <c r="U1230" s="160"/>
      <c r="V1230" s="160"/>
      <c r="W1230" s="160"/>
      <c r="X1230" s="151"/>
      <c r="Y1230" s="151"/>
      <c r="Z1230" s="151"/>
      <c r="AA1230" s="151"/>
      <c r="AB1230" s="151"/>
      <c r="AC1230" s="151"/>
      <c r="AD1230" s="151"/>
      <c r="AE1230" s="151"/>
      <c r="AF1230" s="151"/>
      <c r="AG1230" s="151" t="s">
        <v>248</v>
      </c>
      <c r="AH1230" s="151"/>
      <c r="AI1230" s="151"/>
      <c r="AJ1230" s="151"/>
      <c r="AK1230" s="151"/>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row>
    <row r="1231" spans="1:60">
      <c r="A1231" s="162" t="s">
        <v>197</v>
      </c>
      <c r="B1231" s="163" t="s">
        <v>141</v>
      </c>
      <c r="C1231" s="184" t="s">
        <v>142</v>
      </c>
      <c r="D1231" s="164"/>
      <c r="E1231" s="165"/>
      <c r="F1231" s="166"/>
      <c r="G1231" s="166">
        <f>SUMIF(AG1232:AG1242,"&lt;&gt;NOR",G1232:G1242)</f>
        <v>0</v>
      </c>
      <c r="H1231" s="166"/>
      <c r="I1231" s="166">
        <f>SUM(I1232:I1242)</f>
        <v>0</v>
      </c>
      <c r="J1231" s="166"/>
      <c r="K1231" s="166">
        <f>SUM(K1232:K1242)</f>
        <v>0</v>
      </c>
      <c r="L1231" s="166"/>
      <c r="M1231" s="166">
        <f>SUM(M1232:M1242)</f>
        <v>0</v>
      </c>
      <c r="N1231" s="166"/>
      <c r="O1231" s="166">
        <f>SUM(O1232:O1242)</f>
        <v>2.8800000000000003</v>
      </c>
      <c r="P1231" s="166"/>
      <c r="Q1231" s="166">
        <f>SUM(Q1232:Q1242)</f>
        <v>0</v>
      </c>
      <c r="R1231" s="166"/>
      <c r="S1231" s="166"/>
      <c r="T1231" s="167"/>
      <c r="U1231" s="161"/>
      <c r="V1231" s="161">
        <f>SUM(V1232:V1242)</f>
        <v>23.16</v>
      </c>
      <c r="W1231" s="161"/>
      <c r="AG1231" t="s">
        <v>198</v>
      </c>
    </row>
    <row r="1232" spans="1:60" ht="22.5" outlineLevel="1">
      <c r="A1232" s="168">
        <v>276</v>
      </c>
      <c r="B1232" s="169" t="s">
        <v>1337</v>
      </c>
      <c r="C1232" s="185" t="s">
        <v>1338</v>
      </c>
      <c r="D1232" s="170" t="s">
        <v>1339</v>
      </c>
      <c r="E1232" s="171">
        <v>330</v>
      </c>
      <c r="F1232" s="172">
        <v>0</v>
      </c>
      <c r="G1232" s="173">
        <f>ROUND(E1232*F1232,2)</f>
        <v>0</v>
      </c>
      <c r="H1232" s="172"/>
      <c r="I1232" s="173">
        <f>ROUND(E1232*H1232,2)</f>
        <v>0</v>
      </c>
      <c r="J1232" s="172"/>
      <c r="K1232" s="173">
        <f>ROUND(E1232*J1232,2)</f>
        <v>0</v>
      </c>
      <c r="L1232" s="173">
        <v>21</v>
      </c>
      <c r="M1232" s="173">
        <f>G1232*(1+L1232/100)</f>
        <v>0</v>
      </c>
      <c r="N1232" s="173">
        <v>5.0000000000000002E-5</v>
      </c>
      <c r="O1232" s="173">
        <f>ROUND(E1232*N1232,2)</f>
        <v>0.02</v>
      </c>
      <c r="P1232" s="173">
        <v>0</v>
      </c>
      <c r="Q1232" s="173">
        <f>ROUND(E1232*P1232,2)</f>
        <v>0</v>
      </c>
      <c r="R1232" s="173" t="s">
        <v>1272</v>
      </c>
      <c r="S1232" s="173" t="s">
        <v>201</v>
      </c>
      <c r="T1232" s="174" t="s">
        <v>245</v>
      </c>
      <c r="U1232" s="160">
        <v>4.3999999999999997E-2</v>
      </c>
      <c r="V1232" s="160">
        <f>ROUND(E1232*U1232,2)</f>
        <v>14.52</v>
      </c>
      <c r="W1232" s="160"/>
      <c r="X1232" s="151"/>
      <c r="Y1232" s="151"/>
      <c r="Z1232" s="151"/>
      <c r="AA1232" s="151"/>
      <c r="AB1232" s="151"/>
      <c r="AC1232" s="151"/>
      <c r="AD1232" s="151"/>
      <c r="AE1232" s="151"/>
      <c r="AF1232" s="151"/>
      <c r="AG1232" s="151" t="s">
        <v>972</v>
      </c>
      <c r="AH1232" s="151"/>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c r="A1233" s="158"/>
      <c r="B1233" s="159"/>
      <c r="C1233" s="198" t="s">
        <v>1340</v>
      </c>
      <c r="D1233" s="190"/>
      <c r="E1233" s="191">
        <v>330</v>
      </c>
      <c r="F1233" s="160"/>
      <c r="G1233" s="160"/>
      <c r="H1233" s="160"/>
      <c r="I1233" s="160"/>
      <c r="J1233" s="160"/>
      <c r="K1233" s="160"/>
      <c r="L1233" s="160"/>
      <c r="M1233" s="160"/>
      <c r="N1233" s="160"/>
      <c r="O1233" s="160"/>
      <c r="P1233" s="160"/>
      <c r="Q1233" s="160"/>
      <c r="R1233" s="160"/>
      <c r="S1233" s="160"/>
      <c r="T1233" s="160"/>
      <c r="U1233" s="160"/>
      <c r="V1233" s="160"/>
      <c r="W1233" s="160"/>
      <c r="X1233" s="151"/>
      <c r="Y1233" s="151"/>
      <c r="Z1233" s="151"/>
      <c r="AA1233" s="151"/>
      <c r="AB1233" s="151"/>
      <c r="AC1233" s="151"/>
      <c r="AD1233" s="151"/>
      <c r="AE1233" s="151"/>
      <c r="AF1233" s="151"/>
      <c r="AG1233" s="151" t="s">
        <v>250</v>
      </c>
      <c r="AH1233" s="151">
        <v>0</v>
      </c>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c r="A1234" s="168">
        <v>277</v>
      </c>
      <c r="B1234" s="169" t="s">
        <v>1341</v>
      </c>
      <c r="C1234" s="185" t="s">
        <v>1342</v>
      </c>
      <c r="D1234" s="170" t="s">
        <v>276</v>
      </c>
      <c r="E1234" s="171">
        <v>0.35639999999999999</v>
      </c>
      <c r="F1234" s="172">
        <v>0</v>
      </c>
      <c r="G1234" s="173">
        <f>ROUND(E1234*F1234,2)</f>
        <v>0</v>
      </c>
      <c r="H1234" s="172"/>
      <c r="I1234" s="173">
        <f>ROUND(E1234*H1234,2)</f>
        <v>0</v>
      </c>
      <c r="J1234" s="172"/>
      <c r="K1234" s="173">
        <f>ROUND(E1234*J1234,2)</f>
        <v>0</v>
      </c>
      <c r="L1234" s="173">
        <v>21</v>
      </c>
      <c r="M1234" s="173">
        <f>G1234*(1+L1234/100)</f>
        <v>0</v>
      </c>
      <c r="N1234" s="173">
        <v>1</v>
      </c>
      <c r="O1234" s="173">
        <f>ROUND(E1234*N1234,2)</f>
        <v>0.36</v>
      </c>
      <c r="P1234" s="173">
        <v>0</v>
      </c>
      <c r="Q1234" s="173">
        <f>ROUND(E1234*P1234,2)</f>
        <v>0</v>
      </c>
      <c r="R1234" s="173" t="s">
        <v>277</v>
      </c>
      <c r="S1234" s="173" t="s">
        <v>201</v>
      </c>
      <c r="T1234" s="174" t="s">
        <v>245</v>
      </c>
      <c r="U1234" s="160">
        <v>0</v>
      </c>
      <c r="V1234" s="160">
        <f>ROUND(E1234*U1234,2)</f>
        <v>0</v>
      </c>
      <c r="W1234" s="160"/>
      <c r="X1234" s="151"/>
      <c r="Y1234" s="151"/>
      <c r="Z1234" s="151"/>
      <c r="AA1234" s="151"/>
      <c r="AB1234" s="151"/>
      <c r="AC1234" s="151"/>
      <c r="AD1234" s="151"/>
      <c r="AE1234" s="151"/>
      <c r="AF1234" s="151"/>
      <c r="AG1234" s="151" t="s">
        <v>1002</v>
      </c>
      <c r="AH1234" s="151"/>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c r="A1235" s="158"/>
      <c r="B1235" s="159"/>
      <c r="C1235" s="198" t="s">
        <v>1343</v>
      </c>
      <c r="D1235" s="190"/>
      <c r="E1235" s="191">
        <v>0.35639999999999999</v>
      </c>
      <c r="F1235" s="160"/>
      <c r="G1235" s="160"/>
      <c r="H1235" s="160"/>
      <c r="I1235" s="160"/>
      <c r="J1235" s="160"/>
      <c r="K1235" s="160"/>
      <c r="L1235" s="160"/>
      <c r="M1235" s="160"/>
      <c r="N1235" s="160"/>
      <c r="O1235" s="160"/>
      <c r="P1235" s="160"/>
      <c r="Q1235" s="160"/>
      <c r="R1235" s="160"/>
      <c r="S1235" s="160"/>
      <c r="T1235" s="160"/>
      <c r="U1235" s="160"/>
      <c r="V1235" s="160"/>
      <c r="W1235" s="160"/>
      <c r="X1235" s="151"/>
      <c r="Y1235" s="151"/>
      <c r="Z1235" s="151"/>
      <c r="AA1235" s="151"/>
      <c r="AB1235" s="151"/>
      <c r="AC1235" s="151"/>
      <c r="AD1235" s="151"/>
      <c r="AE1235" s="151"/>
      <c r="AF1235" s="151"/>
      <c r="AG1235" s="151" t="s">
        <v>250</v>
      </c>
      <c r="AH1235" s="151">
        <v>0</v>
      </c>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c r="A1236" s="176">
        <v>278</v>
      </c>
      <c r="B1236" s="177" t="s">
        <v>1344</v>
      </c>
      <c r="C1236" s="186" t="s">
        <v>1345</v>
      </c>
      <c r="D1236" s="178" t="s">
        <v>1339</v>
      </c>
      <c r="E1236" s="179">
        <v>10</v>
      </c>
      <c r="F1236" s="180">
        <v>0</v>
      </c>
      <c r="G1236" s="181">
        <f>ROUND(E1236*F1236,2)</f>
        <v>0</v>
      </c>
      <c r="H1236" s="180"/>
      <c r="I1236" s="181">
        <f>ROUND(E1236*H1236,2)</f>
        <v>0</v>
      </c>
      <c r="J1236" s="180"/>
      <c r="K1236" s="181">
        <f>ROUND(E1236*J1236,2)</f>
        <v>0</v>
      </c>
      <c r="L1236" s="181">
        <v>21</v>
      </c>
      <c r="M1236" s="181">
        <f>G1236*(1+L1236/100)</f>
        <v>0</v>
      </c>
      <c r="N1236" s="181">
        <v>1E-3</v>
      </c>
      <c r="O1236" s="181">
        <f>ROUND(E1236*N1236,2)</f>
        <v>0.01</v>
      </c>
      <c r="P1236" s="181">
        <v>0</v>
      </c>
      <c r="Q1236" s="181">
        <f>ROUND(E1236*P1236,2)</f>
        <v>0</v>
      </c>
      <c r="R1236" s="181" t="s">
        <v>277</v>
      </c>
      <c r="S1236" s="181" t="s">
        <v>201</v>
      </c>
      <c r="T1236" s="182" t="s">
        <v>245</v>
      </c>
      <c r="U1236" s="160">
        <v>0</v>
      </c>
      <c r="V1236" s="160">
        <f>ROUND(E1236*U1236,2)</f>
        <v>0</v>
      </c>
      <c r="W1236" s="160"/>
      <c r="X1236" s="151"/>
      <c r="Y1236" s="151"/>
      <c r="Z1236" s="151"/>
      <c r="AA1236" s="151"/>
      <c r="AB1236" s="151"/>
      <c r="AC1236" s="151"/>
      <c r="AD1236" s="151"/>
      <c r="AE1236" s="151"/>
      <c r="AF1236" s="151"/>
      <c r="AG1236" s="151" t="s">
        <v>1002</v>
      </c>
      <c r="AH1236" s="151"/>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ht="22.5" outlineLevel="1">
      <c r="A1237" s="168">
        <v>279</v>
      </c>
      <c r="B1237" s="169" t="s">
        <v>1346</v>
      </c>
      <c r="C1237" s="185" t="s">
        <v>1347</v>
      </c>
      <c r="D1237" s="170" t="s">
        <v>292</v>
      </c>
      <c r="E1237" s="171">
        <v>24.905000000000001</v>
      </c>
      <c r="F1237" s="172">
        <v>0</v>
      </c>
      <c r="G1237" s="173">
        <f>ROUND(E1237*F1237,2)</f>
        <v>0</v>
      </c>
      <c r="H1237" s="172"/>
      <c r="I1237" s="173">
        <f>ROUND(E1237*H1237,2)</f>
        <v>0</v>
      </c>
      <c r="J1237" s="172"/>
      <c r="K1237" s="173">
        <f>ROUND(E1237*J1237,2)</f>
        <v>0</v>
      </c>
      <c r="L1237" s="173">
        <v>21</v>
      </c>
      <c r="M1237" s="173">
        <f>G1237*(1+L1237/100)</f>
        <v>0</v>
      </c>
      <c r="N1237" s="173">
        <v>0.1</v>
      </c>
      <c r="O1237" s="173">
        <f>ROUND(E1237*N1237,2)</f>
        <v>2.4900000000000002</v>
      </c>
      <c r="P1237" s="173">
        <v>0</v>
      </c>
      <c r="Q1237" s="173">
        <f>ROUND(E1237*P1237,2)</f>
        <v>0</v>
      </c>
      <c r="R1237" s="173"/>
      <c r="S1237" s="173" t="s">
        <v>212</v>
      </c>
      <c r="T1237" s="174" t="s">
        <v>202</v>
      </c>
      <c r="U1237" s="160">
        <v>0</v>
      </c>
      <c r="V1237" s="160">
        <f>ROUND(E1237*U1237,2)</f>
        <v>0</v>
      </c>
      <c r="W1237" s="160"/>
      <c r="X1237" s="151"/>
      <c r="Y1237" s="151"/>
      <c r="Z1237" s="151"/>
      <c r="AA1237" s="151"/>
      <c r="AB1237" s="151"/>
      <c r="AC1237" s="151"/>
      <c r="AD1237" s="151"/>
      <c r="AE1237" s="151"/>
      <c r="AF1237" s="151"/>
      <c r="AG1237" s="151" t="s">
        <v>665</v>
      </c>
      <c r="AH1237" s="151"/>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c r="A1238" s="158"/>
      <c r="B1238" s="159"/>
      <c r="C1238" s="198" t="s">
        <v>1348</v>
      </c>
      <c r="D1238" s="190"/>
      <c r="E1238" s="191">
        <v>10.548</v>
      </c>
      <c r="F1238" s="160"/>
      <c r="G1238" s="160"/>
      <c r="H1238" s="160"/>
      <c r="I1238" s="160"/>
      <c r="J1238" s="160"/>
      <c r="K1238" s="160"/>
      <c r="L1238" s="160"/>
      <c r="M1238" s="160"/>
      <c r="N1238" s="160"/>
      <c r="O1238" s="160"/>
      <c r="P1238" s="160"/>
      <c r="Q1238" s="160"/>
      <c r="R1238" s="160"/>
      <c r="S1238" s="160"/>
      <c r="T1238" s="160"/>
      <c r="U1238" s="160"/>
      <c r="V1238" s="160"/>
      <c r="W1238" s="160"/>
      <c r="X1238" s="151"/>
      <c r="Y1238" s="151"/>
      <c r="Z1238" s="151"/>
      <c r="AA1238" s="151"/>
      <c r="AB1238" s="151"/>
      <c r="AC1238" s="151"/>
      <c r="AD1238" s="151"/>
      <c r="AE1238" s="151"/>
      <c r="AF1238" s="151"/>
      <c r="AG1238" s="151" t="s">
        <v>250</v>
      </c>
      <c r="AH1238" s="151">
        <v>0</v>
      </c>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c r="A1239" s="158"/>
      <c r="B1239" s="159"/>
      <c r="C1239" s="198" t="s">
        <v>1349</v>
      </c>
      <c r="D1239" s="190"/>
      <c r="E1239" s="191">
        <v>6.0065</v>
      </c>
      <c r="F1239" s="160"/>
      <c r="G1239" s="160"/>
      <c r="H1239" s="160"/>
      <c r="I1239" s="160"/>
      <c r="J1239" s="160"/>
      <c r="K1239" s="160"/>
      <c r="L1239" s="160"/>
      <c r="M1239" s="160"/>
      <c r="N1239" s="160"/>
      <c r="O1239" s="160"/>
      <c r="P1239" s="160"/>
      <c r="Q1239" s="160"/>
      <c r="R1239" s="160"/>
      <c r="S1239" s="160"/>
      <c r="T1239" s="160"/>
      <c r="U1239" s="160"/>
      <c r="V1239" s="160"/>
      <c r="W1239" s="160"/>
      <c r="X1239" s="151"/>
      <c r="Y1239" s="151"/>
      <c r="Z1239" s="151"/>
      <c r="AA1239" s="151"/>
      <c r="AB1239" s="151"/>
      <c r="AC1239" s="151"/>
      <c r="AD1239" s="151"/>
      <c r="AE1239" s="151"/>
      <c r="AF1239" s="151"/>
      <c r="AG1239" s="151" t="s">
        <v>250</v>
      </c>
      <c r="AH1239" s="151">
        <v>0</v>
      </c>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c r="A1240" s="158"/>
      <c r="B1240" s="159"/>
      <c r="C1240" s="198" t="s">
        <v>1350</v>
      </c>
      <c r="D1240" s="190"/>
      <c r="E1240" s="191">
        <v>8.3505000000000003</v>
      </c>
      <c r="F1240" s="160"/>
      <c r="G1240" s="160"/>
      <c r="H1240" s="160"/>
      <c r="I1240" s="160"/>
      <c r="J1240" s="160"/>
      <c r="K1240" s="160"/>
      <c r="L1240" s="160"/>
      <c r="M1240" s="160"/>
      <c r="N1240" s="160"/>
      <c r="O1240" s="160"/>
      <c r="P1240" s="160"/>
      <c r="Q1240" s="160"/>
      <c r="R1240" s="160"/>
      <c r="S1240" s="160"/>
      <c r="T1240" s="160"/>
      <c r="U1240" s="160"/>
      <c r="V1240" s="160"/>
      <c r="W1240" s="160"/>
      <c r="X1240" s="151"/>
      <c r="Y1240" s="151"/>
      <c r="Z1240" s="151"/>
      <c r="AA1240" s="151"/>
      <c r="AB1240" s="151"/>
      <c r="AC1240" s="151"/>
      <c r="AD1240" s="151"/>
      <c r="AE1240" s="151"/>
      <c r="AF1240" s="151"/>
      <c r="AG1240" s="151" t="s">
        <v>250</v>
      </c>
      <c r="AH1240" s="151">
        <v>0</v>
      </c>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c r="A1241" s="168">
        <v>280</v>
      </c>
      <c r="B1241" s="169" t="s">
        <v>1351</v>
      </c>
      <c r="C1241" s="185" t="s">
        <v>1352</v>
      </c>
      <c r="D1241" s="170" t="s">
        <v>685</v>
      </c>
      <c r="E1241" s="171">
        <v>2.8734000000000002</v>
      </c>
      <c r="F1241" s="172">
        <v>0</v>
      </c>
      <c r="G1241" s="173">
        <f>ROUND(E1241*F1241,2)</f>
        <v>0</v>
      </c>
      <c r="H1241" s="172"/>
      <c r="I1241" s="173">
        <f>ROUND(E1241*H1241,2)</f>
        <v>0</v>
      </c>
      <c r="J1241" s="172"/>
      <c r="K1241" s="173">
        <f>ROUND(E1241*J1241,2)</f>
        <v>0</v>
      </c>
      <c r="L1241" s="173">
        <v>21</v>
      </c>
      <c r="M1241" s="173">
        <f>G1241*(1+L1241/100)</f>
        <v>0</v>
      </c>
      <c r="N1241" s="173">
        <v>0</v>
      </c>
      <c r="O1241" s="173">
        <f>ROUND(E1241*N1241,2)</f>
        <v>0</v>
      </c>
      <c r="P1241" s="173">
        <v>0</v>
      </c>
      <c r="Q1241" s="173">
        <f>ROUND(E1241*P1241,2)</f>
        <v>0</v>
      </c>
      <c r="R1241" s="173" t="s">
        <v>1272</v>
      </c>
      <c r="S1241" s="173" t="s">
        <v>201</v>
      </c>
      <c r="T1241" s="174" t="s">
        <v>245</v>
      </c>
      <c r="U1241" s="160">
        <v>3.0059999999999998</v>
      </c>
      <c r="V1241" s="160">
        <f>ROUND(E1241*U1241,2)</f>
        <v>8.64</v>
      </c>
      <c r="W1241" s="160"/>
      <c r="X1241" s="151"/>
      <c r="Y1241" s="151"/>
      <c r="Z1241" s="151"/>
      <c r="AA1241" s="151"/>
      <c r="AB1241" s="151"/>
      <c r="AC1241" s="151"/>
      <c r="AD1241" s="151"/>
      <c r="AE1241" s="151"/>
      <c r="AF1241" s="151"/>
      <c r="AG1241" s="151" t="s">
        <v>967</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c r="A1242" s="158"/>
      <c r="B1242" s="159"/>
      <c r="C1242" s="315" t="s">
        <v>1024</v>
      </c>
      <c r="D1242" s="316"/>
      <c r="E1242" s="316"/>
      <c r="F1242" s="316"/>
      <c r="G1242" s="316"/>
      <c r="H1242" s="160"/>
      <c r="I1242" s="160"/>
      <c r="J1242" s="160"/>
      <c r="K1242" s="160"/>
      <c r="L1242" s="160"/>
      <c r="M1242" s="160"/>
      <c r="N1242" s="160"/>
      <c r="O1242" s="160"/>
      <c r="P1242" s="160"/>
      <c r="Q1242" s="160"/>
      <c r="R1242" s="160"/>
      <c r="S1242" s="160"/>
      <c r="T1242" s="160"/>
      <c r="U1242" s="160"/>
      <c r="V1242" s="160"/>
      <c r="W1242" s="160"/>
      <c r="X1242" s="151"/>
      <c r="Y1242" s="151"/>
      <c r="Z1242" s="151"/>
      <c r="AA1242" s="151"/>
      <c r="AB1242" s="151"/>
      <c r="AC1242" s="151"/>
      <c r="AD1242" s="151"/>
      <c r="AE1242" s="151"/>
      <c r="AF1242" s="151"/>
      <c r="AG1242" s="151" t="s">
        <v>248</v>
      </c>
      <c r="AH1242" s="151"/>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c r="A1243" s="162" t="s">
        <v>197</v>
      </c>
      <c r="B1243" s="163" t="s">
        <v>143</v>
      </c>
      <c r="C1243" s="184" t="s">
        <v>144</v>
      </c>
      <c r="D1243" s="164"/>
      <c r="E1243" s="165"/>
      <c r="F1243" s="166"/>
      <c r="G1243" s="166">
        <f>SUMIF(AG1244:AG1266,"&lt;&gt;NOR",G1244:G1266)</f>
        <v>0</v>
      </c>
      <c r="H1243" s="166"/>
      <c r="I1243" s="166">
        <f>SUM(I1244:I1266)</f>
        <v>0</v>
      </c>
      <c r="J1243" s="166"/>
      <c r="K1243" s="166">
        <f>SUM(K1244:K1266)</f>
        <v>0</v>
      </c>
      <c r="L1243" s="166"/>
      <c r="M1243" s="166">
        <f>SUM(M1244:M1266)</f>
        <v>0</v>
      </c>
      <c r="N1243" s="166"/>
      <c r="O1243" s="166">
        <f>SUM(O1244:O1266)</f>
        <v>0.55000000000000004</v>
      </c>
      <c r="P1243" s="166"/>
      <c r="Q1243" s="166">
        <f>SUM(Q1244:Q1266)</f>
        <v>0</v>
      </c>
      <c r="R1243" s="166"/>
      <c r="S1243" s="166"/>
      <c r="T1243" s="167"/>
      <c r="U1243" s="161"/>
      <c r="V1243" s="161">
        <f>SUM(V1244:V1266)</f>
        <v>51.15</v>
      </c>
      <c r="W1243" s="161"/>
      <c r="AG1243" t="s">
        <v>198</v>
      </c>
    </row>
    <row r="1244" spans="1:60" ht="33.75" outlineLevel="1">
      <c r="A1244" s="168">
        <v>281</v>
      </c>
      <c r="B1244" s="169" t="s">
        <v>1353</v>
      </c>
      <c r="C1244" s="185" t="s">
        <v>1354</v>
      </c>
      <c r="D1244" s="170" t="s">
        <v>318</v>
      </c>
      <c r="E1244" s="171">
        <v>38.82</v>
      </c>
      <c r="F1244" s="172">
        <v>0</v>
      </c>
      <c r="G1244" s="173">
        <f>ROUND(E1244*F1244,2)</f>
        <v>0</v>
      </c>
      <c r="H1244" s="172"/>
      <c r="I1244" s="173">
        <f>ROUND(E1244*H1244,2)</f>
        <v>0</v>
      </c>
      <c r="J1244" s="172"/>
      <c r="K1244" s="173">
        <f>ROUND(E1244*J1244,2)</f>
        <v>0</v>
      </c>
      <c r="L1244" s="173">
        <v>21</v>
      </c>
      <c r="M1244" s="173">
        <f>G1244*(1+L1244/100)</f>
        <v>0</v>
      </c>
      <c r="N1244" s="173">
        <v>1.6000000000000001E-4</v>
      </c>
      <c r="O1244" s="173">
        <f>ROUND(E1244*N1244,2)</f>
        <v>0.01</v>
      </c>
      <c r="P1244" s="173">
        <v>0</v>
      </c>
      <c r="Q1244" s="173">
        <f>ROUND(E1244*P1244,2)</f>
        <v>0</v>
      </c>
      <c r="R1244" s="173" t="s">
        <v>1246</v>
      </c>
      <c r="S1244" s="173" t="s">
        <v>201</v>
      </c>
      <c r="T1244" s="174" t="s">
        <v>245</v>
      </c>
      <c r="U1244" s="160">
        <v>0.47</v>
      </c>
      <c r="V1244" s="160">
        <f>ROUND(E1244*U1244,2)</f>
        <v>18.25</v>
      </c>
      <c r="W1244" s="160"/>
      <c r="X1244" s="151"/>
      <c r="Y1244" s="151"/>
      <c r="Z1244" s="151"/>
      <c r="AA1244" s="151"/>
      <c r="AB1244" s="151"/>
      <c r="AC1244" s="151"/>
      <c r="AD1244" s="151"/>
      <c r="AE1244" s="151"/>
      <c r="AF1244" s="151"/>
      <c r="AG1244" s="151" t="s">
        <v>972</v>
      </c>
      <c r="AH1244" s="151"/>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c r="A1245" s="158"/>
      <c r="B1245" s="159"/>
      <c r="C1245" s="198" t="s">
        <v>646</v>
      </c>
      <c r="D1245" s="190"/>
      <c r="E1245" s="191">
        <v>22.28</v>
      </c>
      <c r="F1245" s="160"/>
      <c r="G1245" s="160"/>
      <c r="H1245" s="160"/>
      <c r="I1245" s="160"/>
      <c r="J1245" s="160"/>
      <c r="K1245" s="160"/>
      <c r="L1245" s="160"/>
      <c r="M1245" s="160"/>
      <c r="N1245" s="160"/>
      <c r="O1245" s="160"/>
      <c r="P1245" s="160"/>
      <c r="Q1245" s="160"/>
      <c r="R1245" s="160"/>
      <c r="S1245" s="160"/>
      <c r="T1245" s="160"/>
      <c r="U1245" s="160"/>
      <c r="V1245" s="160"/>
      <c r="W1245" s="160"/>
      <c r="X1245" s="151"/>
      <c r="Y1245" s="151"/>
      <c r="Z1245" s="151"/>
      <c r="AA1245" s="151"/>
      <c r="AB1245" s="151"/>
      <c r="AC1245" s="151"/>
      <c r="AD1245" s="151"/>
      <c r="AE1245" s="151"/>
      <c r="AF1245" s="151"/>
      <c r="AG1245" s="151" t="s">
        <v>250</v>
      </c>
      <c r="AH1245" s="151">
        <v>0</v>
      </c>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c r="A1246" s="158"/>
      <c r="B1246" s="159"/>
      <c r="C1246" s="198" t="s">
        <v>575</v>
      </c>
      <c r="D1246" s="190"/>
      <c r="E1246" s="191">
        <v>8.74</v>
      </c>
      <c r="F1246" s="160"/>
      <c r="G1246" s="160"/>
      <c r="H1246" s="160"/>
      <c r="I1246" s="160"/>
      <c r="J1246" s="160"/>
      <c r="K1246" s="160"/>
      <c r="L1246" s="160"/>
      <c r="M1246" s="160"/>
      <c r="N1246" s="160"/>
      <c r="O1246" s="160"/>
      <c r="P1246" s="160"/>
      <c r="Q1246" s="160"/>
      <c r="R1246" s="160"/>
      <c r="S1246" s="160"/>
      <c r="T1246" s="160"/>
      <c r="U1246" s="160"/>
      <c r="V1246" s="160"/>
      <c r="W1246" s="160"/>
      <c r="X1246" s="151"/>
      <c r="Y1246" s="151"/>
      <c r="Z1246" s="151"/>
      <c r="AA1246" s="151"/>
      <c r="AB1246" s="151"/>
      <c r="AC1246" s="151"/>
      <c r="AD1246" s="151"/>
      <c r="AE1246" s="151"/>
      <c r="AF1246" s="151"/>
      <c r="AG1246" s="151" t="s">
        <v>250</v>
      </c>
      <c r="AH1246" s="151">
        <v>0</v>
      </c>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c r="A1247" s="158"/>
      <c r="B1247" s="159"/>
      <c r="C1247" s="198" t="s">
        <v>1355</v>
      </c>
      <c r="D1247" s="190"/>
      <c r="E1247" s="191">
        <v>7.8</v>
      </c>
      <c r="F1247" s="160"/>
      <c r="G1247" s="160"/>
      <c r="H1247" s="160"/>
      <c r="I1247" s="160"/>
      <c r="J1247" s="160"/>
      <c r="K1247" s="160"/>
      <c r="L1247" s="160"/>
      <c r="M1247" s="160"/>
      <c r="N1247" s="160"/>
      <c r="O1247" s="160"/>
      <c r="P1247" s="160"/>
      <c r="Q1247" s="160"/>
      <c r="R1247" s="160"/>
      <c r="S1247" s="160"/>
      <c r="T1247" s="160"/>
      <c r="U1247" s="160"/>
      <c r="V1247" s="160"/>
      <c r="W1247" s="160"/>
      <c r="X1247" s="151"/>
      <c r="Y1247" s="151"/>
      <c r="Z1247" s="151"/>
      <c r="AA1247" s="151"/>
      <c r="AB1247" s="151"/>
      <c r="AC1247" s="151"/>
      <c r="AD1247" s="151"/>
      <c r="AE1247" s="151"/>
      <c r="AF1247" s="151"/>
      <c r="AG1247" s="151" t="s">
        <v>250</v>
      </c>
      <c r="AH1247" s="151">
        <v>0</v>
      </c>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ht="33.75" outlineLevel="1">
      <c r="A1248" s="168">
        <v>282</v>
      </c>
      <c r="B1248" s="169" t="s">
        <v>1356</v>
      </c>
      <c r="C1248" s="185" t="s">
        <v>1357</v>
      </c>
      <c r="D1248" s="170" t="s">
        <v>318</v>
      </c>
      <c r="E1248" s="171">
        <v>10.02</v>
      </c>
      <c r="F1248" s="172">
        <v>0</v>
      </c>
      <c r="G1248" s="173">
        <f>ROUND(E1248*F1248,2)</f>
        <v>0</v>
      </c>
      <c r="H1248" s="172"/>
      <c r="I1248" s="173">
        <f>ROUND(E1248*H1248,2)</f>
        <v>0</v>
      </c>
      <c r="J1248" s="172"/>
      <c r="K1248" s="173">
        <f>ROUND(E1248*J1248,2)</f>
        <v>0</v>
      </c>
      <c r="L1248" s="173">
        <v>21</v>
      </c>
      <c r="M1248" s="173">
        <f>G1248*(1+L1248/100)</f>
        <v>0</v>
      </c>
      <c r="N1248" s="173">
        <v>0</v>
      </c>
      <c r="O1248" s="173">
        <f>ROUND(E1248*N1248,2)</f>
        <v>0</v>
      </c>
      <c r="P1248" s="173">
        <v>0</v>
      </c>
      <c r="Q1248" s="173">
        <f>ROUND(E1248*P1248,2)</f>
        <v>0</v>
      </c>
      <c r="R1248" s="173" t="s">
        <v>1246</v>
      </c>
      <c r="S1248" s="173" t="s">
        <v>201</v>
      </c>
      <c r="T1248" s="174" t="s">
        <v>245</v>
      </c>
      <c r="U1248" s="160">
        <v>0.87</v>
      </c>
      <c r="V1248" s="160">
        <f>ROUND(E1248*U1248,2)</f>
        <v>8.7200000000000006</v>
      </c>
      <c r="W1248" s="160"/>
      <c r="X1248" s="151"/>
      <c r="Y1248" s="151"/>
      <c r="Z1248" s="151"/>
      <c r="AA1248" s="151"/>
      <c r="AB1248" s="151"/>
      <c r="AC1248" s="151"/>
      <c r="AD1248" s="151"/>
      <c r="AE1248" s="151"/>
      <c r="AF1248" s="151"/>
      <c r="AG1248" s="151" t="s">
        <v>972</v>
      </c>
      <c r="AH1248" s="151"/>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c r="A1249" s="158"/>
      <c r="B1249" s="159"/>
      <c r="C1249" s="198" t="s">
        <v>1268</v>
      </c>
      <c r="D1249" s="190"/>
      <c r="E1249" s="191">
        <v>5.48</v>
      </c>
      <c r="F1249" s="160"/>
      <c r="G1249" s="160"/>
      <c r="H1249" s="160"/>
      <c r="I1249" s="160"/>
      <c r="J1249" s="160"/>
      <c r="K1249" s="160"/>
      <c r="L1249" s="160"/>
      <c r="M1249" s="160"/>
      <c r="N1249" s="160"/>
      <c r="O1249" s="160"/>
      <c r="P1249" s="160"/>
      <c r="Q1249" s="160"/>
      <c r="R1249" s="160"/>
      <c r="S1249" s="160"/>
      <c r="T1249" s="160"/>
      <c r="U1249" s="160"/>
      <c r="V1249" s="160"/>
      <c r="W1249" s="160"/>
      <c r="X1249" s="151"/>
      <c r="Y1249" s="151"/>
      <c r="Z1249" s="151"/>
      <c r="AA1249" s="151"/>
      <c r="AB1249" s="151"/>
      <c r="AC1249" s="151"/>
      <c r="AD1249" s="151"/>
      <c r="AE1249" s="151"/>
      <c r="AF1249" s="151"/>
      <c r="AG1249" s="151" t="s">
        <v>250</v>
      </c>
      <c r="AH1249" s="151">
        <v>0</v>
      </c>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c r="A1250" s="158"/>
      <c r="B1250" s="159"/>
      <c r="C1250" s="198" t="s">
        <v>1269</v>
      </c>
      <c r="D1250" s="190"/>
      <c r="E1250" s="191">
        <v>2.74</v>
      </c>
      <c r="F1250" s="160"/>
      <c r="G1250" s="160"/>
      <c r="H1250" s="160"/>
      <c r="I1250" s="160"/>
      <c r="J1250" s="160"/>
      <c r="K1250" s="160"/>
      <c r="L1250" s="160"/>
      <c r="M1250" s="160"/>
      <c r="N1250" s="160"/>
      <c r="O1250" s="160"/>
      <c r="P1250" s="160"/>
      <c r="Q1250" s="160"/>
      <c r="R1250" s="160"/>
      <c r="S1250" s="160"/>
      <c r="T1250" s="160"/>
      <c r="U1250" s="160"/>
      <c r="V1250" s="160"/>
      <c r="W1250" s="160"/>
      <c r="X1250" s="151"/>
      <c r="Y1250" s="151"/>
      <c r="Z1250" s="151"/>
      <c r="AA1250" s="151"/>
      <c r="AB1250" s="151"/>
      <c r="AC1250" s="151"/>
      <c r="AD1250" s="151"/>
      <c r="AE1250" s="151"/>
      <c r="AF1250" s="151"/>
      <c r="AG1250" s="151" t="s">
        <v>250</v>
      </c>
      <c r="AH1250" s="151">
        <v>0</v>
      </c>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c r="A1251" s="158"/>
      <c r="B1251" s="159"/>
      <c r="C1251" s="198" t="s">
        <v>1358</v>
      </c>
      <c r="D1251" s="190"/>
      <c r="E1251" s="191">
        <v>1.8</v>
      </c>
      <c r="F1251" s="160"/>
      <c r="G1251" s="160"/>
      <c r="H1251" s="160"/>
      <c r="I1251" s="160"/>
      <c r="J1251" s="160"/>
      <c r="K1251" s="160"/>
      <c r="L1251" s="160"/>
      <c r="M1251" s="160"/>
      <c r="N1251" s="160"/>
      <c r="O1251" s="160"/>
      <c r="P1251" s="160"/>
      <c r="Q1251" s="160"/>
      <c r="R1251" s="160"/>
      <c r="S1251" s="160"/>
      <c r="T1251" s="160"/>
      <c r="U1251" s="160"/>
      <c r="V1251" s="160"/>
      <c r="W1251" s="160"/>
      <c r="X1251" s="151"/>
      <c r="Y1251" s="151"/>
      <c r="Z1251" s="151"/>
      <c r="AA1251" s="151"/>
      <c r="AB1251" s="151"/>
      <c r="AC1251" s="151"/>
      <c r="AD1251" s="151"/>
      <c r="AE1251" s="151"/>
      <c r="AF1251" s="151"/>
      <c r="AG1251" s="151" t="s">
        <v>250</v>
      </c>
      <c r="AH1251" s="151">
        <v>0</v>
      </c>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c r="A1252" s="168">
        <v>283</v>
      </c>
      <c r="B1252" s="169" t="s">
        <v>1359</v>
      </c>
      <c r="C1252" s="185" t="s">
        <v>1360</v>
      </c>
      <c r="D1252" s="170" t="s">
        <v>318</v>
      </c>
      <c r="E1252" s="171">
        <v>48.84</v>
      </c>
      <c r="F1252" s="172">
        <v>0</v>
      </c>
      <c r="G1252" s="173">
        <f>ROUND(E1252*F1252,2)</f>
        <v>0</v>
      </c>
      <c r="H1252" s="172"/>
      <c r="I1252" s="173">
        <f>ROUND(E1252*H1252,2)</f>
        <v>0</v>
      </c>
      <c r="J1252" s="172"/>
      <c r="K1252" s="173">
        <f>ROUND(E1252*J1252,2)</f>
        <v>0</v>
      </c>
      <c r="L1252" s="173">
        <v>21</v>
      </c>
      <c r="M1252" s="173">
        <f>G1252*(1+L1252/100)</f>
        <v>0</v>
      </c>
      <c r="N1252" s="173">
        <v>6.0000000000000002E-5</v>
      </c>
      <c r="O1252" s="173">
        <f>ROUND(E1252*N1252,2)</f>
        <v>0</v>
      </c>
      <c r="P1252" s="173">
        <v>0</v>
      </c>
      <c r="Q1252" s="173">
        <f>ROUND(E1252*P1252,2)</f>
        <v>0</v>
      </c>
      <c r="R1252" s="173" t="s">
        <v>1246</v>
      </c>
      <c r="S1252" s="173" t="s">
        <v>201</v>
      </c>
      <c r="T1252" s="174" t="s">
        <v>245</v>
      </c>
      <c r="U1252" s="160">
        <v>0.46800000000000003</v>
      </c>
      <c r="V1252" s="160">
        <f>ROUND(E1252*U1252,2)</f>
        <v>22.86</v>
      </c>
      <c r="W1252" s="160"/>
      <c r="X1252" s="151"/>
      <c r="Y1252" s="151"/>
      <c r="Z1252" s="151"/>
      <c r="AA1252" s="151"/>
      <c r="AB1252" s="151"/>
      <c r="AC1252" s="151"/>
      <c r="AD1252" s="151"/>
      <c r="AE1252" s="151"/>
      <c r="AF1252" s="151"/>
      <c r="AG1252" s="151" t="s">
        <v>972</v>
      </c>
      <c r="AH1252" s="151"/>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c r="A1253" s="158"/>
      <c r="B1253" s="159"/>
      <c r="C1253" s="198" t="s">
        <v>571</v>
      </c>
      <c r="D1253" s="190"/>
      <c r="E1253" s="191">
        <v>27.76</v>
      </c>
      <c r="F1253" s="160"/>
      <c r="G1253" s="160"/>
      <c r="H1253" s="160"/>
      <c r="I1253" s="160"/>
      <c r="J1253" s="160"/>
      <c r="K1253" s="160"/>
      <c r="L1253" s="160"/>
      <c r="M1253" s="160"/>
      <c r="N1253" s="160"/>
      <c r="O1253" s="160"/>
      <c r="P1253" s="160"/>
      <c r="Q1253" s="160"/>
      <c r="R1253" s="160"/>
      <c r="S1253" s="160"/>
      <c r="T1253" s="160"/>
      <c r="U1253" s="160"/>
      <c r="V1253" s="160"/>
      <c r="W1253" s="160"/>
      <c r="X1253" s="151"/>
      <c r="Y1253" s="151"/>
      <c r="Z1253" s="151"/>
      <c r="AA1253" s="151"/>
      <c r="AB1253" s="151"/>
      <c r="AC1253" s="151"/>
      <c r="AD1253" s="151"/>
      <c r="AE1253" s="151"/>
      <c r="AF1253" s="151"/>
      <c r="AG1253" s="151" t="s">
        <v>250</v>
      </c>
      <c r="AH1253" s="151">
        <v>0</v>
      </c>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c r="A1254" s="158"/>
      <c r="B1254" s="159"/>
      <c r="C1254" s="198" t="s">
        <v>572</v>
      </c>
      <c r="D1254" s="190"/>
      <c r="E1254" s="191">
        <v>11.48</v>
      </c>
      <c r="F1254" s="160"/>
      <c r="G1254" s="160"/>
      <c r="H1254" s="160"/>
      <c r="I1254" s="160"/>
      <c r="J1254" s="160"/>
      <c r="K1254" s="160"/>
      <c r="L1254" s="160"/>
      <c r="M1254" s="160"/>
      <c r="N1254" s="160"/>
      <c r="O1254" s="160"/>
      <c r="P1254" s="160"/>
      <c r="Q1254" s="160"/>
      <c r="R1254" s="160"/>
      <c r="S1254" s="160"/>
      <c r="T1254" s="160"/>
      <c r="U1254" s="160"/>
      <c r="V1254" s="160"/>
      <c r="W1254" s="160"/>
      <c r="X1254" s="151"/>
      <c r="Y1254" s="151"/>
      <c r="Z1254" s="151"/>
      <c r="AA1254" s="151"/>
      <c r="AB1254" s="151"/>
      <c r="AC1254" s="151"/>
      <c r="AD1254" s="151"/>
      <c r="AE1254" s="151"/>
      <c r="AF1254" s="151"/>
      <c r="AG1254" s="151" t="s">
        <v>250</v>
      </c>
      <c r="AH1254" s="151">
        <v>0</v>
      </c>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c r="A1255" s="158"/>
      <c r="B1255" s="159"/>
      <c r="C1255" s="198" t="s">
        <v>573</v>
      </c>
      <c r="D1255" s="190"/>
      <c r="E1255" s="191">
        <v>9.6</v>
      </c>
      <c r="F1255" s="160"/>
      <c r="G1255" s="160"/>
      <c r="H1255" s="160"/>
      <c r="I1255" s="160"/>
      <c r="J1255" s="160"/>
      <c r="K1255" s="160"/>
      <c r="L1255" s="160"/>
      <c r="M1255" s="160"/>
      <c r="N1255" s="160"/>
      <c r="O1255" s="160"/>
      <c r="P1255" s="160"/>
      <c r="Q1255" s="160"/>
      <c r="R1255" s="160"/>
      <c r="S1255" s="160"/>
      <c r="T1255" s="160"/>
      <c r="U1255" s="160"/>
      <c r="V1255" s="160"/>
      <c r="W1255" s="160"/>
      <c r="X1255" s="151"/>
      <c r="Y1255" s="151"/>
      <c r="Z1255" s="151"/>
      <c r="AA1255" s="151"/>
      <c r="AB1255" s="151"/>
      <c r="AC1255" s="151"/>
      <c r="AD1255" s="151"/>
      <c r="AE1255" s="151"/>
      <c r="AF1255" s="151"/>
      <c r="AG1255" s="151" t="s">
        <v>250</v>
      </c>
      <c r="AH1255" s="151">
        <v>0</v>
      </c>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c r="A1256" s="168">
        <v>284</v>
      </c>
      <c r="B1256" s="169" t="s">
        <v>1361</v>
      </c>
      <c r="C1256" s="185" t="s">
        <v>1362</v>
      </c>
      <c r="D1256" s="170" t="s">
        <v>292</v>
      </c>
      <c r="E1256" s="171">
        <v>8.6310000000000002</v>
      </c>
      <c r="F1256" s="172">
        <v>0</v>
      </c>
      <c r="G1256" s="173">
        <f>ROUND(E1256*F1256,2)</f>
        <v>0</v>
      </c>
      <c r="H1256" s="172"/>
      <c r="I1256" s="173">
        <f>ROUND(E1256*H1256,2)</f>
        <v>0</v>
      </c>
      <c r="J1256" s="172"/>
      <c r="K1256" s="173">
        <f>ROUND(E1256*J1256,2)</f>
        <v>0</v>
      </c>
      <c r="L1256" s="173">
        <v>21</v>
      </c>
      <c r="M1256" s="173">
        <f>G1256*(1+L1256/100)</f>
        <v>0</v>
      </c>
      <c r="N1256" s="173">
        <v>1.5E-3</v>
      </c>
      <c r="O1256" s="173">
        <f>ROUND(E1256*N1256,2)</f>
        <v>0.01</v>
      </c>
      <c r="P1256" s="173">
        <v>0</v>
      </c>
      <c r="Q1256" s="173">
        <f>ROUND(E1256*P1256,2)</f>
        <v>0</v>
      </c>
      <c r="R1256" s="173"/>
      <c r="S1256" s="173" t="s">
        <v>212</v>
      </c>
      <c r="T1256" s="174" t="s">
        <v>202</v>
      </c>
      <c r="U1256" s="160">
        <v>0</v>
      </c>
      <c r="V1256" s="160">
        <f>ROUND(E1256*U1256,2)</f>
        <v>0</v>
      </c>
      <c r="W1256" s="160"/>
      <c r="X1256" s="151"/>
      <c r="Y1256" s="151"/>
      <c r="Z1256" s="151"/>
      <c r="AA1256" s="151"/>
      <c r="AB1256" s="151"/>
      <c r="AC1256" s="151"/>
      <c r="AD1256" s="151"/>
      <c r="AE1256" s="151"/>
      <c r="AF1256" s="151"/>
      <c r="AG1256" s="151" t="s">
        <v>1002</v>
      </c>
      <c r="AH1256" s="151"/>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c r="A1257" s="158"/>
      <c r="B1257" s="159"/>
      <c r="C1257" s="198" t="s">
        <v>1363</v>
      </c>
      <c r="D1257" s="190"/>
      <c r="E1257" s="191">
        <v>5.7539999999999996</v>
      </c>
      <c r="F1257" s="160"/>
      <c r="G1257" s="160"/>
      <c r="H1257" s="160"/>
      <c r="I1257" s="160"/>
      <c r="J1257" s="160"/>
      <c r="K1257" s="160"/>
      <c r="L1257" s="160"/>
      <c r="M1257" s="160"/>
      <c r="N1257" s="160"/>
      <c r="O1257" s="160"/>
      <c r="P1257" s="160"/>
      <c r="Q1257" s="160"/>
      <c r="R1257" s="160"/>
      <c r="S1257" s="160"/>
      <c r="T1257" s="160"/>
      <c r="U1257" s="160"/>
      <c r="V1257" s="160"/>
      <c r="W1257" s="160"/>
      <c r="X1257" s="151"/>
      <c r="Y1257" s="151"/>
      <c r="Z1257" s="151"/>
      <c r="AA1257" s="151"/>
      <c r="AB1257" s="151"/>
      <c r="AC1257" s="151"/>
      <c r="AD1257" s="151"/>
      <c r="AE1257" s="151"/>
      <c r="AF1257" s="151"/>
      <c r="AG1257" s="151" t="s">
        <v>250</v>
      </c>
      <c r="AH1257" s="151">
        <v>0</v>
      </c>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c r="A1258" s="158"/>
      <c r="B1258" s="159"/>
      <c r="C1258" s="198" t="s">
        <v>1364</v>
      </c>
      <c r="D1258" s="190"/>
      <c r="E1258" s="191">
        <v>2.8769999999999998</v>
      </c>
      <c r="F1258" s="160"/>
      <c r="G1258" s="160"/>
      <c r="H1258" s="160"/>
      <c r="I1258" s="160"/>
      <c r="J1258" s="160"/>
      <c r="K1258" s="160"/>
      <c r="L1258" s="160"/>
      <c r="M1258" s="160"/>
      <c r="N1258" s="160"/>
      <c r="O1258" s="160"/>
      <c r="P1258" s="160"/>
      <c r="Q1258" s="160"/>
      <c r="R1258" s="160"/>
      <c r="S1258" s="160"/>
      <c r="T1258" s="160"/>
      <c r="U1258" s="160"/>
      <c r="V1258" s="160"/>
      <c r="W1258" s="160"/>
      <c r="X1258" s="151"/>
      <c r="Y1258" s="151"/>
      <c r="Z1258" s="151"/>
      <c r="AA1258" s="151"/>
      <c r="AB1258" s="151"/>
      <c r="AC1258" s="151"/>
      <c r="AD1258" s="151"/>
      <c r="AE1258" s="151"/>
      <c r="AF1258" s="151"/>
      <c r="AG1258" s="151" t="s">
        <v>250</v>
      </c>
      <c r="AH1258" s="151">
        <v>0</v>
      </c>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c r="A1259" s="168">
        <v>285</v>
      </c>
      <c r="B1259" s="169" t="s">
        <v>1365</v>
      </c>
      <c r="C1259" s="185" t="s">
        <v>1366</v>
      </c>
      <c r="D1259" s="170" t="s">
        <v>211</v>
      </c>
      <c r="E1259" s="171">
        <v>2</v>
      </c>
      <c r="F1259" s="172">
        <v>0</v>
      </c>
      <c r="G1259" s="173">
        <f>ROUND(E1259*F1259,2)</f>
        <v>0</v>
      </c>
      <c r="H1259" s="172"/>
      <c r="I1259" s="173">
        <f>ROUND(E1259*H1259,2)</f>
        <v>0</v>
      </c>
      <c r="J1259" s="172"/>
      <c r="K1259" s="173">
        <f>ROUND(E1259*J1259,2)</f>
        <v>0</v>
      </c>
      <c r="L1259" s="173">
        <v>21</v>
      </c>
      <c r="M1259" s="173">
        <f>G1259*(1+L1259/100)</f>
        <v>0</v>
      </c>
      <c r="N1259" s="173">
        <v>7.9000000000000001E-2</v>
      </c>
      <c r="O1259" s="173">
        <f>ROUND(E1259*N1259,2)</f>
        <v>0.16</v>
      </c>
      <c r="P1259" s="173">
        <v>0</v>
      </c>
      <c r="Q1259" s="173">
        <f>ROUND(E1259*P1259,2)</f>
        <v>0</v>
      </c>
      <c r="R1259" s="173"/>
      <c r="S1259" s="173" t="s">
        <v>212</v>
      </c>
      <c r="T1259" s="174" t="s">
        <v>202</v>
      </c>
      <c r="U1259" s="160">
        <v>0</v>
      </c>
      <c r="V1259" s="160">
        <f>ROUND(E1259*U1259,2)</f>
        <v>0</v>
      </c>
      <c r="W1259" s="160"/>
      <c r="X1259" s="151"/>
      <c r="Y1259" s="151"/>
      <c r="Z1259" s="151"/>
      <c r="AA1259" s="151"/>
      <c r="AB1259" s="151"/>
      <c r="AC1259" s="151"/>
      <c r="AD1259" s="151"/>
      <c r="AE1259" s="151"/>
      <c r="AF1259" s="151"/>
      <c r="AG1259" s="151" t="s">
        <v>1002</v>
      </c>
      <c r="AH1259" s="151"/>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c r="A1260" s="158"/>
      <c r="B1260" s="159"/>
      <c r="C1260" s="198" t="s">
        <v>1367</v>
      </c>
      <c r="D1260" s="190"/>
      <c r="E1260" s="191">
        <v>2</v>
      </c>
      <c r="F1260" s="160"/>
      <c r="G1260" s="160"/>
      <c r="H1260" s="160"/>
      <c r="I1260" s="160"/>
      <c r="J1260" s="160"/>
      <c r="K1260" s="160"/>
      <c r="L1260" s="160"/>
      <c r="M1260" s="160"/>
      <c r="N1260" s="160"/>
      <c r="O1260" s="160"/>
      <c r="P1260" s="160"/>
      <c r="Q1260" s="160"/>
      <c r="R1260" s="160"/>
      <c r="S1260" s="160"/>
      <c r="T1260" s="160"/>
      <c r="U1260" s="160"/>
      <c r="V1260" s="160"/>
      <c r="W1260" s="160"/>
      <c r="X1260" s="151"/>
      <c r="Y1260" s="151"/>
      <c r="Z1260" s="151"/>
      <c r="AA1260" s="151"/>
      <c r="AB1260" s="151"/>
      <c r="AC1260" s="151"/>
      <c r="AD1260" s="151"/>
      <c r="AE1260" s="151"/>
      <c r="AF1260" s="151"/>
      <c r="AG1260" s="151" t="s">
        <v>250</v>
      </c>
      <c r="AH1260" s="151">
        <v>0</v>
      </c>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c r="A1261" s="168">
        <v>286</v>
      </c>
      <c r="B1261" s="169" t="s">
        <v>1368</v>
      </c>
      <c r="C1261" s="185" t="s">
        <v>1369</v>
      </c>
      <c r="D1261" s="170" t="s">
        <v>211</v>
      </c>
      <c r="E1261" s="171">
        <v>4</v>
      </c>
      <c r="F1261" s="172">
        <v>0</v>
      </c>
      <c r="G1261" s="173">
        <f>ROUND(E1261*F1261,2)</f>
        <v>0</v>
      </c>
      <c r="H1261" s="172"/>
      <c r="I1261" s="173">
        <f>ROUND(E1261*H1261,2)</f>
        <v>0</v>
      </c>
      <c r="J1261" s="172"/>
      <c r="K1261" s="173">
        <f>ROUND(E1261*J1261,2)</f>
        <v>0</v>
      </c>
      <c r="L1261" s="173">
        <v>21</v>
      </c>
      <c r="M1261" s="173">
        <f>G1261*(1+L1261/100)</f>
        <v>0</v>
      </c>
      <c r="N1261" s="173">
        <v>7.9000000000000001E-2</v>
      </c>
      <c r="O1261" s="173">
        <f>ROUND(E1261*N1261,2)</f>
        <v>0.32</v>
      </c>
      <c r="P1261" s="173">
        <v>0</v>
      </c>
      <c r="Q1261" s="173">
        <f>ROUND(E1261*P1261,2)</f>
        <v>0</v>
      </c>
      <c r="R1261" s="173"/>
      <c r="S1261" s="173" t="s">
        <v>212</v>
      </c>
      <c r="T1261" s="174" t="s">
        <v>202</v>
      </c>
      <c r="U1261" s="160">
        <v>0</v>
      </c>
      <c r="V1261" s="160">
        <f>ROUND(E1261*U1261,2)</f>
        <v>0</v>
      </c>
      <c r="W1261" s="160"/>
      <c r="X1261" s="151"/>
      <c r="Y1261" s="151"/>
      <c r="Z1261" s="151"/>
      <c r="AA1261" s="151"/>
      <c r="AB1261" s="151"/>
      <c r="AC1261" s="151"/>
      <c r="AD1261" s="151"/>
      <c r="AE1261" s="151"/>
      <c r="AF1261" s="151"/>
      <c r="AG1261" s="151" t="s">
        <v>1002</v>
      </c>
      <c r="AH1261" s="151"/>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c r="A1262" s="158"/>
      <c r="B1262" s="159"/>
      <c r="C1262" s="198" t="s">
        <v>1370</v>
      </c>
      <c r="D1262" s="190"/>
      <c r="E1262" s="191">
        <v>4</v>
      </c>
      <c r="F1262" s="160"/>
      <c r="G1262" s="160"/>
      <c r="H1262" s="160"/>
      <c r="I1262" s="160"/>
      <c r="J1262" s="160"/>
      <c r="K1262" s="160"/>
      <c r="L1262" s="160"/>
      <c r="M1262" s="160"/>
      <c r="N1262" s="160"/>
      <c r="O1262" s="160"/>
      <c r="P1262" s="160"/>
      <c r="Q1262" s="160"/>
      <c r="R1262" s="160"/>
      <c r="S1262" s="160"/>
      <c r="T1262" s="160"/>
      <c r="U1262" s="160"/>
      <c r="V1262" s="160"/>
      <c r="W1262" s="160"/>
      <c r="X1262" s="151"/>
      <c r="Y1262" s="151"/>
      <c r="Z1262" s="151"/>
      <c r="AA1262" s="151"/>
      <c r="AB1262" s="151"/>
      <c r="AC1262" s="151"/>
      <c r="AD1262" s="151"/>
      <c r="AE1262" s="151"/>
      <c r="AF1262" s="151"/>
      <c r="AG1262" s="151" t="s">
        <v>250</v>
      </c>
      <c r="AH1262" s="151">
        <v>0</v>
      </c>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c r="A1263" s="168">
        <v>287</v>
      </c>
      <c r="B1263" s="169" t="s">
        <v>1371</v>
      </c>
      <c r="C1263" s="185" t="s">
        <v>1372</v>
      </c>
      <c r="D1263" s="170" t="s">
        <v>211</v>
      </c>
      <c r="E1263" s="171">
        <v>3</v>
      </c>
      <c r="F1263" s="172">
        <v>0</v>
      </c>
      <c r="G1263" s="173">
        <f>ROUND(E1263*F1263,2)</f>
        <v>0</v>
      </c>
      <c r="H1263" s="172"/>
      <c r="I1263" s="173">
        <f>ROUND(E1263*H1263,2)</f>
        <v>0</v>
      </c>
      <c r="J1263" s="172"/>
      <c r="K1263" s="173">
        <f>ROUND(E1263*J1263,2)</f>
        <v>0</v>
      </c>
      <c r="L1263" s="173">
        <v>21</v>
      </c>
      <c r="M1263" s="173">
        <f>G1263*(1+L1263/100)</f>
        <v>0</v>
      </c>
      <c r="N1263" s="173">
        <v>1.6E-2</v>
      </c>
      <c r="O1263" s="173">
        <f>ROUND(E1263*N1263,2)</f>
        <v>0.05</v>
      </c>
      <c r="P1263" s="173">
        <v>0</v>
      </c>
      <c r="Q1263" s="173">
        <f>ROUND(E1263*P1263,2)</f>
        <v>0</v>
      </c>
      <c r="R1263" s="173"/>
      <c r="S1263" s="173" t="s">
        <v>212</v>
      </c>
      <c r="T1263" s="174" t="s">
        <v>202</v>
      </c>
      <c r="U1263" s="160">
        <v>0</v>
      </c>
      <c r="V1263" s="160">
        <f>ROUND(E1263*U1263,2)</f>
        <v>0</v>
      </c>
      <c r="W1263" s="160"/>
      <c r="X1263" s="151"/>
      <c r="Y1263" s="151"/>
      <c r="Z1263" s="151"/>
      <c r="AA1263" s="151"/>
      <c r="AB1263" s="151"/>
      <c r="AC1263" s="151"/>
      <c r="AD1263" s="151"/>
      <c r="AE1263" s="151"/>
      <c r="AF1263" s="151"/>
      <c r="AG1263" s="151" t="s">
        <v>1002</v>
      </c>
      <c r="AH1263" s="151"/>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c r="A1264" s="158"/>
      <c r="B1264" s="159"/>
      <c r="C1264" s="198" t="s">
        <v>1373</v>
      </c>
      <c r="D1264" s="190"/>
      <c r="E1264" s="191">
        <v>3</v>
      </c>
      <c r="F1264" s="160"/>
      <c r="G1264" s="160"/>
      <c r="H1264" s="160"/>
      <c r="I1264" s="160"/>
      <c r="J1264" s="160"/>
      <c r="K1264" s="160"/>
      <c r="L1264" s="160"/>
      <c r="M1264" s="160"/>
      <c r="N1264" s="160"/>
      <c r="O1264" s="160"/>
      <c r="P1264" s="160"/>
      <c r="Q1264" s="160"/>
      <c r="R1264" s="160"/>
      <c r="S1264" s="160"/>
      <c r="T1264" s="160"/>
      <c r="U1264" s="160"/>
      <c r="V1264" s="160"/>
      <c r="W1264" s="160"/>
      <c r="X1264" s="151"/>
      <c r="Y1264" s="151"/>
      <c r="Z1264" s="151"/>
      <c r="AA1264" s="151"/>
      <c r="AB1264" s="151"/>
      <c r="AC1264" s="151"/>
      <c r="AD1264" s="151"/>
      <c r="AE1264" s="151"/>
      <c r="AF1264" s="151"/>
      <c r="AG1264" s="151" t="s">
        <v>250</v>
      </c>
      <c r="AH1264" s="151">
        <v>0</v>
      </c>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c r="A1265" s="168">
        <v>288</v>
      </c>
      <c r="B1265" s="169" t="s">
        <v>1335</v>
      </c>
      <c r="C1265" s="185" t="s">
        <v>1336</v>
      </c>
      <c r="D1265" s="170" t="s">
        <v>685</v>
      </c>
      <c r="E1265" s="171">
        <v>0.54408999999999996</v>
      </c>
      <c r="F1265" s="172">
        <v>0</v>
      </c>
      <c r="G1265" s="173">
        <f>ROUND(E1265*F1265,2)</f>
        <v>0</v>
      </c>
      <c r="H1265" s="172"/>
      <c r="I1265" s="173">
        <f>ROUND(E1265*H1265,2)</f>
        <v>0</v>
      </c>
      <c r="J1265" s="172"/>
      <c r="K1265" s="173">
        <f>ROUND(E1265*J1265,2)</f>
        <v>0</v>
      </c>
      <c r="L1265" s="173">
        <v>21</v>
      </c>
      <c r="M1265" s="173">
        <f>G1265*(1+L1265/100)</f>
        <v>0</v>
      </c>
      <c r="N1265" s="173">
        <v>0</v>
      </c>
      <c r="O1265" s="173">
        <f>ROUND(E1265*N1265,2)</f>
        <v>0</v>
      </c>
      <c r="P1265" s="173">
        <v>0</v>
      </c>
      <c r="Q1265" s="173">
        <f>ROUND(E1265*P1265,2)</f>
        <v>0</v>
      </c>
      <c r="R1265" s="173" t="s">
        <v>1246</v>
      </c>
      <c r="S1265" s="173" t="s">
        <v>201</v>
      </c>
      <c r="T1265" s="174" t="s">
        <v>245</v>
      </c>
      <c r="U1265" s="160">
        <v>2.4209999999999998</v>
      </c>
      <c r="V1265" s="160">
        <f>ROUND(E1265*U1265,2)</f>
        <v>1.32</v>
      </c>
      <c r="W1265" s="160"/>
      <c r="X1265" s="151"/>
      <c r="Y1265" s="151"/>
      <c r="Z1265" s="151"/>
      <c r="AA1265" s="151"/>
      <c r="AB1265" s="151"/>
      <c r="AC1265" s="151"/>
      <c r="AD1265" s="151"/>
      <c r="AE1265" s="151"/>
      <c r="AF1265" s="151"/>
      <c r="AG1265" s="151" t="s">
        <v>967</v>
      </c>
      <c r="AH1265" s="151"/>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c r="A1266" s="158"/>
      <c r="B1266" s="159"/>
      <c r="C1266" s="315" t="s">
        <v>1024</v>
      </c>
      <c r="D1266" s="316"/>
      <c r="E1266" s="316"/>
      <c r="F1266" s="316"/>
      <c r="G1266" s="316"/>
      <c r="H1266" s="160"/>
      <c r="I1266" s="160"/>
      <c r="J1266" s="160"/>
      <c r="K1266" s="160"/>
      <c r="L1266" s="160"/>
      <c r="M1266" s="160"/>
      <c r="N1266" s="160"/>
      <c r="O1266" s="160"/>
      <c r="P1266" s="160"/>
      <c r="Q1266" s="160"/>
      <c r="R1266" s="160"/>
      <c r="S1266" s="160"/>
      <c r="T1266" s="160"/>
      <c r="U1266" s="160"/>
      <c r="V1266" s="160"/>
      <c r="W1266" s="160"/>
      <c r="X1266" s="151"/>
      <c r="Y1266" s="151"/>
      <c r="Z1266" s="151"/>
      <c r="AA1266" s="151"/>
      <c r="AB1266" s="151"/>
      <c r="AC1266" s="151"/>
      <c r="AD1266" s="151"/>
      <c r="AE1266" s="151"/>
      <c r="AF1266" s="151"/>
      <c r="AG1266" s="151" t="s">
        <v>248</v>
      </c>
      <c r="AH1266" s="151"/>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c r="A1267" s="162" t="s">
        <v>197</v>
      </c>
      <c r="B1267" s="163" t="s">
        <v>145</v>
      </c>
      <c r="C1267" s="184" t="s">
        <v>146</v>
      </c>
      <c r="D1267" s="164"/>
      <c r="E1267" s="165"/>
      <c r="F1267" s="166"/>
      <c r="G1267" s="166">
        <f>SUMIF(AG1268:AG1374,"&lt;&gt;NOR",G1268:G1374)</f>
        <v>0</v>
      </c>
      <c r="H1267" s="166"/>
      <c r="I1267" s="166">
        <f>SUM(I1268:I1374)</f>
        <v>0</v>
      </c>
      <c r="J1267" s="166"/>
      <c r="K1267" s="166">
        <f>SUM(K1268:K1374)</f>
        <v>0</v>
      </c>
      <c r="L1267" s="166"/>
      <c r="M1267" s="166">
        <f>SUM(M1268:M1374)</f>
        <v>0</v>
      </c>
      <c r="N1267" s="166"/>
      <c r="O1267" s="166">
        <f>SUM(O1268:O1374)</f>
        <v>1.64</v>
      </c>
      <c r="P1267" s="166"/>
      <c r="Q1267" s="166">
        <f>SUM(Q1268:Q1374)</f>
        <v>0</v>
      </c>
      <c r="R1267" s="166"/>
      <c r="S1267" s="166"/>
      <c r="T1267" s="167"/>
      <c r="U1267" s="161"/>
      <c r="V1267" s="161">
        <f>SUM(V1268:V1374)</f>
        <v>93.859999999999985</v>
      </c>
      <c r="W1267" s="161"/>
      <c r="AG1267" t="s">
        <v>198</v>
      </c>
    </row>
    <row r="1268" spans="1:60" outlineLevel="1">
      <c r="A1268" s="168">
        <v>289</v>
      </c>
      <c r="B1268" s="169" t="s">
        <v>1374</v>
      </c>
      <c r="C1268" s="185" t="s">
        <v>1375</v>
      </c>
      <c r="D1268" s="170" t="s">
        <v>292</v>
      </c>
      <c r="E1268" s="171">
        <v>59.67</v>
      </c>
      <c r="F1268" s="172">
        <v>0</v>
      </c>
      <c r="G1268" s="173">
        <f>ROUND(E1268*F1268,2)</f>
        <v>0</v>
      </c>
      <c r="H1268" s="172"/>
      <c r="I1268" s="173">
        <f>ROUND(E1268*H1268,2)</f>
        <v>0</v>
      </c>
      <c r="J1268" s="172"/>
      <c r="K1268" s="173">
        <f>ROUND(E1268*J1268,2)</f>
        <v>0</v>
      </c>
      <c r="L1268" s="173">
        <v>21</v>
      </c>
      <c r="M1268" s="173">
        <f>G1268*(1+L1268/100)</f>
        <v>0</v>
      </c>
      <c r="N1268" s="173">
        <v>0</v>
      </c>
      <c r="O1268" s="173">
        <f>ROUND(E1268*N1268,2)</f>
        <v>0</v>
      </c>
      <c r="P1268" s="173">
        <v>0</v>
      </c>
      <c r="Q1268" s="173">
        <f>ROUND(E1268*P1268,2)</f>
        <v>0</v>
      </c>
      <c r="R1268" s="173" t="s">
        <v>1376</v>
      </c>
      <c r="S1268" s="173" t="s">
        <v>201</v>
      </c>
      <c r="T1268" s="174" t="s">
        <v>245</v>
      </c>
      <c r="U1268" s="160">
        <v>4.5999999999999999E-2</v>
      </c>
      <c r="V1268" s="160">
        <f>ROUND(E1268*U1268,2)</f>
        <v>2.74</v>
      </c>
      <c r="W1268" s="160"/>
      <c r="X1268" s="151"/>
      <c r="Y1268" s="151"/>
      <c r="Z1268" s="151"/>
      <c r="AA1268" s="151"/>
      <c r="AB1268" s="151"/>
      <c r="AC1268" s="151"/>
      <c r="AD1268" s="151"/>
      <c r="AE1268" s="151"/>
      <c r="AF1268" s="151"/>
      <c r="AG1268" s="151" t="s">
        <v>972</v>
      </c>
      <c r="AH1268" s="151"/>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outlineLevel="1">
      <c r="A1269" s="158"/>
      <c r="B1269" s="159"/>
      <c r="C1269" s="198" t="s">
        <v>696</v>
      </c>
      <c r="D1269" s="190"/>
      <c r="E1269" s="191">
        <v>8.9</v>
      </c>
      <c r="F1269" s="160"/>
      <c r="G1269" s="160"/>
      <c r="H1269" s="160"/>
      <c r="I1269" s="160"/>
      <c r="J1269" s="160"/>
      <c r="K1269" s="160"/>
      <c r="L1269" s="160"/>
      <c r="M1269" s="160"/>
      <c r="N1269" s="160"/>
      <c r="O1269" s="160"/>
      <c r="P1269" s="160"/>
      <c r="Q1269" s="160"/>
      <c r="R1269" s="160"/>
      <c r="S1269" s="160"/>
      <c r="T1269" s="160"/>
      <c r="U1269" s="160"/>
      <c r="V1269" s="160"/>
      <c r="W1269" s="160"/>
      <c r="X1269" s="151"/>
      <c r="Y1269" s="151"/>
      <c r="Z1269" s="151"/>
      <c r="AA1269" s="151"/>
      <c r="AB1269" s="151"/>
      <c r="AC1269" s="151"/>
      <c r="AD1269" s="151"/>
      <c r="AE1269" s="151"/>
      <c r="AF1269" s="151"/>
      <c r="AG1269" s="151" t="s">
        <v>250</v>
      </c>
      <c r="AH1269" s="151">
        <v>0</v>
      </c>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c r="A1270" s="158"/>
      <c r="B1270" s="159"/>
      <c r="C1270" s="198" t="s">
        <v>702</v>
      </c>
      <c r="D1270" s="190"/>
      <c r="E1270" s="191">
        <v>8.5500000000000007</v>
      </c>
      <c r="F1270" s="160"/>
      <c r="G1270" s="160"/>
      <c r="H1270" s="160"/>
      <c r="I1270" s="160"/>
      <c r="J1270" s="160"/>
      <c r="K1270" s="160"/>
      <c r="L1270" s="160"/>
      <c r="M1270" s="160"/>
      <c r="N1270" s="160"/>
      <c r="O1270" s="160"/>
      <c r="P1270" s="160"/>
      <c r="Q1270" s="160"/>
      <c r="R1270" s="160"/>
      <c r="S1270" s="160"/>
      <c r="T1270" s="160"/>
      <c r="U1270" s="160"/>
      <c r="V1270" s="160"/>
      <c r="W1270" s="160"/>
      <c r="X1270" s="151"/>
      <c r="Y1270" s="151"/>
      <c r="Z1270" s="151"/>
      <c r="AA1270" s="151"/>
      <c r="AB1270" s="151"/>
      <c r="AC1270" s="151"/>
      <c r="AD1270" s="151"/>
      <c r="AE1270" s="151"/>
      <c r="AF1270" s="151"/>
      <c r="AG1270" s="151" t="s">
        <v>250</v>
      </c>
      <c r="AH1270" s="151">
        <v>0</v>
      </c>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c r="A1271" s="158"/>
      <c r="B1271" s="159"/>
      <c r="C1271" s="198" t="s">
        <v>703</v>
      </c>
      <c r="D1271" s="190"/>
      <c r="E1271" s="191">
        <v>4.16</v>
      </c>
      <c r="F1271" s="160"/>
      <c r="G1271" s="160"/>
      <c r="H1271" s="160"/>
      <c r="I1271" s="160"/>
      <c r="J1271" s="160"/>
      <c r="K1271" s="160"/>
      <c r="L1271" s="160"/>
      <c r="M1271" s="160"/>
      <c r="N1271" s="160"/>
      <c r="O1271" s="160"/>
      <c r="P1271" s="160"/>
      <c r="Q1271" s="160"/>
      <c r="R1271" s="160"/>
      <c r="S1271" s="160"/>
      <c r="T1271" s="160"/>
      <c r="U1271" s="160"/>
      <c r="V1271" s="160"/>
      <c r="W1271" s="160"/>
      <c r="X1271" s="151"/>
      <c r="Y1271" s="151"/>
      <c r="Z1271" s="151"/>
      <c r="AA1271" s="151"/>
      <c r="AB1271" s="151"/>
      <c r="AC1271" s="151"/>
      <c r="AD1271" s="151"/>
      <c r="AE1271" s="151"/>
      <c r="AF1271" s="151"/>
      <c r="AG1271" s="151" t="s">
        <v>250</v>
      </c>
      <c r="AH1271" s="151">
        <v>0</v>
      </c>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c r="A1272" s="158"/>
      <c r="B1272" s="159"/>
      <c r="C1272" s="198" t="s">
        <v>704</v>
      </c>
      <c r="D1272" s="190"/>
      <c r="E1272" s="191">
        <v>3.76</v>
      </c>
      <c r="F1272" s="160"/>
      <c r="G1272" s="160"/>
      <c r="H1272" s="160"/>
      <c r="I1272" s="160"/>
      <c r="J1272" s="160"/>
      <c r="K1272" s="160"/>
      <c r="L1272" s="160"/>
      <c r="M1272" s="160"/>
      <c r="N1272" s="160"/>
      <c r="O1272" s="160"/>
      <c r="P1272" s="160"/>
      <c r="Q1272" s="160"/>
      <c r="R1272" s="160"/>
      <c r="S1272" s="160"/>
      <c r="T1272" s="160"/>
      <c r="U1272" s="160"/>
      <c r="V1272" s="160"/>
      <c r="W1272" s="160"/>
      <c r="X1272" s="151"/>
      <c r="Y1272" s="151"/>
      <c r="Z1272" s="151"/>
      <c r="AA1272" s="151"/>
      <c r="AB1272" s="151"/>
      <c r="AC1272" s="151"/>
      <c r="AD1272" s="151"/>
      <c r="AE1272" s="151"/>
      <c r="AF1272" s="151"/>
      <c r="AG1272" s="151" t="s">
        <v>250</v>
      </c>
      <c r="AH1272" s="151">
        <v>0</v>
      </c>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c r="A1273" s="158"/>
      <c r="B1273" s="159"/>
      <c r="C1273" s="198" t="s">
        <v>982</v>
      </c>
      <c r="D1273" s="190"/>
      <c r="E1273" s="191">
        <v>4.58</v>
      </c>
      <c r="F1273" s="160"/>
      <c r="G1273" s="160"/>
      <c r="H1273" s="160"/>
      <c r="I1273" s="160"/>
      <c r="J1273" s="160"/>
      <c r="K1273" s="160"/>
      <c r="L1273" s="160"/>
      <c r="M1273" s="160"/>
      <c r="N1273" s="160"/>
      <c r="O1273" s="160"/>
      <c r="P1273" s="160"/>
      <c r="Q1273" s="160"/>
      <c r="R1273" s="160"/>
      <c r="S1273" s="160"/>
      <c r="T1273" s="160"/>
      <c r="U1273" s="160"/>
      <c r="V1273" s="160"/>
      <c r="W1273" s="160"/>
      <c r="X1273" s="151"/>
      <c r="Y1273" s="151"/>
      <c r="Z1273" s="151"/>
      <c r="AA1273" s="151"/>
      <c r="AB1273" s="151"/>
      <c r="AC1273" s="151"/>
      <c r="AD1273" s="151"/>
      <c r="AE1273" s="151"/>
      <c r="AF1273" s="151"/>
      <c r="AG1273" s="151" t="s">
        <v>250</v>
      </c>
      <c r="AH1273" s="151">
        <v>0</v>
      </c>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c r="A1274" s="158"/>
      <c r="B1274" s="159"/>
      <c r="C1274" s="198" t="s">
        <v>697</v>
      </c>
      <c r="D1274" s="190"/>
      <c r="E1274" s="191">
        <v>6.8</v>
      </c>
      <c r="F1274" s="160"/>
      <c r="G1274" s="160"/>
      <c r="H1274" s="160"/>
      <c r="I1274" s="160"/>
      <c r="J1274" s="160"/>
      <c r="K1274" s="160"/>
      <c r="L1274" s="160"/>
      <c r="M1274" s="160"/>
      <c r="N1274" s="160"/>
      <c r="O1274" s="160"/>
      <c r="P1274" s="160"/>
      <c r="Q1274" s="160"/>
      <c r="R1274" s="160"/>
      <c r="S1274" s="160"/>
      <c r="T1274" s="160"/>
      <c r="U1274" s="160"/>
      <c r="V1274" s="160"/>
      <c r="W1274" s="160"/>
      <c r="X1274" s="151"/>
      <c r="Y1274" s="151"/>
      <c r="Z1274" s="151"/>
      <c r="AA1274" s="151"/>
      <c r="AB1274" s="151"/>
      <c r="AC1274" s="151"/>
      <c r="AD1274" s="151"/>
      <c r="AE1274" s="151"/>
      <c r="AF1274" s="151"/>
      <c r="AG1274" s="151" t="s">
        <v>250</v>
      </c>
      <c r="AH1274" s="151">
        <v>0</v>
      </c>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c r="A1275" s="158"/>
      <c r="B1275" s="159"/>
      <c r="C1275" s="198" t="s">
        <v>706</v>
      </c>
      <c r="D1275" s="190"/>
      <c r="E1275" s="191">
        <v>9.08</v>
      </c>
      <c r="F1275" s="160"/>
      <c r="G1275" s="160"/>
      <c r="H1275" s="160"/>
      <c r="I1275" s="160"/>
      <c r="J1275" s="160"/>
      <c r="K1275" s="160"/>
      <c r="L1275" s="160"/>
      <c r="M1275" s="160"/>
      <c r="N1275" s="160"/>
      <c r="O1275" s="160"/>
      <c r="P1275" s="160"/>
      <c r="Q1275" s="160"/>
      <c r="R1275" s="160"/>
      <c r="S1275" s="160"/>
      <c r="T1275" s="160"/>
      <c r="U1275" s="160"/>
      <c r="V1275" s="160"/>
      <c r="W1275" s="160"/>
      <c r="X1275" s="151"/>
      <c r="Y1275" s="151"/>
      <c r="Z1275" s="151"/>
      <c r="AA1275" s="151"/>
      <c r="AB1275" s="151"/>
      <c r="AC1275" s="151"/>
      <c r="AD1275" s="151"/>
      <c r="AE1275" s="151"/>
      <c r="AF1275" s="151"/>
      <c r="AG1275" s="151" t="s">
        <v>250</v>
      </c>
      <c r="AH1275" s="151">
        <v>0</v>
      </c>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c r="A1276" s="158"/>
      <c r="B1276" s="159"/>
      <c r="C1276" s="198" t="s">
        <v>707</v>
      </c>
      <c r="D1276" s="190"/>
      <c r="E1276" s="191">
        <v>13.49</v>
      </c>
      <c r="F1276" s="160"/>
      <c r="G1276" s="160"/>
      <c r="H1276" s="160"/>
      <c r="I1276" s="160"/>
      <c r="J1276" s="160"/>
      <c r="K1276" s="160"/>
      <c r="L1276" s="160"/>
      <c r="M1276" s="160"/>
      <c r="N1276" s="160"/>
      <c r="O1276" s="160"/>
      <c r="P1276" s="160"/>
      <c r="Q1276" s="160"/>
      <c r="R1276" s="160"/>
      <c r="S1276" s="160"/>
      <c r="T1276" s="160"/>
      <c r="U1276" s="160"/>
      <c r="V1276" s="160"/>
      <c r="W1276" s="160"/>
      <c r="X1276" s="151"/>
      <c r="Y1276" s="151"/>
      <c r="Z1276" s="151"/>
      <c r="AA1276" s="151"/>
      <c r="AB1276" s="151"/>
      <c r="AC1276" s="151"/>
      <c r="AD1276" s="151"/>
      <c r="AE1276" s="151"/>
      <c r="AF1276" s="151"/>
      <c r="AG1276" s="151" t="s">
        <v>250</v>
      </c>
      <c r="AH1276" s="151">
        <v>0</v>
      </c>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c r="A1277" s="158"/>
      <c r="B1277" s="159"/>
      <c r="C1277" s="198" t="s">
        <v>1377</v>
      </c>
      <c r="D1277" s="190"/>
      <c r="E1277" s="191">
        <v>0.35</v>
      </c>
      <c r="F1277" s="160"/>
      <c r="G1277" s="160"/>
      <c r="H1277" s="160"/>
      <c r="I1277" s="160"/>
      <c r="J1277" s="160"/>
      <c r="K1277" s="160"/>
      <c r="L1277" s="160"/>
      <c r="M1277" s="160"/>
      <c r="N1277" s="160"/>
      <c r="O1277" s="160"/>
      <c r="P1277" s="160"/>
      <c r="Q1277" s="160"/>
      <c r="R1277" s="160"/>
      <c r="S1277" s="160"/>
      <c r="T1277" s="160"/>
      <c r="U1277" s="160"/>
      <c r="V1277" s="160"/>
      <c r="W1277" s="160"/>
      <c r="X1277" s="151"/>
      <c r="Y1277" s="151"/>
      <c r="Z1277" s="151"/>
      <c r="AA1277" s="151"/>
      <c r="AB1277" s="151"/>
      <c r="AC1277" s="151"/>
      <c r="AD1277" s="151"/>
      <c r="AE1277" s="151"/>
      <c r="AF1277" s="151"/>
      <c r="AG1277" s="151" t="s">
        <v>250</v>
      </c>
      <c r="AH1277" s="151">
        <v>0</v>
      </c>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c r="A1278" s="168">
        <v>290</v>
      </c>
      <c r="B1278" s="169" t="s">
        <v>1378</v>
      </c>
      <c r="C1278" s="185" t="s">
        <v>1379</v>
      </c>
      <c r="D1278" s="170" t="s">
        <v>318</v>
      </c>
      <c r="E1278" s="171">
        <v>49.95</v>
      </c>
      <c r="F1278" s="172">
        <v>0</v>
      </c>
      <c r="G1278" s="173">
        <f>ROUND(E1278*F1278,2)</f>
        <v>0</v>
      </c>
      <c r="H1278" s="172"/>
      <c r="I1278" s="173">
        <f>ROUND(E1278*H1278,2)</f>
        <v>0</v>
      </c>
      <c r="J1278" s="172"/>
      <c r="K1278" s="173">
        <f>ROUND(E1278*J1278,2)</f>
        <v>0</v>
      </c>
      <c r="L1278" s="173">
        <v>21</v>
      </c>
      <c r="M1278" s="173">
        <f>G1278*(1+L1278/100)</f>
        <v>0</v>
      </c>
      <c r="N1278" s="173">
        <v>0</v>
      </c>
      <c r="O1278" s="173">
        <f>ROUND(E1278*N1278,2)</f>
        <v>0</v>
      </c>
      <c r="P1278" s="173">
        <v>0</v>
      </c>
      <c r="Q1278" s="173">
        <f>ROUND(E1278*P1278,2)</f>
        <v>0</v>
      </c>
      <c r="R1278" s="173" t="s">
        <v>1376</v>
      </c>
      <c r="S1278" s="173" t="s">
        <v>201</v>
      </c>
      <c r="T1278" s="174" t="s">
        <v>245</v>
      </c>
      <c r="U1278" s="160">
        <v>0.23599999999999999</v>
      </c>
      <c r="V1278" s="160">
        <f>ROUND(E1278*U1278,2)</f>
        <v>11.79</v>
      </c>
      <c r="W1278" s="160"/>
      <c r="X1278" s="151"/>
      <c r="Y1278" s="151"/>
      <c r="Z1278" s="151"/>
      <c r="AA1278" s="151"/>
      <c r="AB1278" s="151"/>
      <c r="AC1278" s="151"/>
      <c r="AD1278" s="151"/>
      <c r="AE1278" s="151"/>
      <c r="AF1278" s="151"/>
      <c r="AG1278" s="151" t="s">
        <v>972</v>
      </c>
      <c r="AH1278" s="151"/>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c r="A1279" s="158"/>
      <c r="B1279" s="159"/>
      <c r="C1279" s="198" t="s">
        <v>1380</v>
      </c>
      <c r="D1279" s="190"/>
      <c r="E1279" s="191">
        <v>2.7</v>
      </c>
      <c r="F1279" s="160"/>
      <c r="G1279" s="160"/>
      <c r="H1279" s="160"/>
      <c r="I1279" s="160"/>
      <c r="J1279" s="160"/>
      <c r="K1279" s="160"/>
      <c r="L1279" s="160"/>
      <c r="M1279" s="160"/>
      <c r="N1279" s="160"/>
      <c r="O1279" s="160"/>
      <c r="P1279" s="160"/>
      <c r="Q1279" s="160"/>
      <c r="R1279" s="160"/>
      <c r="S1279" s="160"/>
      <c r="T1279" s="160"/>
      <c r="U1279" s="160"/>
      <c r="V1279" s="160"/>
      <c r="W1279" s="160"/>
      <c r="X1279" s="151"/>
      <c r="Y1279" s="151"/>
      <c r="Z1279" s="151"/>
      <c r="AA1279" s="151"/>
      <c r="AB1279" s="151"/>
      <c r="AC1279" s="151"/>
      <c r="AD1279" s="151"/>
      <c r="AE1279" s="151"/>
      <c r="AF1279" s="151"/>
      <c r="AG1279" s="151" t="s">
        <v>250</v>
      </c>
      <c r="AH1279" s="151">
        <v>0</v>
      </c>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c r="A1280" s="158"/>
      <c r="B1280" s="159"/>
      <c r="C1280" s="198" t="s">
        <v>1381</v>
      </c>
      <c r="D1280" s="190"/>
      <c r="E1280" s="191">
        <v>2.8</v>
      </c>
      <c r="F1280" s="160"/>
      <c r="G1280" s="160"/>
      <c r="H1280" s="160"/>
      <c r="I1280" s="160"/>
      <c r="J1280" s="160"/>
      <c r="K1280" s="160"/>
      <c r="L1280" s="160"/>
      <c r="M1280" s="160"/>
      <c r="N1280" s="160"/>
      <c r="O1280" s="160"/>
      <c r="P1280" s="160"/>
      <c r="Q1280" s="160"/>
      <c r="R1280" s="160"/>
      <c r="S1280" s="160"/>
      <c r="T1280" s="160"/>
      <c r="U1280" s="160"/>
      <c r="V1280" s="160"/>
      <c r="W1280" s="160"/>
      <c r="X1280" s="151"/>
      <c r="Y1280" s="151"/>
      <c r="Z1280" s="151"/>
      <c r="AA1280" s="151"/>
      <c r="AB1280" s="151"/>
      <c r="AC1280" s="151"/>
      <c r="AD1280" s="151"/>
      <c r="AE1280" s="151"/>
      <c r="AF1280" s="151"/>
      <c r="AG1280" s="151" t="s">
        <v>250</v>
      </c>
      <c r="AH1280" s="151">
        <v>0</v>
      </c>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c r="A1281" s="158"/>
      <c r="B1281" s="159"/>
      <c r="C1281" s="198" t="s">
        <v>1382</v>
      </c>
      <c r="D1281" s="190"/>
      <c r="E1281" s="191">
        <v>13.4</v>
      </c>
      <c r="F1281" s="160"/>
      <c r="G1281" s="160"/>
      <c r="H1281" s="160"/>
      <c r="I1281" s="160"/>
      <c r="J1281" s="160"/>
      <c r="K1281" s="160"/>
      <c r="L1281" s="160"/>
      <c r="M1281" s="160"/>
      <c r="N1281" s="160"/>
      <c r="O1281" s="160"/>
      <c r="P1281" s="160"/>
      <c r="Q1281" s="160"/>
      <c r="R1281" s="160"/>
      <c r="S1281" s="160"/>
      <c r="T1281" s="160"/>
      <c r="U1281" s="160"/>
      <c r="V1281" s="160"/>
      <c r="W1281" s="160"/>
      <c r="X1281" s="151"/>
      <c r="Y1281" s="151"/>
      <c r="Z1281" s="151"/>
      <c r="AA1281" s="151"/>
      <c r="AB1281" s="151"/>
      <c r="AC1281" s="151"/>
      <c r="AD1281" s="151"/>
      <c r="AE1281" s="151"/>
      <c r="AF1281" s="151"/>
      <c r="AG1281" s="151" t="s">
        <v>250</v>
      </c>
      <c r="AH1281" s="151">
        <v>0</v>
      </c>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c r="A1282" s="158"/>
      <c r="B1282" s="159"/>
      <c r="C1282" s="198" t="s">
        <v>1383</v>
      </c>
      <c r="D1282" s="190"/>
      <c r="E1282" s="191">
        <v>-6.7</v>
      </c>
      <c r="F1282" s="160"/>
      <c r="G1282" s="160"/>
      <c r="H1282" s="160"/>
      <c r="I1282" s="160"/>
      <c r="J1282" s="160"/>
      <c r="K1282" s="160"/>
      <c r="L1282" s="160"/>
      <c r="M1282" s="160"/>
      <c r="N1282" s="160"/>
      <c r="O1282" s="160"/>
      <c r="P1282" s="160"/>
      <c r="Q1282" s="160"/>
      <c r="R1282" s="160"/>
      <c r="S1282" s="160"/>
      <c r="T1282" s="160"/>
      <c r="U1282" s="160"/>
      <c r="V1282" s="160"/>
      <c r="W1282" s="160"/>
      <c r="X1282" s="151"/>
      <c r="Y1282" s="151"/>
      <c r="Z1282" s="151"/>
      <c r="AA1282" s="151"/>
      <c r="AB1282" s="151"/>
      <c r="AC1282" s="151"/>
      <c r="AD1282" s="151"/>
      <c r="AE1282" s="151"/>
      <c r="AF1282" s="151"/>
      <c r="AG1282" s="151" t="s">
        <v>250</v>
      </c>
      <c r="AH1282" s="151">
        <v>0</v>
      </c>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c r="A1283" s="158"/>
      <c r="B1283" s="159"/>
      <c r="C1283" s="198" t="s">
        <v>1384</v>
      </c>
      <c r="D1283" s="190"/>
      <c r="E1283" s="191">
        <v>10.8</v>
      </c>
      <c r="F1283" s="160"/>
      <c r="G1283" s="160"/>
      <c r="H1283" s="160"/>
      <c r="I1283" s="160"/>
      <c r="J1283" s="160"/>
      <c r="K1283" s="160"/>
      <c r="L1283" s="160"/>
      <c r="M1283" s="160"/>
      <c r="N1283" s="160"/>
      <c r="O1283" s="160"/>
      <c r="P1283" s="160"/>
      <c r="Q1283" s="160"/>
      <c r="R1283" s="160"/>
      <c r="S1283" s="160"/>
      <c r="T1283" s="160"/>
      <c r="U1283" s="160"/>
      <c r="V1283" s="160"/>
      <c r="W1283" s="160"/>
      <c r="X1283" s="151"/>
      <c r="Y1283" s="151"/>
      <c r="Z1283" s="151"/>
      <c r="AA1283" s="151"/>
      <c r="AB1283" s="151"/>
      <c r="AC1283" s="151"/>
      <c r="AD1283" s="151"/>
      <c r="AE1283" s="151"/>
      <c r="AF1283" s="151"/>
      <c r="AG1283" s="151" t="s">
        <v>250</v>
      </c>
      <c r="AH1283" s="151">
        <v>0</v>
      </c>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c r="A1284" s="158"/>
      <c r="B1284" s="159"/>
      <c r="C1284" s="198" t="s">
        <v>1385</v>
      </c>
      <c r="D1284" s="190"/>
      <c r="E1284" s="191">
        <v>2</v>
      </c>
      <c r="F1284" s="160"/>
      <c r="G1284" s="160"/>
      <c r="H1284" s="160"/>
      <c r="I1284" s="160"/>
      <c r="J1284" s="160"/>
      <c r="K1284" s="160"/>
      <c r="L1284" s="160"/>
      <c r="M1284" s="160"/>
      <c r="N1284" s="160"/>
      <c r="O1284" s="160"/>
      <c r="P1284" s="160"/>
      <c r="Q1284" s="160"/>
      <c r="R1284" s="160"/>
      <c r="S1284" s="160"/>
      <c r="T1284" s="160"/>
      <c r="U1284" s="160"/>
      <c r="V1284" s="160"/>
      <c r="W1284" s="160"/>
      <c r="X1284" s="151"/>
      <c r="Y1284" s="151"/>
      <c r="Z1284" s="151"/>
      <c r="AA1284" s="151"/>
      <c r="AB1284" s="151"/>
      <c r="AC1284" s="151"/>
      <c r="AD1284" s="151"/>
      <c r="AE1284" s="151"/>
      <c r="AF1284" s="151"/>
      <c r="AG1284" s="151" t="s">
        <v>250</v>
      </c>
      <c r="AH1284" s="151">
        <v>0</v>
      </c>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c r="A1285" s="158"/>
      <c r="B1285" s="159"/>
      <c r="C1285" s="198" t="s">
        <v>391</v>
      </c>
      <c r="D1285" s="190"/>
      <c r="E1285" s="191">
        <v>-1.6</v>
      </c>
      <c r="F1285" s="160"/>
      <c r="G1285" s="160"/>
      <c r="H1285" s="160"/>
      <c r="I1285" s="160"/>
      <c r="J1285" s="160"/>
      <c r="K1285" s="160"/>
      <c r="L1285" s="160"/>
      <c r="M1285" s="160"/>
      <c r="N1285" s="160"/>
      <c r="O1285" s="160"/>
      <c r="P1285" s="160"/>
      <c r="Q1285" s="160"/>
      <c r="R1285" s="160"/>
      <c r="S1285" s="160"/>
      <c r="T1285" s="160"/>
      <c r="U1285" s="160"/>
      <c r="V1285" s="160"/>
      <c r="W1285" s="160"/>
      <c r="X1285" s="151"/>
      <c r="Y1285" s="151"/>
      <c r="Z1285" s="151"/>
      <c r="AA1285" s="151"/>
      <c r="AB1285" s="151"/>
      <c r="AC1285" s="151"/>
      <c r="AD1285" s="151"/>
      <c r="AE1285" s="151"/>
      <c r="AF1285" s="151"/>
      <c r="AG1285" s="151" t="s">
        <v>250</v>
      </c>
      <c r="AH1285" s="151">
        <v>0</v>
      </c>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c r="A1286" s="158"/>
      <c r="B1286" s="159"/>
      <c r="C1286" s="198" t="s">
        <v>1386</v>
      </c>
      <c r="D1286" s="190"/>
      <c r="E1286" s="191">
        <v>13.4</v>
      </c>
      <c r="F1286" s="160"/>
      <c r="G1286" s="160"/>
      <c r="H1286" s="160"/>
      <c r="I1286" s="160"/>
      <c r="J1286" s="160"/>
      <c r="K1286" s="160"/>
      <c r="L1286" s="160"/>
      <c r="M1286" s="160"/>
      <c r="N1286" s="160"/>
      <c r="O1286" s="160"/>
      <c r="P1286" s="160"/>
      <c r="Q1286" s="160"/>
      <c r="R1286" s="160"/>
      <c r="S1286" s="160"/>
      <c r="T1286" s="160"/>
      <c r="U1286" s="160"/>
      <c r="V1286" s="160"/>
      <c r="W1286" s="160"/>
      <c r="X1286" s="151"/>
      <c r="Y1286" s="151"/>
      <c r="Z1286" s="151"/>
      <c r="AA1286" s="151"/>
      <c r="AB1286" s="151"/>
      <c r="AC1286" s="151"/>
      <c r="AD1286" s="151"/>
      <c r="AE1286" s="151"/>
      <c r="AF1286" s="151"/>
      <c r="AG1286" s="151" t="s">
        <v>250</v>
      </c>
      <c r="AH1286" s="151">
        <v>0</v>
      </c>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c r="A1287" s="158"/>
      <c r="B1287" s="159"/>
      <c r="C1287" s="198" t="s">
        <v>1387</v>
      </c>
      <c r="D1287" s="190"/>
      <c r="E1287" s="191">
        <v>-4.1500000000000004</v>
      </c>
      <c r="F1287" s="160"/>
      <c r="G1287" s="160"/>
      <c r="H1287" s="160"/>
      <c r="I1287" s="160"/>
      <c r="J1287" s="160"/>
      <c r="K1287" s="160"/>
      <c r="L1287" s="160"/>
      <c r="M1287" s="160"/>
      <c r="N1287" s="160"/>
      <c r="O1287" s="160"/>
      <c r="P1287" s="160"/>
      <c r="Q1287" s="160"/>
      <c r="R1287" s="160"/>
      <c r="S1287" s="160"/>
      <c r="T1287" s="160"/>
      <c r="U1287" s="160"/>
      <c r="V1287" s="160"/>
      <c r="W1287" s="160"/>
      <c r="X1287" s="151"/>
      <c r="Y1287" s="151"/>
      <c r="Z1287" s="151"/>
      <c r="AA1287" s="151"/>
      <c r="AB1287" s="151"/>
      <c r="AC1287" s="151"/>
      <c r="AD1287" s="151"/>
      <c r="AE1287" s="151"/>
      <c r="AF1287" s="151"/>
      <c r="AG1287" s="151" t="s">
        <v>250</v>
      </c>
      <c r="AH1287" s="151">
        <v>0</v>
      </c>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c r="A1288" s="158"/>
      <c r="B1288" s="159"/>
      <c r="C1288" s="198" t="s">
        <v>1388</v>
      </c>
      <c r="D1288" s="190"/>
      <c r="E1288" s="191">
        <v>19.8</v>
      </c>
      <c r="F1288" s="160"/>
      <c r="G1288" s="160"/>
      <c r="H1288" s="160"/>
      <c r="I1288" s="160"/>
      <c r="J1288" s="160"/>
      <c r="K1288" s="160"/>
      <c r="L1288" s="160"/>
      <c r="M1288" s="160"/>
      <c r="N1288" s="160"/>
      <c r="O1288" s="160"/>
      <c r="P1288" s="160"/>
      <c r="Q1288" s="160"/>
      <c r="R1288" s="160"/>
      <c r="S1288" s="160"/>
      <c r="T1288" s="160"/>
      <c r="U1288" s="160"/>
      <c r="V1288" s="160"/>
      <c r="W1288" s="160"/>
      <c r="X1288" s="151"/>
      <c r="Y1288" s="151"/>
      <c r="Z1288" s="151"/>
      <c r="AA1288" s="151"/>
      <c r="AB1288" s="151"/>
      <c r="AC1288" s="151"/>
      <c r="AD1288" s="151"/>
      <c r="AE1288" s="151"/>
      <c r="AF1288" s="151"/>
      <c r="AG1288" s="151" t="s">
        <v>250</v>
      </c>
      <c r="AH1288" s="151">
        <v>0</v>
      </c>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c r="A1289" s="158"/>
      <c r="B1289" s="159"/>
      <c r="C1289" s="198" t="s">
        <v>1389</v>
      </c>
      <c r="D1289" s="190"/>
      <c r="E1289" s="191">
        <v>-2.5</v>
      </c>
      <c r="F1289" s="160"/>
      <c r="G1289" s="160"/>
      <c r="H1289" s="160"/>
      <c r="I1289" s="160"/>
      <c r="J1289" s="160"/>
      <c r="K1289" s="160"/>
      <c r="L1289" s="160"/>
      <c r="M1289" s="160"/>
      <c r="N1289" s="160"/>
      <c r="O1289" s="160"/>
      <c r="P1289" s="160"/>
      <c r="Q1289" s="160"/>
      <c r="R1289" s="160"/>
      <c r="S1289" s="160"/>
      <c r="T1289" s="160"/>
      <c r="U1289" s="160"/>
      <c r="V1289" s="160"/>
      <c r="W1289" s="160"/>
      <c r="X1289" s="151"/>
      <c r="Y1289" s="151"/>
      <c r="Z1289" s="151"/>
      <c r="AA1289" s="151"/>
      <c r="AB1289" s="151"/>
      <c r="AC1289" s="151"/>
      <c r="AD1289" s="151"/>
      <c r="AE1289" s="151"/>
      <c r="AF1289" s="151"/>
      <c r="AG1289" s="151" t="s">
        <v>250</v>
      </c>
      <c r="AH1289" s="151">
        <v>0</v>
      </c>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c r="A1290" s="168">
        <v>291</v>
      </c>
      <c r="B1290" s="169" t="s">
        <v>1390</v>
      </c>
      <c r="C1290" s="185" t="s">
        <v>1391</v>
      </c>
      <c r="D1290" s="170" t="s">
        <v>292</v>
      </c>
      <c r="E1290" s="171">
        <v>59.32</v>
      </c>
      <c r="F1290" s="172">
        <v>0</v>
      </c>
      <c r="G1290" s="173">
        <f>ROUND(E1290*F1290,2)</f>
        <v>0</v>
      </c>
      <c r="H1290" s="172"/>
      <c r="I1290" s="173">
        <f>ROUND(E1290*H1290,2)</f>
        <v>0</v>
      </c>
      <c r="J1290" s="172"/>
      <c r="K1290" s="173">
        <f>ROUND(E1290*J1290,2)</f>
        <v>0</v>
      </c>
      <c r="L1290" s="173">
        <v>21</v>
      </c>
      <c r="M1290" s="173">
        <f>G1290*(1+L1290/100)</f>
        <v>0</v>
      </c>
      <c r="N1290" s="173">
        <v>0</v>
      </c>
      <c r="O1290" s="173">
        <f>ROUND(E1290*N1290,2)</f>
        <v>0</v>
      </c>
      <c r="P1290" s="173">
        <v>0</v>
      </c>
      <c r="Q1290" s="173">
        <f>ROUND(E1290*P1290,2)</f>
        <v>0</v>
      </c>
      <c r="R1290" s="173" t="s">
        <v>1376</v>
      </c>
      <c r="S1290" s="173" t="s">
        <v>201</v>
      </c>
      <c r="T1290" s="174" t="s">
        <v>245</v>
      </c>
      <c r="U1290" s="160">
        <v>0.88100000000000001</v>
      </c>
      <c r="V1290" s="160">
        <f>ROUND(E1290*U1290,2)</f>
        <v>52.26</v>
      </c>
      <c r="W1290" s="160"/>
      <c r="X1290" s="151"/>
      <c r="Y1290" s="151"/>
      <c r="Z1290" s="151"/>
      <c r="AA1290" s="151"/>
      <c r="AB1290" s="151"/>
      <c r="AC1290" s="151"/>
      <c r="AD1290" s="151"/>
      <c r="AE1290" s="151"/>
      <c r="AF1290" s="151"/>
      <c r="AG1290" s="151" t="s">
        <v>972</v>
      </c>
      <c r="AH1290" s="151"/>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c r="A1291" s="158"/>
      <c r="B1291" s="159"/>
      <c r="C1291" s="315" t="s">
        <v>1392</v>
      </c>
      <c r="D1291" s="316"/>
      <c r="E1291" s="316"/>
      <c r="F1291" s="316"/>
      <c r="G1291" s="316"/>
      <c r="H1291" s="160"/>
      <c r="I1291" s="160"/>
      <c r="J1291" s="160"/>
      <c r="K1291" s="160"/>
      <c r="L1291" s="160"/>
      <c r="M1291" s="160"/>
      <c r="N1291" s="160"/>
      <c r="O1291" s="160"/>
      <c r="P1291" s="160"/>
      <c r="Q1291" s="160"/>
      <c r="R1291" s="160"/>
      <c r="S1291" s="160"/>
      <c r="T1291" s="160"/>
      <c r="U1291" s="160"/>
      <c r="V1291" s="160"/>
      <c r="W1291" s="160"/>
      <c r="X1291" s="151"/>
      <c r="Y1291" s="151"/>
      <c r="Z1291" s="151"/>
      <c r="AA1291" s="151"/>
      <c r="AB1291" s="151"/>
      <c r="AC1291" s="151"/>
      <c r="AD1291" s="151"/>
      <c r="AE1291" s="151"/>
      <c r="AF1291" s="151"/>
      <c r="AG1291" s="151" t="s">
        <v>248</v>
      </c>
      <c r="AH1291" s="151"/>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c r="A1292" s="158"/>
      <c r="B1292" s="159"/>
      <c r="C1292" s="198" t="s">
        <v>696</v>
      </c>
      <c r="D1292" s="190"/>
      <c r="E1292" s="191">
        <v>8.9</v>
      </c>
      <c r="F1292" s="160"/>
      <c r="G1292" s="160"/>
      <c r="H1292" s="160"/>
      <c r="I1292" s="160"/>
      <c r="J1292" s="160"/>
      <c r="K1292" s="160"/>
      <c r="L1292" s="160"/>
      <c r="M1292" s="160"/>
      <c r="N1292" s="160"/>
      <c r="O1292" s="160"/>
      <c r="P1292" s="160"/>
      <c r="Q1292" s="160"/>
      <c r="R1292" s="160"/>
      <c r="S1292" s="160"/>
      <c r="T1292" s="160"/>
      <c r="U1292" s="160"/>
      <c r="V1292" s="160"/>
      <c r="W1292" s="160"/>
      <c r="X1292" s="151"/>
      <c r="Y1292" s="151"/>
      <c r="Z1292" s="151"/>
      <c r="AA1292" s="151"/>
      <c r="AB1292" s="151"/>
      <c r="AC1292" s="151"/>
      <c r="AD1292" s="151"/>
      <c r="AE1292" s="151"/>
      <c r="AF1292" s="151"/>
      <c r="AG1292" s="151" t="s">
        <v>250</v>
      </c>
      <c r="AH1292" s="151">
        <v>0</v>
      </c>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c r="A1293" s="158"/>
      <c r="B1293" s="159"/>
      <c r="C1293" s="198" t="s">
        <v>702</v>
      </c>
      <c r="D1293" s="190"/>
      <c r="E1293" s="191">
        <v>8.5500000000000007</v>
      </c>
      <c r="F1293" s="160"/>
      <c r="G1293" s="160"/>
      <c r="H1293" s="160"/>
      <c r="I1293" s="160"/>
      <c r="J1293" s="160"/>
      <c r="K1293" s="160"/>
      <c r="L1293" s="160"/>
      <c r="M1293" s="160"/>
      <c r="N1293" s="160"/>
      <c r="O1293" s="160"/>
      <c r="P1293" s="160"/>
      <c r="Q1293" s="160"/>
      <c r="R1293" s="160"/>
      <c r="S1293" s="160"/>
      <c r="T1293" s="160"/>
      <c r="U1293" s="160"/>
      <c r="V1293" s="160"/>
      <c r="W1293" s="160"/>
      <c r="X1293" s="151"/>
      <c r="Y1293" s="151"/>
      <c r="Z1293" s="151"/>
      <c r="AA1293" s="151"/>
      <c r="AB1293" s="151"/>
      <c r="AC1293" s="151"/>
      <c r="AD1293" s="151"/>
      <c r="AE1293" s="151"/>
      <c r="AF1293" s="151"/>
      <c r="AG1293" s="151" t="s">
        <v>250</v>
      </c>
      <c r="AH1293" s="151">
        <v>0</v>
      </c>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c r="A1294" s="158"/>
      <c r="B1294" s="159"/>
      <c r="C1294" s="198" t="s">
        <v>703</v>
      </c>
      <c r="D1294" s="190"/>
      <c r="E1294" s="191">
        <v>4.16</v>
      </c>
      <c r="F1294" s="160"/>
      <c r="G1294" s="160"/>
      <c r="H1294" s="160"/>
      <c r="I1294" s="160"/>
      <c r="J1294" s="160"/>
      <c r="K1294" s="160"/>
      <c r="L1294" s="160"/>
      <c r="M1294" s="160"/>
      <c r="N1294" s="160"/>
      <c r="O1294" s="160"/>
      <c r="P1294" s="160"/>
      <c r="Q1294" s="160"/>
      <c r="R1294" s="160"/>
      <c r="S1294" s="160"/>
      <c r="T1294" s="160"/>
      <c r="U1294" s="160"/>
      <c r="V1294" s="160"/>
      <c r="W1294" s="160"/>
      <c r="X1294" s="151"/>
      <c r="Y1294" s="151"/>
      <c r="Z1294" s="151"/>
      <c r="AA1294" s="151"/>
      <c r="AB1294" s="151"/>
      <c r="AC1294" s="151"/>
      <c r="AD1294" s="151"/>
      <c r="AE1294" s="151"/>
      <c r="AF1294" s="151"/>
      <c r="AG1294" s="151" t="s">
        <v>250</v>
      </c>
      <c r="AH1294" s="151">
        <v>0</v>
      </c>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c r="A1295" s="158"/>
      <c r="B1295" s="159"/>
      <c r="C1295" s="198" t="s">
        <v>704</v>
      </c>
      <c r="D1295" s="190"/>
      <c r="E1295" s="191">
        <v>3.76</v>
      </c>
      <c r="F1295" s="160"/>
      <c r="G1295" s="160"/>
      <c r="H1295" s="160"/>
      <c r="I1295" s="160"/>
      <c r="J1295" s="160"/>
      <c r="K1295" s="160"/>
      <c r="L1295" s="160"/>
      <c r="M1295" s="160"/>
      <c r="N1295" s="160"/>
      <c r="O1295" s="160"/>
      <c r="P1295" s="160"/>
      <c r="Q1295" s="160"/>
      <c r="R1295" s="160"/>
      <c r="S1295" s="160"/>
      <c r="T1295" s="160"/>
      <c r="U1295" s="160"/>
      <c r="V1295" s="160"/>
      <c r="W1295" s="160"/>
      <c r="X1295" s="151"/>
      <c r="Y1295" s="151"/>
      <c r="Z1295" s="151"/>
      <c r="AA1295" s="151"/>
      <c r="AB1295" s="151"/>
      <c r="AC1295" s="151"/>
      <c r="AD1295" s="151"/>
      <c r="AE1295" s="151"/>
      <c r="AF1295" s="151"/>
      <c r="AG1295" s="151" t="s">
        <v>250</v>
      </c>
      <c r="AH1295" s="151">
        <v>0</v>
      </c>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c r="A1296" s="158"/>
      <c r="B1296" s="159"/>
      <c r="C1296" s="198" t="s">
        <v>982</v>
      </c>
      <c r="D1296" s="190"/>
      <c r="E1296" s="191">
        <v>4.58</v>
      </c>
      <c r="F1296" s="160"/>
      <c r="G1296" s="160"/>
      <c r="H1296" s="160"/>
      <c r="I1296" s="160"/>
      <c r="J1296" s="160"/>
      <c r="K1296" s="160"/>
      <c r="L1296" s="160"/>
      <c r="M1296" s="160"/>
      <c r="N1296" s="160"/>
      <c r="O1296" s="160"/>
      <c r="P1296" s="160"/>
      <c r="Q1296" s="160"/>
      <c r="R1296" s="160"/>
      <c r="S1296" s="160"/>
      <c r="T1296" s="160"/>
      <c r="U1296" s="160"/>
      <c r="V1296" s="160"/>
      <c r="W1296" s="160"/>
      <c r="X1296" s="151"/>
      <c r="Y1296" s="151"/>
      <c r="Z1296" s="151"/>
      <c r="AA1296" s="151"/>
      <c r="AB1296" s="151"/>
      <c r="AC1296" s="151"/>
      <c r="AD1296" s="151"/>
      <c r="AE1296" s="151"/>
      <c r="AF1296" s="151"/>
      <c r="AG1296" s="151" t="s">
        <v>250</v>
      </c>
      <c r="AH1296" s="151">
        <v>0</v>
      </c>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c r="A1297" s="158"/>
      <c r="B1297" s="159"/>
      <c r="C1297" s="198" t="s">
        <v>697</v>
      </c>
      <c r="D1297" s="190"/>
      <c r="E1297" s="191">
        <v>6.8</v>
      </c>
      <c r="F1297" s="160"/>
      <c r="G1297" s="160"/>
      <c r="H1297" s="160"/>
      <c r="I1297" s="160"/>
      <c r="J1297" s="160"/>
      <c r="K1297" s="160"/>
      <c r="L1297" s="160"/>
      <c r="M1297" s="160"/>
      <c r="N1297" s="160"/>
      <c r="O1297" s="160"/>
      <c r="P1297" s="160"/>
      <c r="Q1297" s="160"/>
      <c r="R1297" s="160"/>
      <c r="S1297" s="160"/>
      <c r="T1297" s="160"/>
      <c r="U1297" s="160"/>
      <c r="V1297" s="160"/>
      <c r="W1297" s="160"/>
      <c r="X1297" s="151"/>
      <c r="Y1297" s="151"/>
      <c r="Z1297" s="151"/>
      <c r="AA1297" s="151"/>
      <c r="AB1297" s="151"/>
      <c r="AC1297" s="151"/>
      <c r="AD1297" s="151"/>
      <c r="AE1297" s="151"/>
      <c r="AF1297" s="151"/>
      <c r="AG1297" s="151" t="s">
        <v>250</v>
      </c>
      <c r="AH1297" s="151">
        <v>0</v>
      </c>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c r="A1298" s="158"/>
      <c r="B1298" s="159"/>
      <c r="C1298" s="198" t="s">
        <v>706</v>
      </c>
      <c r="D1298" s="190"/>
      <c r="E1298" s="191">
        <v>9.08</v>
      </c>
      <c r="F1298" s="160"/>
      <c r="G1298" s="160"/>
      <c r="H1298" s="160"/>
      <c r="I1298" s="160"/>
      <c r="J1298" s="160"/>
      <c r="K1298" s="160"/>
      <c r="L1298" s="160"/>
      <c r="M1298" s="160"/>
      <c r="N1298" s="160"/>
      <c r="O1298" s="160"/>
      <c r="P1298" s="160"/>
      <c r="Q1298" s="160"/>
      <c r="R1298" s="160"/>
      <c r="S1298" s="160"/>
      <c r="T1298" s="160"/>
      <c r="U1298" s="160"/>
      <c r="V1298" s="160"/>
      <c r="W1298" s="160"/>
      <c r="X1298" s="151"/>
      <c r="Y1298" s="151"/>
      <c r="Z1298" s="151"/>
      <c r="AA1298" s="151"/>
      <c r="AB1298" s="151"/>
      <c r="AC1298" s="151"/>
      <c r="AD1298" s="151"/>
      <c r="AE1298" s="151"/>
      <c r="AF1298" s="151"/>
      <c r="AG1298" s="151" t="s">
        <v>250</v>
      </c>
      <c r="AH1298" s="151">
        <v>0</v>
      </c>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outlineLevel="1">
      <c r="A1299" s="158"/>
      <c r="B1299" s="159"/>
      <c r="C1299" s="198" t="s">
        <v>707</v>
      </c>
      <c r="D1299" s="190"/>
      <c r="E1299" s="191">
        <v>13.49</v>
      </c>
      <c r="F1299" s="160"/>
      <c r="G1299" s="160"/>
      <c r="H1299" s="160"/>
      <c r="I1299" s="160"/>
      <c r="J1299" s="160"/>
      <c r="K1299" s="160"/>
      <c r="L1299" s="160"/>
      <c r="M1299" s="160"/>
      <c r="N1299" s="160"/>
      <c r="O1299" s="160"/>
      <c r="P1299" s="160"/>
      <c r="Q1299" s="160"/>
      <c r="R1299" s="160"/>
      <c r="S1299" s="160"/>
      <c r="T1299" s="160"/>
      <c r="U1299" s="160"/>
      <c r="V1299" s="160"/>
      <c r="W1299" s="160"/>
      <c r="X1299" s="151"/>
      <c r="Y1299" s="151"/>
      <c r="Z1299" s="151"/>
      <c r="AA1299" s="151"/>
      <c r="AB1299" s="151"/>
      <c r="AC1299" s="151"/>
      <c r="AD1299" s="151"/>
      <c r="AE1299" s="151"/>
      <c r="AF1299" s="151"/>
      <c r="AG1299" s="151" t="s">
        <v>250</v>
      </c>
      <c r="AH1299" s="151">
        <v>0</v>
      </c>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c r="A1300" s="168">
        <v>292</v>
      </c>
      <c r="B1300" s="169" t="s">
        <v>1393</v>
      </c>
      <c r="C1300" s="185" t="s">
        <v>1394</v>
      </c>
      <c r="D1300" s="170" t="s">
        <v>318</v>
      </c>
      <c r="E1300" s="171">
        <v>16.649999999999999</v>
      </c>
      <c r="F1300" s="172">
        <v>0</v>
      </c>
      <c r="G1300" s="173">
        <f>ROUND(E1300*F1300,2)</f>
        <v>0</v>
      </c>
      <c r="H1300" s="172"/>
      <c r="I1300" s="173">
        <f>ROUND(E1300*H1300,2)</f>
        <v>0</v>
      </c>
      <c r="J1300" s="172"/>
      <c r="K1300" s="173">
        <f>ROUND(E1300*J1300,2)</f>
        <v>0</v>
      </c>
      <c r="L1300" s="173">
        <v>21</v>
      </c>
      <c r="M1300" s="173">
        <f>G1300*(1+L1300/100)</f>
        <v>0</v>
      </c>
      <c r="N1300" s="173">
        <v>0</v>
      </c>
      <c r="O1300" s="173">
        <f>ROUND(E1300*N1300,2)</f>
        <v>0</v>
      </c>
      <c r="P1300" s="173">
        <v>0</v>
      </c>
      <c r="Q1300" s="173">
        <f>ROUND(E1300*P1300,2)</f>
        <v>0</v>
      </c>
      <c r="R1300" s="173" t="s">
        <v>1376</v>
      </c>
      <c r="S1300" s="173" t="s">
        <v>201</v>
      </c>
      <c r="T1300" s="174" t="s">
        <v>245</v>
      </c>
      <c r="U1300" s="160">
        <v>0.3</v>
      </c>
      <c r="V1300" s="160">
        <f>ROUND(E1300*U1300,2)</f>
        <v>5</v>
      </c>
      <c r="W1300" s="160"/>
      <c r="X1300" s="151"/>
      <c r="Y1300" s="151"/>
      <c r="Z1300" s="151"/>
      <c r="AA1300" s="151"/>
      <c r="AB1300" s="151"/>
      <c r="AC1300" s="151"/>
      <c r="AD1300" s="151"/>
      <c r="AE1300" s="151"/>
      <c r="AF1300" s="151"/>
      <c r="AG1300" s="151" t="s">
        <v>972</v>
      </c>
      <c r="AH1300" s="151"/>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c r="A1301" s="158"/>
      <c r="B1301" s="159"/>
      <c r="C1301" s="198" t="s">
        <v>1395</v>
      </c>
      <c r="D1301" s="190"/>
      <c r="E1301" s="191">
        <v>16.649999999999999</v>
      </c>
      <c r="F1301" s="160"/>
      <c r="G1301" s="160"/>
      <c r="H1301" s="160"/>
      <c r="I1301" s="160"/>
      <c r="J1301" s="160"/>
      <c r="K1301" s="160"/>
      <c r="L1301" s="160"/>
      <c r="M1301" s="160"/>
      <c r="N1301" s="160"/>
      <c r="O1301" s="160"/>
      <c r="P1301" s="160"/>
      <c r="Q1301" s="160"/>
      <c r="R1301" s="160"/>
      <c r="S1301" s="160"/>
      <c r="T1301" s="160"/>
      <c r="U1301" s="160"/>
      <c r="V1301" s="160"/>
      <c r="W1301" s="160"/>
      <c r="X1301" s="151"/>
      <c r="Y1301" s="151"/>
      <c r="Z1301" s="151"/>
      <c r="AA1301" s="151"/>
      <c r="AB1301" s="151"/>
      <c r="AC1301" s="151"/>
      <c r="AD1301" s="151"/>
      <c r="AE1301" s="151"/>
      <c r="AF1301" s="151"/>
      <c r="AG1301" s="151" t="s">
        <v>250</v>
      </c>
      <c r="AH1301" s="151">
        <v>0</v>
      </c>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c r="A1302" s="168">
        <v>293</v>
      </c>
      <c r="B1302" s="169" t="s">
        <v>1396</v>
      </c>
      <c r="C1302" s="185" t="s">
        <v>1397</v>
      </c>
      <c r="D1302" s="170" t="s">
        <v>318</v>
      </c>
      <c r="E1302" s="171">
        <v>19.899999999999999</v>
      </c>
      <c r="F1302" s="172">
        <v>0</v>
      </c>
      <c r="G1302" s="173">
        <f>ROUND(E1302*F1302,2)</f>
        <v>0</v>
      </c>
      <c r="H1302" s="172"/>
      <c r="I1302" s="173">
        <f>ROUND(E1302*H1302,2)</f>
        <v>0</v>
      </c>
      <c r="J1302" s="172"/>
      <c r="K1302" s="173">
        <f>ROUND(E1302*J1302,2)</f>
        <v>0</v>
      </c>
      <c r="L1302" s="173">
        <v>21</v>
      </c>
      <c r="M1302" s="173">
        <f>G1302*(1+L1302/100)</f>
        <v>0</v>
      </c>
      <c r="N1302" s="173">
        <v>4.0000000000000003E-5</v>
      </c>
      <c r="O1302" s="173">
        <f>ROUND(E1302*N1302,2)</f>
        <v>0</v>
      </c>
      <c r="P1302" s="173">
        <v>0</v>
      </c>
      <c r="Q1302" s="173">
        <f>ROUND(E1302*P1302,2)</f>
        <v>0</v>
      </c>
      <c r="R1302" s="173" t="s">
        <v>1376</v>
      </c>
      <c r="S1302" s="173" t="s">
        <v>201</v>
      </c>
      <c r="T1302" s="174" t="s">
        <v>245</v>
      </c>
      <c r="U1302" s="160">
        <v>0.15</v>
      </c>
      <c r="V1302" s="160">
        <f>ROUND(E1302*U1302,2)</f>
        <v>2.99</v>
      </c>
      <c r="W1302" s="160"/>
      <c r="X1302" s="151"/>
      <c r="Y1302" s="151"/>
      <c r="Z1302" s="151"/>
      <c r="AA1302" s="151"/>
      <c r="AB1302" s="151"/>
      <c r="AC1302" s="151"/>
      <c r="AD1302" s="151"/>
      <c r="AE1302" s="151"/>
      <c r="AF1302" s="151"/>
      <c r="AG1302" s="151" t="s">
        <v>972</v>
      </c>
      <c r="AH1302" s="151"/>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outlineLevel="1">
      <c r="A1303" s="158"/>
      <c r="B1303" s="159"/>
      <c r="C1303" s="198" t="s">
        <v>544</v>
      </c>
      <c r="D1303" s="190"/>
      <c r="E1303" s="191">
        <v>8.3000000000000007</v>
      </c>
      <c r="F1303" s="160"/>
      <c r="G1303" s="160"/>
      <c r="H1303" s="160"/>
      <c r="I1303" s="160"/>
      <c r="J1303" s="160"/>
      <c r="K1303" s="160"/>
      <c r="L1303" s="160"/>
      <c r="M1303" s="160"/>
      <c r="N1303" s="160"/>
      <c r="O1303" s="160"/>
      <c r="P1303" s="160"/>
      <c r="Q1303" s="160"/>
      <c r="R1303" s="160"/>
      <c r="S1303" s="160"/>
      <c r="T1303" s="160"/>
      <c r="U1303" s="160"/>
      <c r="V1303" s="160"/>
      <c r="W1303" s="160"/>
      <c r="X1303" s="151"/>
      <c r="Y1303" s="151"/>
      <c r="Z1303" s="151"/>
      <c r="AA1303" s="151"/>
      <c r="AB1303" s="151"/>
      <c r="AC1303" s="151"/>
      <c r="AD1303" s="151"/>
      <c r="AE1303" s="151"/>
      <c r="AF1303" s="151"/>
      <c r="AG1303" s="151" t="s">
        <v>250</v>
      </c>
      <c r="AH1303" s="151">
        <v>0</v>
      </c>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c r="A1304" s="158"/>
      <c r="B1304" s="159"/>
      <c r="C1304" s="198" t="s">
        <v>545</v>
      </c>
      <c r="D1304" s="190"/>
      <c r="E1304" s="191">
        <v>-0.9</v>
      </c>
      <c r="F1304" s="160"/>
      <c r="G1304" s="160"/>
      <c r="H1304" s="160"/>
      <c r="I1304" s="160"/>
      <c r="J1304" s="160"/>
      <c r="K1304" s="160"/>
      <c r="L1304" s="160"/>
      <c r="M1304" s="160"/>
      <c r="N1304" s="160"/>
      <c r="O1304" s="160"/>
      <c r="P1304" s="160"/>
      <c r="Q1304" s="160"/>
      <c r="R1304" s="160"/>
      <c r="S1304" s="160"/>
      <c r="T1304" s="160"/>
      <c r="U1304" s="160"/>
      <c r="V1304" s="160"/>
      <c r="W1304" s="160"/>
      <c r="X1304" s="151"/>
      <c r="Y1304" s="151"/>
      <c r="Z1304" s="151"/>
      <c r="AA1304" s="151"/>
      <c r="AB1304" s="151"/>
      <c r="AC1304" s="151"/>
      <c r="AD1304" s="151"/>
      <c r="AE1304" s="151"/>
      <c r="AF1304" s="151"/>
      <c r="AG1304" s="151" t="s">
        <v>250</v>
      </c>
      <c r="AH1304" s="151">
        <v>0</v>
      </c>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outlineLevel="1">
      <c r="A1305" s="158"/>
      <c r="B1305" s="159"/>
      <c r="C1305" s="198" t="s">
        <v>546</v>
      </c>
      <c r="D1305" s="190"/>
      <c r="E1305" s="191">
        <v>5.2</v>
      </c>
      <c r="F1305" s="160"/>
      <c r="G1305" s="160"/>
      <c r="H1305" s="160"/>
      <c r="I1305" s="160"/>
      <c r="J1305" s="160"/>
      <c r="K1305" s="160"/>
      <c r="L1305" s="160"/>
      <c r="M1305" s="160"/>
      <c r="N1305" s="160"/>
      <c r="O1305" s="160"/>
      <c r="P1305" s="160"/>
      <c r="Q1305" s="160"/>
      <c r="R1305" s="160"/>
      <c r="S1305" s="160"/>
      <c r="T1305" s="160"/>
      <c r="U1305" s="160"/>
      <c r="V1305" s="160"/>
      <c r="W1305" s="160"/>
      <c r="X1305" s="151"/>
      <c r="Y1305" s="151"/>
      <c r="Z1305" s="151"/>
      <c r="AA1305" s="151"/>
      <c r="AB1305" s="151"/>
      <c r="AC1305" s="151"/>
      <c r="AD1305" s="151"/>
      <c r="AE1305" s="151"/>
      <c r="AF1305" s="151"/>
      <c r="AG1305" s="151" t="s">
        <v>250</v>
      </c>
      <c r="AH1305" s="151">
        <v>0</v>
      </c>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c r="A1306" s="158"/>
      <c r="B1306" s="159"/>
      <c r="C1306" s="198" t="s">
        <v>547</v>
      </c>
      <c r="D1306" s="190"/>
      <c r="E1306" s="191">
        <v>-0.6</v>
      </c>
      <c r="F1306" s="160"/>
      <c r="G1306" s="160"/>
      <c r="H1306" s="160"/>
      <c r="I1306" s="160"/>
      <c r="J1306" s="160"/>
      <c r="K1306" s="160"/>
      <c r="L1306" s="160"/>
      <c r="M1306" s="160"/>
      <c r="N1306" s="160"/>
      <c r="O1306" s="160"/>
      <c r="P1306" s="160"/>
      <c r="Q1306" s="160"/>
      <c r="R1306" s="160"/>
      <c r="S1306" s="160"/>
      <c r="T1306" s="160"/>
      <c r="U1306" s="160"/>
      <c r="V1306" s="160"/>
      <c r="W1306" s="160"/>
      <c r="X1306" s="151"/>
      <c r="Y1306" s="151"/>
      <c r="Z1306" s="151"/>
      <c r="AA1306" s="151"/>
      <c r="AB1306" s="151"/>
      <c r="AC1306" s="151"/>
      <c r="AD1306" s="151"/>
      <c r="AE1306" s="151"/>
      <c r="AF1306" s="151"/>
      <c r="AG1306" s="151" t="s">
        <v>250</v>
      </c>
      <c r="AH1306" s="151">
        <v>0</v>
      </c>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c r="A1307" s="158"/>
      <c r="B1307" s="159"/>
      <c r="C1307" s="198" t="s">
        <v>548</v>
      </c>
      <c r="D1307" s="190"/>
      <c r="E1307" s="191">
        <v>8.6</v>
      </c>
      <c r="F1307" s="160"/>
      <c r="G1307" s="160"/>
      <c r="H1307" s="160"/>
      <c r="I1307" s="160"/>
      <c r="J1307" s="160"/>
      <c r="K1307" s="160"/>
      <c r="L1307" s="160"/>
      <c r="M1307" s="160"/>
      <c r="N1307" s="160"/>
      <c r="O1307" s="160"/>
      <c r="P1307" s="160"/>
      <c r="Q1307" s="160"/>
      <c r="R1307" s="160"/>
      <c r="S1307" s="160"/>
      <c r="T1307" s="160"/>
      <c r="U1307" s="160"/>
      <c r="V1307" s="160"/>
      <c r="W1307" s="160"/>
      <c r="X1307" s="151"/>
      <c r="Y1307" s="151"/>
      <c r="Z1307" s="151"/>
      <c r="AA1307" s="151"/>
      <c r="AB1307" s="151"/>
      <c r="AC1307" s="151"/>
      <c r="AD1307" s="151"/>
      <c r="AE1307" s="151"/>
      <c r="AF1307" s="151"/>
      <c r="AG1307" s="151" t="s">
        <v>250</v>
      </c>
      <c r="AH1307" s="151">
        <v>0</v>
      </c>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outlineLevel="1">
      <c r="A1308" s="158"/>
      <c r="B1308" s="159"/>
      <c r="C1308" s="198" t="s">
        <v>549</v>
      </c>
      <c r="D1308" s="190"/>
      <c r="E1308" s="191">
        <v>-0.7</v>
      </c>
      <c r="F1308" s="160"/>
      <c r="G1308" s="160"/>
      <c r="H1308" s="160"/>
      <c r="I1308" s="160"/>
      <c r="J1308" s="160"/>
      <c r="K1308" s="160"/>
      <c r="L1308" s="160"/>
      <c r="M1308" s="160"/>
      <c r="N1308" s="160"/>
      <c r="O1308" s="160"/>
      <c r="P1308" s="160"/>
      <c r="Q1308" s="160"/>
      <c r="R1308" s="160"/>
      <c r="S1308" s="160"/>
      <c r="T1308" s="160"/>
      <c r="U1308" s="160"/>
      <c r="V1308" s="160"/>
      <c r="W1308" s="160"/>
      <c r="X1308" s="151"/>
      <c r="Y1308" s="151"/>
      <c r="Z1308" s="151"/>
      <c r="AA1308" s="151"/>
      <c r="AB1308" s="151"/>
      <c r="AC1308" s="151"/>
      <c r="AD1308" s="151"/>
      <c r="AE1308" s="151"/>
      <c r="AF1308" s="151"/>
      <c r="AG1308" s="151" t="s">
        <v>250</v>
      </c>
      <c r="AH1308" s="151">
        <v>0</v>
      </c>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c r="A1309" s="168">
        <v>294</v>
      </c>
      <c r="B1309" s="169" t="s">
        <v>1398</v>
      </c>
      <c r="C1309" s="185" t="s">
        <v>1399</v>
      </c>
      <c r="D1309" s="170" t="s">
        <v>292</v>
      </c>
      <c r="E1309" s="171">
        <v>59.32</v>
      </c>
      <c r="F1309" s="172">
        <v>0</v>
      </c>
      <c r="G1309" s="173">
        <f>ROUND(E1309*F1309,2)</f>
        <v>0</v>
      </c>
      <c r="H1309" s="172"/>
      <c r="I1309" s="173">
        <f>ROUND(E1309*H1309,2)</f>
        <v>0</v>
      </c>
      <c r="J1309" s="172"/>
      <c r="K1309" s="173">
        <f>ROUND(E1309*J1309,2)</f>
        <v>0</v>
      </c>
      <c r="L1309" s="173">
        <v>21</v>
      </c>
      <c r="M1309" s="173">
        <f>G1309*(1+L1309/100)</f>
        <v>0</v>
      </c>
      <c r="N1309" s="173">
        <v>0</v>
      </c>
      <c r="O1309" s="173">
        <f>ROUND(E1309*N1309,2)</f>
        <v>0</v>
      </c>
      <c r="P1309" s="173">
        <v>0</v>
      </c>
      <c r="Q1309" s="173">
        <f>ROUND(E1309*P1309,2)</f>
        <v>0</v>
      </c>
      <c r="R1309" s="173" t="s">
        <v>1376</v>
      </c>
      <c r="S1309" s="173" t="s">
        <v>201</v>
      </c>
      <c r="T1309" s="174" t="s">
        <v>245</v>
      </c>
      <c r="U1309" s="160">
        <v>0.25</v>
      </c>
      <c r="V1309" s="160">
        <f>ROUND(E1309*U1309,2)</f>
        <v>14.83</v>
      </c>
      <c r="W1309" s="160"/>
      <c r="X1309" s="151"/>
      <c r="Y1309" s="151"/>
      <c r="Z1309" s="151"/>
      <c r="AA1309" s="151"/>
      <c r="AB1309" s="151"/>
      <c r="AC1309" s="151"/>
      <c r="AD1309" s="151"/>
      <c r="AE1309" s="151"/>
      <c r="AF1309" s="151"/>
      <c r="AG1309" s="151" t="s">
        <v>972</v>
      </c>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c r="A1310" s="158"/>
      <c r="B1310" s="159"/>
      <c r="C1310" s="198" t="s">
        <v>696</v>
      </c>
      <c r="D1310" s="190"/>
      <c r="E1310" s="191">
        <v>8.9</v>
      </c>
      <c r="F1310" s="160"/>
      <c r="G1310" s="160"/>
      <c r="H1310" s="160"/>
      <c r="I1310" s="160"/>
      <c r="J1310" s="160"/>
      <c r="K1310" s="160"/>
      <c r="L1310" s="160"/>
      <c r="M1310" s="160"/>
      <c r="N1310" s="160"/>
      <c r="O1310" s="160"/>
      <c r="P1310" s="160"/>
      <c r="Q1310" s="160"/>
      <c r="R1310" s="160"/>
      <c r="S1310" s="160"/>
      <c r="T1310" s="160"/>
      <c r="U1310" s="160"/>
      <c r="V1310" s="160"/>
      <c r="W1310" s="160"/>
      <c r="X1310" s="151"/>
      <c r="Y1310" s="151"/>
      <c r="Z1310" s="151"/>
      <c r="AA1310" s="151"/>
      <c r="AB1310" s="151"/>
      <c r="AC1310" s="151"/>
      <c r="AD1310" s="151"/>
      <c r="AE1310" s="151"/>
      <c r="AF1310" s="151"/>
      <c r="AG1310" s="151" t="s">
        <v>250</v>
      </c>
      <c r="AH1310" s="151">
        <v>0</v>
      </c>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c r="A1311" s="158"/>
      <c r="B1311" s="159"/>
      <c r="C1311" s="198" t="s">
        <v>702</v>
      </c>
      <c r="D1311" s="190"/>
      <c r="E1311" s="191">
        <v>8.5500000000000007</v>
      </c>
      <c r="F1311" s="160"/>
      <c r="G1311" s="160"/>
      <c r="H1311" s="160"/>
      <c r="I1311" s="160"/>
      <c r="J1311" s="160"/>
      <c r="K1311" s="160"/>
      <c r="L1311" s="160"/>
      <c r="M1311" s="160"/>
      <c r="N1311" s="160"/>
      <c r="O1311" s="160"/>
      <c r="P1311" s="160"/>
      <c r="Q1311" s="160"/>
      <c r="R1311" s="160"/>
      <c r="S1311" s="160"/>
      <c r="T1311" s="160"/>
      <c r="U1311" s="160"/>
      <c r="V1311" s="160"/>
      <c r="W1311" s="160"/>
      <c r="X1311" s="151"/>
      <c r="Y1311" s="151"/>
      <c r="Z1311" s="151"/>
      <c r="AA1311" s="151"/>
      <c r="AB1311" s="151"/>
      <c r="AC1311" s="151"/>
      <c r="AD1311" s="151"/>
      <c r="AE1311" s="151"/>
      <c r="AF1311" s="151"/>
      <c r="AG1311" s="151" t="s">
        <v>250</v>
      </c>
      <c r="AH1311" s="151">
        <v>0</v>
      </c>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outlineLevel="1">
      <c r="A1312" s="158"/>
      <c r="B1312" s="159"/>
      <c r="C1312" s="198" t="s">
        <v>703</v>
      </c>
      <c r="D1312" s="190"/>
      <c r="E1312" s="191">
        <v>4.16</v>
      </c>
      <c r="F1312" s="160"/>
      <c r="G1312" s="160"/>
      <c r="H1312" s="160"/>
      <c r="I1312" s="160"/>
      <c r="J1312" s="160"/>
      <c r="K1312" s="160"/>
      <c r="L1312" s="160"/>
      <c r="M1312" s="160"/>
      <c r="N1312" s="160"/>
      <c r="O1312" s="160"/>
      <c r="P1312" s="160"/>
      <c r="Q1312" s="160"/>
      <c r="R1312" s="160"/>
      <c r="S1312" s="160"/>
      <c r="T1312" s="160"/>
      <c r="U1312" s="160"/>
      <c r="V1312" s="160"/>
      <c r="W1312" s="160"/>
      <c r="X1312" s="151"/>
      <c r="Y1312" s="151"/>
      <c r="Z1312" s="151"/>
      <c r="AA1312" s="151"/>
      <c r="AB1312" s="151"/>
      <c r="AC1312" s="151"/>
      <c r="AD1312" s="151"/>
      <c r="AE1312" s="151"/>
      <c r="AF1312" s="151"/>
      <c r="AG1312" s="151" t="s">
        <v>250</v>
      </c>
      <c r="AH1312" s="151">
        <v>0</v>
      </c>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c r="A1313" s="158"/>
      <c r="B1313" s="159"/>
      <c r="C1313" s="198" t="s">
        <v>704</v>
      </c>
      <c r="D1313" s="190"/>
      <c r="E1313" s="191">
        <v>3.76</v>
      </c>
      <c r="F1313" s="160"/>
      <c r="G1313" s="160"/>
      <c r="H1313" s="160"/>
      <c r="I1313" s="160"/>
      <c r="J1313" s="160"/>
      <c r="K1313" s="160"/>
      <c r="L1313" s="160"/>
      <c r="M1313" s="160"/>
      <c r="N1313" s="160"/>
      <c r="O1313" s="160"/>
      <c r="P1313" s="160"/>
      <c r="Q1313" s="160"/>
      <c r="R1313" s="160"/>
      <c r="S1313" s="160"/>
      <c r="T1313" s="160"/>
      <c r="U1313" s="160"/>
      <c r="V1313" s="160"/>
      <c r="W1313" s="160"/>
      <c r="X1313" s="151"/>
      <c r="Y1313" s="151"/>
      <c r="Z1313" s="151"/>
      <c r="AA1313" s="151"/>
      <c r="AB1313" s="151"/>
      <c r="AC1313" s="151"/>
      <c r="AD1313" s="151"/>
      <c r="AE1313" s="151"/>
      <c r="AF1313" s="151"/>
      <c r="AG1313" s="151" t="s">
        <v>250</v>
      </c>
      <c r="AH1313" s="151">
        <v>0</v>
      </c>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c r="A1314" s="158"/>
      <c r="B1314" s="159"/>
      <c r="C1314" s="198" t="s">
        <v>982</v>
      </c>
      <c r="D1314" s="190"/>
      <c r="E1314" s="191">
        <v>4.58</v>
      </c>
      <c r="F1314" s="160"/>
      <c r="G1314" s="160"/>
      <c r="H1314" s="160"/>
      <c r="I1314" s="160"/>
      <c r="J1314" s="160"/>
      <c r="K1314" s="160"/>
      <c r="L1314" s="160"/>
      <c r="M1314" s="160"/>
      <c r="N1314" s="160"/>
      <c r="O1314" s="160"/>
      <c r="P1314" s="160"/>
      <c r="Q1314" s="160"/>
      <c r="R1314" s="160"/>
      <c r="S1314" s="160"/>
      <c r="T1314" s="160"/>
      <c r="U1314" s="160"/>
      <c r="V1314" s="160"/>
      <c r="W1314" s="160"/>
      <c r="X1314" s="151"/>
      <c r="Y1314" s="151"/>
      <c r="Z1314" s="151"/>
      <c r="AA1314" s="151"/>
      <c r="AB1314" s="151"/>
      <c r="AC1314" s="151"/>
      <c r="AD1314" s="151"/>
      <c r="AE1314" s="151"/>
      <c r="AF1314" s="151"/>
      <c r="AG1314" s="151" t="s">
        <v>250</v>
      </c>
      <c r="AH1314" s="151">
        <v>0</v>
      </c>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outlineLevel="1">
      <c r="A1315" s="158"/>
      <c r="B1315" s="159"/>
      <c r="C1315" s="198" t="s">
        <v>697</v>
      </c>
      <c r="D1315" s="190"/>
      <c r="E1315" s="191">
        <v>6.8</v>
      </c>
      <c r="F1315" s="160"/>
      <c r="G1315" s="160"/>
      <c r="H1315" s="160"/>
      <c r="I1315" s="160"/>
      <c r="J1315" s="160"/>
      <c r="K1315" s="160"/>
      <c r="L1315" s="160"/>
      <c r="M1315" s="160"/>
      <c r="N1315" s="160"/>
      <c r="O1315" s="160"/>
      <c r="P1315" s="160"/>
      <c r="Q1315" s="160"/>
      <c r="R1315" s="160"/>
      <c r="S1315" s="160"/>
      <c r="T1315" s="160"/>
      <c r="U1315" s="160"/>
      <c r="V1315" s="160"/>
      <c r="W1315" s="160"/>
      <c r="X1315" s="151"/>
      <c r="Y1315" s="151"/>
      <c r="Z1315" s="151"/>
      <c r="AA1315" s="151"/>
      <c r="AB1315" s="151"/>
      <c r="AC1315" s="151"/>
      <c r="AD1315" s="151"/>
      <c r="AE1315" s="151"/>
      <c r="AF1315" s="151"/>
      <c r="AG1315" s="151" t="s">
        <v>250</v>
      </c>
      <c r="AH1315" s="151">
        <v>0</v>
      </c>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c r="A1316" s="158"/>
      <c r="B1316" s="159"/>
      <c r="C1316" s="198" t="s">
        <v>706</v>
      </c>
      <c r="D1316" s="190"/>
      <c r="E1316" s="191">
        <v>9.08</v>
      </c>
      <c r="F1316" s="160"/>
      <c r="G1316" s="160"/>
      <c r="H1316" s="160"/>
      <c r="I1316" s="160"/>
      <c r="J1316" s="160"/>
      <c r="K1316" s="160"/>
      <c r="L1316" s="160"/>
      <c r="M1316" s="160"/>
      <c r="N1316" s="160"/>
      <c r="O1316" s="160"/>
      <c r="P1316" s="160"/>
      <c r="Q1316" s="160"/>
      <c r="R1316" s="160"/>
      <c r="S1316" s="160"/>
      <c r="T1316" s="160"/>
      <c r="U1316" s="160"/>
      <c r="V1316" s="160"/>
      <c r="W1316" s="160"/>
      <c r="X1316" s="151"/>
      <c r="Y1316" s="151"/>
      <c r="Z1316" s="151"/>
      <c r="AA1316" s="151"/>
      <c r="AB1316" s="151"/>
      <c r="AC1316" s="151"/>
      <c r="AD1316" s="151"/>
      <c r="AE1316" s="151"/>
      <c r="AF1316" s="151"/>
      <c r="AG1316" s="151" t="s">
        <v>250</v>
      </c>
      <c r="AH1316" s="151">
        <v>0</v>
      </c>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c r="A1317" s="158"/>
      <c r="B1317" s="159"/>
      <c r="C1317" s="198" t="s">
        <v>707</v>
      </c>
      <c r="D1317" s="190"/>
      <c r="E1317" s="191">
        <v>13.49</v>
      </c>
      <c r="F1317" s="160"/>
      <c r="G1317" s="160"/>
      <c r="H1317" s="160"/>
      <c r="I1317" s="160"/>
      <c r="J1317" s="160"/>
      <c r="K1317" s="160"/>
      <c r="L1317" s="160"/>
      <c r="M1317" s="160"/>
      <c r="N1317" s="160"/>
      <c r="O1317" s="160"/>
      <c r="P1317" s="160"/>
      <c r="Q1317" s="160"/>
      <c r="R1317" s="160"/>
      <c r="S1317" s="160"/>
      <c r="T1317" s="160"/>
      <c r="U1317" s="160"/>
      <c r="V1317" s="160"/>
      <c r="W1317" s="160"/>
      <c r="X1317" s="151"/>
      <c r="Y1317" s="151"/>
      <c r="Z1317" s="151"/>
      <c r="AA1317" s="151"/>
      <c r="AB1317" s="151"/>
      <c r="AC1317" s="151"/>
      <c r="AD1317" s="151"/>
      <c r="AE1317" s="151"/>
      <c r="AF1317" s="151"/>
      <c r="AG1317" s="151" t="s">
        <v>250</v>
      </c>
      <c r="AH1317" s="151">
        <v>0</v>
      </c>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c r="A1318" s="168">
        <v>295</v>
      </c>
      <c r="B1318" s="169" t="s">
        <v>1400</v>
      </c>
      <c r="C1318" s="185" t="s">
        <v>1401</v>
      </c>
      <c r="D1318" s="170" t="s">
        <v>292</v>
      </c>
      <c r="E1318" s="171">
        <v>55.09</v>
      </c>
      <c r="F1318" s="172">
        <v>0</v>
      </c>
      <c r="G1318" s="173">
        <f>ROUND(E1318*F1318,2)</f>
        <v>0</v>
      </c>
      <c r="H1318" s="172"/>
      <c r="I1318" s="173">
        <f>ROUND(E1318*H1318,2)</f>
        <v>0</v>
      </c>
      <c r="J1318" s="172"/>
      <c r="K1318" s="173">
        <f>ROUND(E1318*J1318,2)</f>
        <v>0</v>
      </c>
      <c r="L1318" s="173">
        <v>21</v>
      </c>
      <c r="M1318" s="173">
        <f>G1318*(1+L1318/100)</f>
        <v>0</v>
      </c>
      <c r="N1318" s="173">
        <v>1.1999999999999999E-3</v>
      </c>
      <c r="O1318" s="173">
        <f>ROUND(E1318*N1318,2)</f>
        <v>7.0000000000000007E-2</v>
      </c>
      <c r="P1318" s="173">
        <v>0</v>
      </c>
      <c r="Q1318" s="173">
        <f>ROUND(E1318*P1318,2)</f>
        <v>0</v>
      </c>
      <c r="R1318" s="173" t="s">
        <v>1376</v>
      </c>
      <c r="S1318" s="173" t="s">
        <v>201</v>
      </c>
      <c r="T1318" s="174" t="s">
        <v>245</v>
      </c>
      <c r="U1318" s="160">
        <v>0</v>
      </c>
      <c r="V1318" s="160">
        <f>ROUND(E1318*U1318,2)</f>
        <v>0</v>
      </c>
      <c r="W1318" s="160"/>
      <c r="X1318" s="151"/>
      <c r="Y1318" s="151"/>
      <c r="Z1318" s="151"/>
      <c r="AA1318" s="151"/>
      <c r="AB1318" s="151"/>
      <c r="AC1318" s="151"/>
      <c r="AD1318" s="151"/>
      <c r="AE1318" s="151"/>
      <c r="AF1318" s="151"/>
      <c r="AG1318" s="151" t="s">
        <v>972</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c r="A1319" s="158"/>
      <c r="B1319" s="159"/>
      <c r="C1319" s="198" t="s">
        <v>696</v>
      </c>
      <c r="D1319" s="190"/>
      <c r="E1319" s="191">
        <v>8.9</v>
      </c>
      <c r="F1319" s="160"/>
      <c r="G1319" s="160"/>
      <c r="H1319" s="160"/>
      <c r="I1319" s="160"/>
      <c r="J1319" s="160"/>
      <c r="K1319" s="160"/>
      <c r="L1319" s="160"/>
      <c r="M1319" s="160"/>
      <c r="N1319" s="160"/>
      <c r="O1319" s="160"/>
      <c r="P1319" s="160"/>
      <c r="Q1319" s="160"/>
      <c r="R1319" s="160"/>
      <c r="S1319" s="160"/>
      <c r="T1319" s="160"/>
      <c r="U1319" s="160"/>
      <c r="V1319" s="160"/>
      <c r="W1319" s="160"/>
      <c r="X1319" s="151"/>
      <c r="Y1319" s="151"/>
      <c r="Z1319" s="151"/>
      <c r="AA1319" s="151"/>
      <c r="AB1319" s="151"/>
      <c r="AC1319" s="151"/>
      <c r="AD1319" s="151"/>
      <c r="AE1319" s="151"/>
      <c r="AF1319" s="151"/>
      <c r="AG1319" s="151" t="s">
        <v>250</v>
      </c>
      <c r="AH1319" s="151">
        <v>0</v>
      </c>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outlineLevel="1">
      <c r="A1320" s="158"/>
      <c r="B1320" s="159"/>
      <c r="C1320" s="198" t="s">
        <v>702</v>
      </c>
      <c r="D1320" s="190"/>
      <c r="E1320" s="191">
        <v>8.5500000000000007</v>
      </c>
      <c r="F1320" s="160"/>
      <c r="G1320" s="160"/>
      <c r="H1320" s="160"/>
      <c r="I1320" s="160"/>
      <c r="J1320" s="160"/>
      <c r="K1320" s="160"/>
      <c r="L1320" s="160"/>
      <c r="M1320" s="160"/>
      <c r="N1320" s="160"/>
      <c r="O1320" s="160"/>
      <c r="P1320" s="160"/>
      <c r="Q1320" s="160"/>
      <c r="R1320" s="160"/>
      <c r="S1320" s="160"/>
      <c r="T1320" s="160"/>
      <c r="U1320" s="160"/>
      <c r="V1320" s="160"/>
      <c r="W1320" s="160"/>
      <c r="X1320" s="151"/>
      <c r="Y1320" s="151"/>
      <c r="Z1320" s="151"/>
      <c r="AA1320" s="151"/>
      <c r="AB1320" s="151"/>
      <c r="AC1320" s="151"/>
      <c r="AD1320" s="151"/>
      <c r="AE1320" s="151"/>
      <c r="AF1320" s="151"/>
      <c r="AG1320" s="151" t="s">
        <v>250</v>
      </c>
      <c r="AH1320" s="151">
        <v>0</v>
      </c>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c r="A1321" s="158"/>
      <c r="B1321" s="159"/>
      <c r="C1321" s="198" t="s">
        <v>703</v>
      </c>
      <c r="D1321" s="190"/>
      <c r="E1321" s="191">
        <v>4.16</v>
      </c>
      <c r="F1321" s="160"/>
      <c r="G1321" s="160"/>
      <c r="H1321" s="160"/>
      <c r="I1321" s="160"/>
      <c r="J1321" s="160"/>
      <c r="K1321" s="160"/>
      <c r="L1321" s="160"/>
      <c r="M1321" s="160"/>
      <c r="N1321" s="160"/>
      <c r="O1321" s="160"/>
      <c r="P1321" s="160"/>
      <c r="Q1321" s="160"/>
      <c r="R1321" s="160"/>
      <c r="S1321" s="160"/>
      <c r="T1321" s="160"/>
      <c r="U1321" s="160"/>
      <c r="V1321" s="160"/>
      <c r="W1321" s="160"/>
      <c r="X1321" s="151"/>
      <c r="Y1321" s="151"/>
      <c r="Z1321" s="151"/>
      <c r="AA1321" s="151"/>
      <c r="AB1321" s="151"/>
      <c r="AC1321" s="151"/>
      <c r="AD1321" s="151"/>
      <c r="AE1321" s="151"/>
      <c r="AF1321" s="151"/>
      <c r="AG1321" s="151" t="s">
        <v>250</v>
      </c>
      <c r="AH1321" s="151">
        <v>0</v>
      </c>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c r="A1322" s="158"/>
      <c r="B1322" s="159"/>
      <c r="C1322" s="198" t="s">
        <v>704</v>
      </c>
      <c r="D1322" s="190"/>
      <c r="E1322" s="191">
        <v>3.76</v>
      </c>
      <c r="F1322" s="160"/>
      <c r="G1322" s="160"/>
      <c r="H1322" s="160"/>
      <c r="I1322" s="160"/>
      <c r="J1322" s="160"/>
      <c r="K1322" s="160"/>
      <c r="L1322" s="160"/>
      <c r="M1322" s="160"/>
      <c r="N1322" s="160"/>
      <c r="O1322" s="160"/>
      <c r="P1322" s="160"/>
      <c r="Q1322" s="160"/>
      <c r="R1322" s="160"/>
      <c r="S1322" s="160"/>
      <c r="T1322" s="160"/>
      <c r="U1322" s="160"/>
      <c r="V1322" s="160"/>
      <c r="W1322" s="160"/>
      <c r="X1322" s="151"/>
      <c r="Y1322" s="151"/>
      <c r="Z1322" s="151"/>
      <c r="AA1322" s="151"/>
      <c r="AB1322" s="151"/>
      <c r="AC1322" s="151"/>
      <c r="AD1322" s="151"/>
      <c r="AE1322" s="151"/>
      <c r="AF1322" s="151"/>
      <c r="AG1322" s="151" t="s">
        <v>250</v>
      </c>
      <c r="AH1322" s="151">
        <v>0</v>
      </c>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c r="A1323" s="158"/>
      <c r="B1323" s="159"/>
      <c r="C1323" s="198" t="s">
        <v>697</v>
      </c>
      <c r="D1323" s="190"/>
      <c r="E1323" s="191">
        <v>6.8</v>
      </c>
      <c r="F1323" s="160"/>
      <c r="G1323" s="160"/>
      <c r="H1323" s="160"/>
      <c r="I1323" s="160"/>
      <c r="J1323" s="160"/>
      <c r="K1323" s="160"/>
      <c r="L1323" s="160"/>
      <c r="M1323" s="160"/>
      <c r="N1323" s="160"/>
      <c r="O1323" s="160"/>
      <c r="P1323" s="160"/>
      <c r="Q1323" s="160"/>
      <c r="R1323" s="160"/>
      <c r="S1323" s="160"/>
      <c r="T1323" s="160"/>
      <c r="U1323" s="160"/>
      <c r="V1323" s="160"/>
      <c r="W1323" s="160"/>
      <c r="X1323" s="151"/>
      <c r="Y1323" s="151"/>
      <c r="Z1323" s="151"/>
      <c r="AA1323" s="151"/>
      <c r="AB1323" s="151"/>
      <c r="AC1323" s="151"/>
      <c r="AD1323" s="151"/>
      <c r="AE1323" s="151"/>
      <c r="AF1323" s="151"/>
      <c r="AG1323" s="151" t="s">
        <v>250</v>
      </c>
      <c r="AH1323" s="151">
        <v>0</v>
      </c>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c r="A1324" s="158"/>
      <c r="B1324" s="159"/>
      <c r="C1324" s="198" t="s">
        <v>706</v>
      </c>
      <c r="D1324" s="190"/>
      <c r="E1324" s="191">
        <v>9.08</v>
      </c>
      <c r="F1324" s="160"/>
      <c r="G1324" s="160"/>
      <c r="H1324" s="160"/>
      <c r="I1324" s="160"/>
      <c r="J1324" s="160"/>
      <c r="K1324" s="160"/>
      <c r="L1324" s="160"/>
      <c r="M1324" s="160"/>
      <c r="N1324" s="160"/>
      <c r="O1324" s="160"/>
      <c r="P1324" s="160"/>
      <c r="Q1324" s="160"/>
      <c r="R1324" s="160"/>
      <c r="S1324" s="160"/>
      <c r="T1324" s="160"/>
      <c r="U1324" s="160"/>
      <c r="V1324" s="160"/>
      <c r="W1324" s="160"/>
      <c r="X1324" s="151"/>
      <c r="Y1324" s="151"/>
      <c r="Z1324" s="151"/>
      <c r="AA1324" s="151"/>
      <c r="AB1324" s="151"/>
      <c r="AC1324" s="151"/>
      <c r="AD1324" s="151"/>
      <c r="AE1324" s="151"/>
      <c r="AF1324" s="151"/>
      <c r="AG1324" s="151" t="s">
        <v>250</v>
      </c>
      <c r="AH1324" s="151">
        <v>0</v>
      </c>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c r="A1325" s="158"/>
      <c r="B1325" s="159"/>
      <c r="C1325" s="198" t="s">
        <v>707</v>
      </c>
      <c r="D1325" s="190"/>
      <c r="E1325" s="191">
        <v>13.49</v>
      </c>
      <c r="F1325" s="160"/>
      <c r="G1325" s="160"/>
      <c r="H1325" s="160"/>
      <c r="I1325" s="160"/>
      <c r="J1325" s="160"/>
      <c r="K1325" s="160"/>
      <c r="L1325" s="160"/>
      <c r="M1325" s="160"/>
      <c r="N1325" s="160"/>
      <c r="O1325" s="160"/>
      <c r="P1325" s="160"/>
      <c r="Q1325" s="160"/>
      <c r="R1325" s="160"/>
      <c r="S1325" s="160"/>
      <c r="T1325" s="160"/>
      <c r="U1325" s="160"/>
      <c r="V1325" s="160"/>
      <c r="W1325" s="160"/>
      <c r="X1325" s="151"/>
      <c r="Y1325" s="151"/>
      <c r="Z1325" s="151"/>
      <c r="AA1325" s="151"/>
      <c r="AB1325" s="151"/>
      <c r="AC1325" s="151"/>
      <c r="AD1325" s="151"/>
      <c r="AE1325" s="151"/>
      <c r="AF1325" s="151"/>
      <c r="AG1325" s="151" t="s">
        <v>250</v>
      </c>
      <c r="AH1325" s="151">
        <v>0</v>
      </c>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c r="A1326" s="158"/>
      <c r="B1326" s="159"/>
      <c r="C1326" s="198" t="s">
        <v>1377</v>
      </c>
      <c r="D1326" s="190"/>
      <c r="E1326" s="191">
        <v>0.35</v>
      </c>
      <c r="F1326" s="160"/>
      <c r="G1326" s="160"/>
      <c r="H1326" s="160"/>
      <c r="I1326" s="160"/>
      <c r="J1326" s="160"/>
      <c r="K1326" s="160"/>
      <c r="L1326" s="160"/>
      <c r="M1326" s="160"/>
      <c r="N1326" s="160"/>
      <c r="O1326" s="160"/>
      <c r="P1326" s="160"/>
      <c r="Q1326" s="160"/>
      <c r="R1326" s="160"/>
      <c r="S1326" s="160"/>
      <c r="T1326" s="160"/>
      <c r="U1326" s="160"/>
      <c r="V1326" s="160"/>
      <c r="W1326" s="160"/>
      <c r="X1326" s="151"/>
      <c r="Y1326" s="151"/>
      <c r="Z1326" s="151"/>
      <c r="AA1326" s="151"/>
      <c r="AB1326" s="151"/>
      <c r="AC1326" s="151"/>
      <c r="AD1326" s="151"/>
      <c r="AE1326" s="151"/>
      <c r="AF1326" s="151"/>
      <c r="AG1326" s="151" t="s">
        <v>250</v>
      </c>
      <c r="AH1326" s="151">
        <v>0</v>
      </c>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ht="22.5" outlineLevel="1">
      <c r="A1327" s="168">
        <v>296</v>
      </c>
      <c r="B1327" s="169" t="s">
        <v>1402</v>
      </c>
      <c r="C1327" s="185" t="s">
        <v>1403</v>
      </c>
      <c r="D1327" s="170" t="s">
        <v>292</v>
      </c>
      <c r="E1327" s="171">
        <v>4.58</v>
      </c>
      <c r="F1327" s="172">
        <v>0</v>
      </c>
      <c r="G1327" s="173">
        <f>ROUND(E1327*F1327,2)</f>
        <v>0</v>
      </c>
      <c r="H1327" s="172"/>
      <c r="I1327" s="173">
        <f>ROUND(E1327*H1327,2)</f>
        <v>0</v>
      </c>
      <c r="J1327" s="172"/>
      <c r="K1327" s="173">
        <f>ROUND(E1327*J1327,2)</f>
        <v>0</v>
      </c>
      <c r="L1327" s="173">
        <v>21</v>
      </c>
      <c r="M1327" s="173">
        <f>G1327*(1+L1327/100)</f>
        <v>0</v>
      </c>
      <c r="N1327" s="173">
        <v>8.0000000000000004E-4</v>
      </c>
      <c r="O1327" s="173">
        <f>ROUND(E1327*N1327,2)</f>
        <v>0</v>
      </c>
      <c r="P1327" s="173">
        <v>0</v>
      </c>
      <c r="Q1327" s="173">
        <f>ROUND(E1327*P1327,2)</f>
        <v>0</v>
      </c>
      <c r="R1327" s="173" t="s">
        <v>1376</v>
      </c>
      <c r="S1327" s="173" t="s">
        <v>201</v>
      </c>
      <c r="T1327" s="174" t="s">
        <v>245</v>
      </c>
      <c r="U1327" s="160">
        <v>0</v>
      </c>
      <c r="V1327" s="160">
        <f>ROUND(E1327*U1327,2)</f>
        <v>0</v>
      </c>
      <c r="W1327" s="160"/>
      <c r="X1327" s="151"/>
      <c r="Y1327" s="151"/>
      <c r="Z1327" s="151"/>
      <c r="AA1327" s="151"/>
      <c r="AB1327" s="151"/>
      <c r="AC1327" s="151"/>
      <c r="AD1327" s="151"/>
      <c r="AE1327" s="151"/>
      <c r="AF1327" s="151"/>
      <c r="AG1327" s="151" t="s">
        <v>972</v>
      </c>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c r="A1328" s="158"/>
      <c r="B1328" s="159"/>
      <c r="C1328" s="198" t="s">
        <v>1404</v>
      </c>
      <c r="D1328" s="190"/>
      <c r="E1328" s="191">
        <v>4.58</v>
      </c>
      <c r="F1328" s="160"/>
      <c r="G1328" s="160"/>
      <c r="H1328" s="160"/>
      <c r="I1328" s="160"/>
      <c r="J1328" s="160"/>
      <c r="K1328" s="160"/>
      <c r="L1328" s="160"/>
      <c r="M1328" s="160"/>
      <c r="N1328" s="160"/>
      <c r="O1328" s="160"/>
      <c r="P1328" s="160"/>
      <c r="Q1328" s="160"/>
      <c r="R1328" s="160"/>
      <c r="S1328" s="160"/>
      <c r="T1328" s="160"/>
      <c r="U1328" s="160"/>
      <c r="V1328" s="160"/>
      <c r="W1328" s="160"/>
      <c r="X1328" s="151"/>
      <c r="Y1328" s="151"/>
      <c r="Z1328" s="151"/>
      <c r="AA1328" s="151"/>
      <c r="AB1328" s="151"/>
      <c r="AC1328" s="151"/>
      <c r="AD1328" s="151"/>
      <c r="AE1328" s="151"/>
      <c r="AF1328" s="151"/>
      <c r="AG1328" s="151" t="s">
        <v>250</v>
      </c>
      <c r="AH1328" s="151">
        <v>0</v>
      </c>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ht="22.5" outlineLevel="1">
      <c r="A1329" s="168">
        <v>297</v>
      </c>
      <c r="B1329" s="169" t="s">
        <v>1405</v>
      </c>
      <c r="C1329" s="185" t="s">
        <v>1406</v>
      </c>
      <c r="D1329" s="170" t="s">
        <v>211</v>
      </c>
      <c r="E1329" s="171">
        <v>15.5556</v>
      </c>
      <c r="F1329" s="172">
        <v>0</v>
      </c>
      <c r="G1329" s="173">
        <f>ROUND(E1329*F1329,2)</f>
        <v>0</v>
      </c>
      <c r="H1329" s="172"/>
      <c r="I1329" s="173">
        <f>ROUND(E1329*H1329,2)</f>
        <v>0</v>
      </c>
      <c r="J1329" s="172"/>
      <c r="K1329" s="173">
        <f>ROUND(E1329*J1329,2)</f>
        <v>0</v>
      </c>
      <c r="L1329" s="173">
        <v>21</v>
      </c>
      <c r="M1329" s="173">
        <f>G1329*(1+L1329/100)</f>
        <v>0</v>
      </c>
      <c r="N1329" s="173">
        <v>1.82E-3</v>
      </c>
      <c r="O1329" s="173">
        <f>ROUND(E1329*N1329,2)</f>
        <v>0.03</v>
      </c>
      <c r="P1329" s="173">
        <v>0</v>
      </c>
      <c r="Q1329" s="173">
        <f>ROUND(E1329*P1329,2)</f>
        <v>0</v>
      </c>
      <c r="R1329" s="173" t="s">
        <v>1376</v>
      </c>
      <c r="S1329" s="173" t="s">
        <v>201</v>
      </c>
      <c r="T1329" s="174" t="s">
        <v>245</v>
      </c>
      <c r="U1329" s="160">
        <v>0.14000000000000001</v>
      </c>
      <c r="V1329" s="160">
        <f>ROUND(E1329*U1329,2)</f>
        <v>2.1800000000000002</v>
      </c>
      <c r="W1329" s="160"/>
      <c r="X1329" s="151"/>
      <c r="Y1329" s="151"/>
      <c r="Z1329" s="151"/>
      <c r="AA1329" s="151"/>
      <c r="AB1329" s="151"/>
      <c r="AC1329" s="151"/>
      <c r="AD1329" s="151"/>
      <c r="AE1329" s="151"/>
      <c r="AF1329" s="151"/>
      <c r="AG1329" s="151" t="s">
        <v>972</v>
      </c>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c r="A1330" s="158"/>
      <c r="B1330" s="159"/>
      <c r="C1330" s="198" t="s">
        <v>1407</v>
      </c>
      <c r="D1330" s="190"/>
      <c r="E1330" s="191">
        <v>15.55556</v>
      </c>
      <c r="F1330" s="160"/>
      <c r="G1330" s="160"/>
      <c r="H1330" s="160"/>
      <c r="I1330" s="160"/>
      <c r="J1330" s="160"/>
      <c r="K1330" s="160"/>
      <c r="L1330" s="160"/>
      <c r="M1330" s="160"/>
      <c r="N1330" s="160"/>
      <c r="O1330" s="160"/>
      <c r="P1330" s="160"/>
      <c r="Q1330" s="160"/>
      <c r="R1330" s="160"/>
      <c r="S1330" s="160"/>
      <c r="T1330" s="160"/>
      <c r="U1330" s="160"/>
      <c r="V1330" s="160"/>
      <c r="W1330" s="160"/>
      <c r="X1330" s="151"/>
      <c r="Y1330" s="151"/>
      <c r="Z1330" s="151"/>
      <c r="AA1330" s="151"/>
      <c r="AB1330" s="151"/>
      <c r="AC1330" s="151"/>
      <c r="AD1330" s="151"/>
      <c r="AE1330" s="151"/>
      <c r="AF1330" s="151"/>
      <c r="AG1330" s="151" t="s">
        <v>250</v>
      </c>
      <c r="AH1330" s="151">
        <v>0</v>
      </c>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ht="33.75" outlineLevel="1">
      <c r="A1331" s="168">
        <v>298</v>
      </c>
      <c r="B1331" s="169" t="s">
        <v>1408</v>
      </c>
      <c r="C1331" s="185" t="s">
        <v>1409</v>
      </c>
      <c r="D1331" s="170" t="s">
        <v>1339</v>
      </c>
      <c r="E1331" s="171">
        <v>10.02187</v>
      </c>
      <c r="F1331" s="172">
        <v>0</v>
      </c>
      <c r="G1331" s="173">
        <f>ROUND(E1331*F1331,2)</f>
        <v>0</v>
      </c>
      <c r="H1331" s="172"/>
      <c r="I1331" s="173">
        <f>ROUND(E1331*H1331,2)</f>
        <v>0</v>
      </c>
      <c r="J1331" s="172"/>
      <c r="K1331" s="173">
        <f>ROUND(E1331*J1331,2)</f>
        <v>0</v>
      </c>
      <c r="L1331" s="173">
        <v>21</v>
      </c>
      <c r="M1331" s="173">
        <f>G1331*(1+L1331/100)</f>
        <v>0</v>
      </c>
      <c r="N1331" s="173">
        <v>1E-3</v>
      </c>
      <c r="O1331" s="173">
        <f>ROUND(E1331*N1331,2)</f>
        <v>0.01</v>
      </c>
      <c r="P1331" s="173">
        <v>0</v>
      </c>
      <c r="Q1331" s="173">
        <f>ROUND(E1331*P1331,2)</f>
        <v>0</v>
      </c>
      <c r="R1331" s="173" t="s">
        <v>277</v>
      </c>
      <c r="S1331" s="173" t="s">
        <v>201</v>
      </c>
      <c r="T1331" s="174" t="s">
        <v>245</v>
      </c>
      <c r="U1331" s="160">
        <v>0</v>
      </c>
      <c r="V1331" s="160">
        <f>ROUND(E1331*U1331,2)</f>
        <v>0</v>
      </c>
      <c r="W1331" s="160"/>
      <c r="X1331" s="151"/>
      <c r="Y1331" s="151"/>
      <c r="Z1331" s="151"/>
      <c r="AA1331" s="151"/>
      <c r="AB1331" s="151"/>
      <c r="AC1331" s="151"/>
      <c r="AD1331" s="151"/>
      <c r="AE1331" s="151"/>
      <c r="AF1331" s="151"/>
      <c r="AG1331" s="151" t="s">
        <v>1002</v>
      </c>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c r="A1332" s="158"/>
      <c r="B1332" s="159"/>
      <c r="C1332" s="199" t="s">
        <v>279</v>
      </c>
      <c r="D1332" s="192"/>
      <c r="E1332" s="193"/>
      <c r="F1332" s="160"/>
      <c r="G1332" s="160"/>
      <c r="H1332" s="160"/>
      <c r="I1332" s="160"/>
      <c r="J1332" s="160"/>
      <c r="K1332" s="160"/>
      <c r="L1332" s="160"/>
      <c r="M1332" s="160"/>
      <c r="N1332" s="160"/>
      <c r="O1332" s="160"/>
      <c r="P1332" s="160"/>
      <c r="Q1332" s="160"/>
      <c r="R1332" s="160"/>
      <c r="S1332" s="160"/>
      <c r="T1332" s="160"/>
      <c r="U1332" s="160"/>
      <c r="V1332" s="160"/>
      <c r="W1332" s="160"/>
      <c r="X1332" s="151"/>
      <c r="Y1332" s="151"/>
      <c r="Z1332" s="151"/>
      <c r="AA1332" s="151"/>
      <c r="AB1332" s="151"/>
      <c r="AC1332" s="151"/>
      <c r="AD1332" s="151"/>
      <c r="AE1332" s="151"/>
      <c r="AF1332" s="151"/>
      <c r="AG1332" s="151" t="s">
        <v>250</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c r="A1333" s="158"/>
      <c r="B1333" s="159"/>
      <c r="C1333" s="200" t="s">
        <v>1410</v>
      </c>
      <c r="D1333" s="192"/>
      <c r="E1333" s="193">
        <v>7.4924999999999997</v>
      </c>
      <c r="F1333" s="160"/>
      <c r="G1333" s="160"/>
      <c r="H1333" s="160"/>
      <c r="I1333" s="160"/>
      <c r="J1333" s="160"/>
      <c r="K1333" s="160"/>
      <c r="L1333" s="160"/>
      <c r="M1333" s="160"/>
      <c r="N1333" s="160"/>
      <c r="O1333" s="160"/>
      <c r="P1333" s="160"/>
      <c r="Q1333" s="160"/>
      <c r="R1333" s="160"/>
      <c r="S1333" s="160"/>
      <c r="T1333" s="160"/>
      <c r="U1333" s="160"/>
      <c r="V1333" s="160"/>
      <c r="W1333" s="160"/>
      <c r="X1333" s="151"/>
      <c r="Y1333" s="151"/>
      <c r="Z1333" s="151"/>
      <c r="AA1333" s="151"/>
      <c r="AB1333" s="151"/>
      <c r="AC1333" s="151"/>
      <c r="AD1333" s="151"/>
      <c r="AE1333" s="151"/>
      <c r="AF1333" s="151"/>
      <c r="AG1333" s="151" t="s">
        <v>250</v>
      </c>
      <c r="AH1333" s="151">
        <v>2</v>
      </c>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outlineLevel="1">
      <c r="A1334" s="158"/>
      <c r="B1334" s="159"/>
      <c r="C1334" s="200" t="s">
        <v>1411</v>
      </c>
      <c r="D1334" s="192"/>
      <c r="E1334" s="193">
        <v>8.9</v>
      </c>
      <c r="F1334" s="160"/>
      <c r="G1334" s="160"/>
      <c r="H1334" s="160"/>
      <c r="I1334" s="160"/>
      <c r="J1334" s="160"/>
      <c r="K1334" s="160"/>
      <c r="L1334" s="160"/>
      <c r="M1334" s="160"/>
      <c r="N1334" s="160"/>
      <c r="O1334" s="160"/>
      <c r="P1334" s="160"/>
      <c r="Q1334" s="160"/>
      <c r="R1334" s="160"/>
      <c r="S1334" s="160"/>
      <c r="T1334" s="160"/>
      <c r="U1334" s="160"/>
      <c r="V1334" s="160"/>
      <c r="W1334" s="160"/>
      <c r="X1334" s="151"/>
      <c r="Y1334" s="151"/>
      <c r="Z1334" s="151"/>
      <c r="AA1334" s="151"/>
      <c r="AB1334" s="151"/>
      <c r="AC1334" s="151"/>
      <c r="AD1334" s="151"/>
      <c r="AE1334" s="151"/>
      <c r="AF1334" s="151"/>
      <c r="AG1334" s="151" t="s">
        <v>250</v>
      </c>
      <c r="AH1334" s="151">
        <v>2</v>
      </c>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c r="A1335" s="158"/>
      <c r="B1335" s="159"/>
      <c r="C1335" s="200" t="s">
        <v>1412</v>
      </c>
      <c r="D1335" s="192"/>
      <c r="E1335" s="193">
        <v>8.5500000000000007</v>
      </c>
      <c r="F1335" s="160"/>
      <c r="G1335" s="160"/>
      <c r="H1335" s="160"/>
      <c r="I1335" s="160"/>
      <c r="J1335" s="160"/>
      <c r="K1335" s="160"/>
      <c r="L1335" s="160"/>
      <c r="M1335" s="160"/>
      <c r="N1335" s="160"/>
      <c r="O1335" s="160"/>
      <c r="P1335" s="160"/>
      <c r="Q1335" s="160"/>
      <c r="R1335" s="160"/>
      <c r="S1335" s="160"/>
      <c r="T1335" s="160"/>
      <c r="U1335" s="160"/>
      <c r="V1335" s="160"/>
      <c r="W1335" s="160"/>
      <c r="X1335" s="151"/>
      <c r="Y1335" s="151"/>
      <c r="Z1335" s="151"/>
      <c r="AA1335" s="151"/>
      <c r="AB1335" s="151"/>
      <c r="AC1335" s="151"/>
      <c r="AD1335" s="151"/>
      <c r="AE1335" s="151"/>
      <c r="AF1335" s="151"/>
      <c r="AG1335" s="151" t="s">
        <v>250</v>
      </c>
      <c r="AH1335" s="151">
        <v>2</v>
      </c>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c r="A1336" s="158"/>
      <c r="B1336" s="159"/>
      <c r="C1336" s="200" t="s">
        <v>838</v>
      </c>
      <c r="D1336" s="192"/>
      <c r="E1336" s="193">
        <v>4.16</v>
      </c>
      <c r="F1336" s="160"/>
      <c r="G1336" s="160"/>
      <c r="H1336" s="160"/>
      <c r="I1336" s="160"/>
      <c r="J1336" s="160"/>
      <c r="K1336" s="160"/>
      <c r="L1336" s="160"/>
      <c r="M1336" s="160"/>
      <c r="N1336" s="160"/>
      <c r="O1336" s="160"/>
      <c r="P1336" s="160"/>
      <c r="Q1336" s="160"/>
      <c r="R1336" s="160"/>
      <c r="S1336" s="160"/>
      <c r="T1336" s="160"/>
      <c r="U1336" s="160"/>
      <c r="V1336" s="160"/>
      <c r="W1336" s="160"/>
      <c r="X1336" s="151"/>
      <c r="Y1336" s="151"/>
      <c r="Z1336" s="151"/>
      <c r="AA1336" s="151"/>
      <c r="AB1336" s="151"/>
      <c r="AC1336" s="151"/>
      <c r="AD1336" s="151"/>
      <c r="AE1336" s="151"/>
      <c r="AF1336" s="151"/>
      <c r="AG1336" s="151" t="s">
        <v>250</v>
      </c>
      <c r="AH1336" s="151">
        <v>2</v>
      </c>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c r="A1337" s="158"/>
      <c r="B1337" s="159"/>
      <c r="C1337" s="200" t="s">
        <v>839</v>
      </c>
      <c r="D1337" s="192"/>
      <c r="E1337" s="193">
        <v>3.76</v>
      </c>
      <c r="F1337" s="160"/>
      <c r="G1337" s="160"/>
      <c r="H1337" s="160"/>
      <c r="I1337" s="160"/>
      <c r="J1337" s="160"/>
      <c r="K1337" s="160"/>
      <c r="L1337" s="160"/>
      <c r="M1337" s="160"/>
      <c r="N1337" s="160"/>
      <c r="O1337" s="160"/>
      <c r="P1337" s="160"/>
      <c r="Q1337" s="160"/>
      <c r="R1337" s="160"/>
      <c r="S1337" s="160"/>
      <c r="T1337" s="160"/>
      <c r="U1337" s="160"/>
      <c r="V1337" s="160"/>
      <c r="W1337" s="160"/>
      <c r="X1337" s="151"/>
      <c r="Y1337" s="151"/>
      <c r="Z1337" s="151"/>
      <c r="AA1337" s="151"/>
      <c r="AB1337" s="151"/>
      <c r="AC1337" s="151"/>
      <c r="AD1337" s="151"/>
      <c r="AE1337" s="151"/>
      <c r="AF1337" s="151"/>
      <c r="AG1337" s="151" t="s">
        <v>250</v>
      </c>
      <c r="AH1337" s="151">
        <v>2</v>
      </c>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c r="A1338" s="158"/>
      <c r="B1338" s="159"/>
      <c r="C1338" s="200" t="s">
        <v>1413</v>
      </c>
      <c r="D1338" s="192"/>
      <c r="E1338" s="193">
        <v>4.58</v>
      </c>
      <c r="F1338" s="160"/>
      <c r="G1338" s="160"/>
      <c r="H1338" s="160"/>
      <c r="I1338" s="160"/>
      <c r="J1338" s="160"/>
      <c r="K1338" s="160"/>
      <c r="L1338" s="160"/>
      <c r="M1338" s="160"/>
      <c r="N1338" s="160"/>
      <c r="O1338" s="160"/>
      <c r="P1338" s="160"/>
      <c r="Q1338" s="160"/>
      <c r="R1338" s="160"/>
      <c r="S1338" s="160"/>
      <c r="T1338" s="160"/>
      <c r="U1338" s="160"/>
      <c r="V1338" s="160"/>
      <c r="W1338" s="160"/>
      <c r="X1338" s="151"/>
      <c r="Y1338" s="151"/>
      <c r="Z1338" s="151"/>
      <c r="AA1338" s="151"/>
      <c r="AB1338" s="151"/>
      <c r="AC1338" s="151"/>
      <c r="AD1338" s="151"/>
      <c r="AE1338" s="151"/>
      <c r="AF1338" s="151"/>
      <c r="AG1338" s="151" t="s">
        <v>250</v>
      </c>
      <c r="AH1338" s="151">
        <v>2</v>
      </c>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c r="A1339" s="158"/>
      <c r="B1339" s="159"/>
      <c r="C1339" s="200" t="s">
        <v>843</v>
      </c>
      <c r="D1339" s="192"/>
      <c r="E1339" s="193">
        <v>6.8</v>
      </c>
      <c r="F1339" s="160"/>
      <c r="G1339" s="160"/>
      <c r="H1339" s="160"/>
      <c r="I1339" s="160"/>
      <c r="J1339" s="160"/>
      <c r="K1339" s="160"/>
      <c r="L1339" s="160"/>
      <c r="M1339" s="160"/>
      <c r="N1339" s="160"/>
      <c r="O1339" s="160"/>
      <c r="P1339" s="160"/>
      <c r="Q1339" s="160"/>
      <c r="R1339" s="160"/>
      <c r="S1339" s="160"/>
      <c r="T1339" s="160"/>
      <c r="U1339" s="160"/>
      <c r="V1339" s="160"/>
      <c r="W1339" s="160"/>
      <c r="X1339" s="151"/>
      <c r="Y1339" s="151"/>
      <c r="Z1339" s="151"/>
      <c r="AA1339" s="151"/>
      <c r="AB1339" s="151"/>
      <c r="AC1339" s="151"/>
      <c r="AD1339" s="151"/>
      <c r="AE1339" s="151"/>
      <c r="AF1339" s="151"/>
      <c r="AG1339" s="151" t="s">
        <v>250</v>
      </c>
      <c r="AH1339" s="151">
        <v>2</v>
      </c>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c r="A1340" s="158"/>
      <c r="B1340" s="159"/>
      <c r="C1340" s="200" t="s">
        <v>1414</v>
      </c>
      <c r="D1340" s="192"/>
      <c r="E1340" s="193">
        <v>9.08</v>
      </c>
      <c r="F1340" s="160"/>
      <c r="G1340" s="160"/>
      <c r="H1340" s="160"/>
      <c r="I1340" s="160"/>
      <c r="J1340" s="160"/>
      <c r="K1340" s="160"/>
      <c r="L1340" s="160"/>
      <c r="M1340" s="160"/>
      <c r="N1340" s="160"/>
      <c r="O1340" s="160"/>
      <c r="P1340" s="160"/>
      <c r="Q1340" s="160"/>
      <c r="R1340" s="160"/>
      <c r="S1340" s="160"/>
      <c r="T1340" s="160"/>
      <c r="U1340" s="160"/>
      <c r="V1340" s="160"/>
      <c r="W1340" s="160"/>
      <c r="X1340" s="151"/>
      <c r="Y1340" s="151"/>
      <c r="Z1340" s="151"/>
      <c r="AA1340" s="151"/>
      <c r="AB1340" s="151"/>
      <c r="AC1340" s="151"/>
      <c r="AD1340" s="151"/>
      <c r="AE1340" s="151"/>
      <c r="AF1340" s="151"/>
      <c r="AG1340" s="151" t="s">
        <v>250</v>
      </c>
      <c r="AH1340" s="151">
        <v>2</v>
      </c>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c r="A1341" s="158"/>
      <c r="B1341" s="159"/>
      <c r="C1341" s="200" t="s">
        <v>1415</v>
      </c>
      <c r="D1341" s="192"/>
      <c r="E1341" s="193">
        <v>13.49</v>
      </c>
      <c r="F1341" s="160"/>
      <c r="G1341" s="160"/>
      <c r="H1341" s="160"/>
      <c r="I1341" s="160"/>
      <c r="J1341" s="160"/>
      <c r="K1341" s="160"/>
      <c r="L1341" s="160"/>
      <c r="M1341" s="160"/>
      <c r="N1341" s="160"/>
      <c r="O1341" s="160"/>
      <c r="P1341" s="160"/>
      <c r="Q1341" s="160"/>
      <c r="R1341" s="160"/>
      <c r="S1341" s="160"/>
      <c r="T1341" s="160"/>
      <c r="U1341" s="160"/>
      <c r="V1341" s="160"/>
      <c r="W1341" s="160"/>
      <c r="X1341" s="151"/>
      <c r="Y1341" s="151"/>
      <c r="Z1341" s="151"/>
      <c r="AA1341" s="151"/>
      <c r="AB1341" s="151"/>
      <c r="AC1341" s="151"/>
      <c r="AD1341" s="151"/>
      <c r="AE1341" s="151"/>
      <c r="AF1341" s="151"/>
      <c r="AG1341" s="151" t="s">
        <v>250</v>
      </c>
      <c r="AH1341" s="151">
        <v>2</v>
      </c>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outlineLevel="1">
      <c r="A1342" s="158"/>
      <c r="B1342" s="159"/>
      <c r="C1342" s="201" t="s">
        <v>284</v>
      </c>
      <c r="D1342" s="194"/>
      <c r="E1342" s="195">
        <v>66.8125</v>
      </c>
      <c r="F1342" s="160"/>
      <c r="G1342" s="160"/>
      <c r="H1342" s="160"/>
      <c r="I1342" s="160"/>
      <c r="J1342" s="160"/>
      <c r="K1342" s="160"/>
      <c r="L1342" s="160"/>
      <c r="M1342" s="160"/>
      <c r="N1342" s="160"/>
      <c r="O1342" s="160"/>
      <c r="P1342" s="160"/>
      <c r="Q1342" s="160"/>
      <c r="R1342" s="160"/>
      <c r="S1342" s="160"/>
      <c r="T1342" s="160"/>
      <c r="U1342" s="160"/>
      <c r="V1342" s="160"/>
      <c r="W1342" s="160"/>
      <c r="X1342" s="151"/>
      <c r="Y1342" s="151"/>
      <c r="Z1342" s="151"/>
      <c r="AA1342" s="151"/>
      <c r="AB1342" s="151"/>
      <c r="AC1342" s="151"/>
      <c r="AD1342" s="151"/>
      <c r="AE1342" s="151"/>
      <c r="AF1342" s="151"/>
      <c r="AG1342" s="151" t="s">
        <v>250</v>
      </c>
      <c r="AH1342" s="151">
        <v>3</v>
      </c>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row>
    <row r="1343" spans="1:60" outlineLevel="1">
      <c r="A1343" s="158"/>
      <c r="B1343" s="159"/>
      <c r="C1343" s="199" t="s">
        <v>285</v>
      </c>
      <c r="D1343" s="192"/>
      <c r="E1343" s="193"/>
      <c r="F1343" s="160"/>
      <c r="G1343" s="160"/>
      <c r="H1343" s="160"/>
      <c r="I1343" s="160"/>
      <c r="J1343" s="160"/>
      <c r="K1343" s="160"/>
      <c r="L1343" s="160"/>
      <c r="M1343" s="160"/>
      <c r="N1343" s="160"/>
      <c r="O1343" s="160"/>
      <c r="P1343" s="160"/>
      <c r="Q1343" s="160"/>
      <c r="R1343" s="160"/>
      <c r="S1343" s="160"/>
      <c r="T1343" s="160"/>
      <c r="U1343" s="160"/>
      <c r="V1343" s="160"/>
      <c r="W1343" s="160"/>
      <c r="X1343" s="151"/>
      <c r="Y1343" s="151"/>
      <c r="Z1343" s="151"/>
      <c r="AA1343" s="151"/>
      <c r="AB1343" s="151"/>
      <c r="AC1343" s="151"/>
      <c r="AD1343" s="151"/>
      <c r="AE1343" s="151"/>
      <c r="AF1343" s="151"/>
      <c r="AG1343" s="151" t="s">
        <v>250</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c r="A1344" s="158"/>
      <c r="B1344" s="159"/>
      <c r="C1344" s="198" t="s">
        <v>1416</v>
      </c>
      <c r="D1344" s="190"/>
      <c r="E1344" s="191">
        <v>10.021879999999999</v>
      </c>
      <c r="F1344" s="160"/>
      <c r="G1344" s="160"/>
      <c r="H1344" s="160"/>
      <c r="I1344" s="160"/>
      <c r="J1344" s="160"/>
      <c r="K1344" s="160"/>
      <c r="L1344" s="160"/>
      <c r="M1344" s="160"/>
      <c r="N1344" s="160"/>
      <c r="O1344" s="160"/>
      <c r="P1344" s="160"/>
      <c r="Q1344" s="160"/>
      <c r="R1344" s="160"/>
      <c r="S1344" s="160"/>
      <c r="T1344" s="160"/>
      <c r="U1344" s="160"/>
      <c r="V1344" s="160"/>
      <c r="W1344" s="160"/>
      <c r="X1344" s="151"/>
      <c r="Y1344" s="151"/>
      <c r="Z1344" s="151"/>
      <c r="AA1344" s="151"/>
      <c r="AB1344" s="151"/>
      <c r="AC1344" s="151"/>
      <c r="AD1344" s="151"/>
      <c r="AE1344" s="151"/>
      <c r="AF1344" s="151"/>
      <c r="AG1344" s="151" t="s">
        <v>250</v>
      </c>
      <c r="AH1344" s="151">
        <v>0</v>
      </c>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ht="22.5" outlineLevel="1">
      <c r="A1345" s="168">
        <v>299</v>
      </c>
      <c r="B1345" s="169" t="s">
        <v>1417</v>
      </c>
      <c r="C1345" s="185" t="s">
        <v>1418</v>
      </c>
      <c r="D1345" s="170" t="s">
        <v>1339</v>
      </c>
      <c r="E1345" s="171">
        <v>300.65625</v>
      </c>
      <c r="F1345" s="172">
        <v>0</v>
      </c>
      <c r="G1345" s="173">
        <f>ROUND(E1345*F1345,2)</f>
        <v>0</v>
      </c>
      <c r="H1345" s="172"/>
      <c r="I1345" s="173">
        <f>ROUND(E1345*H1345,2)</f>
        <v>0</v>
      </c>
      <c r="J1345" s="172"/>
      <c r="K1345" s="173">
        <f>ROUND(E1345*J1345,2)</f>
        <v>0</v>
      </c>
      <c r="L1345" s="173">
        <v>21</v>
      </c>
      <c r="M1345" s="173">
        <f>G1345*(1+L1345/100)</f>
        <v>0</v>
      </c>
      <c r="N1345" s="173">
        <v>1E-3</v>
      </c>
      <c r="O1345" s="173">
        <f>ROUND(E1345*N1345,2)</f>
        <v>0.3</v>
      </c>
      <c r="P1345" s="173">
        <v>0</v>
      </c>
      <c r="Q1345" s="173">
        <f>ROUND(E1345*P1345,2)</f>
        <v>0</v>
      </c>
      <c r="R1345" s="173" t="s">
        <v>277</v>
      </c>
      <c r="S1345" s="173" t="s">
        <v>201</v>
      </c>
      <c r="T1345" s="174" t="s">
        <v>245</v>
      </c>
      <c r="U1345" s="160">
        <v>0</v>
      </c>
      <c r="V1345" s="160">
        <f>ROUND(E1345*U1345,2)</f>
        <v>0</v>
      </c>
      <c r="W1345" s="160"/>
      <c r="X1345" s="151"/>
      <c r="Y1345" s="151"/>
      <c r="Z1345" s="151"/>
      <c r="AA1345" s="151"/>
      <c r="AB1345" s="151"/>
      <c r="AC1345" s="151"/>
      <c r="AD1345" s="151"/>
      <c r="AE1345" s="151"/>
      <c r="AF1345" s="151"/>
      <c r="AG1345" s="151" t="s">
        <v>1002</v>
      </c>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outlineLevel="1">
      <c r="A1346" s="158"/>
      <c r="B1346" s="159"/>
      <c r="C1346" s="199" t="s">
        <v>279</v>
      </c>
      <c r="D1346" s="192"/>
      <c r="E1346" s="193"/>
      <c r="F1346" s="160"/>
      <c r="G1346" s="160"/>
      <c r="H1346" s="160"/>
      <c r="I1346" s="160"/>
      <c r="J1346" s="160"/>
      <c r="K1346" s="160"/>
      <c r="L1346" s="160"/>
      <c r="M1346" s="160"/>
      <c r="N1346" s="160"/>
      <c r="O1346" s="160"/>
      <c r="P1346" s="160"/>
      <c r="Q1346" s="160"/>
      <c r="R1346" s="160"/>
      <c r="S1346" s="160"/>
      <c r="T1346" s="160"/>
      <c r="U1346" s="160"/>
      <c r="V1346" s="160"/>
      <c r="W1346" s="160"/>
      <c r="X1346" s="151"/>
      <c r="Y1346" s="151"/>
      <c r="Z1346" s="151"/>
      <c r="AA1346" s="151"/>
      <c r="AB1346" s="151"/>
      <c r="AC1346" s="151"/>
      <c r="AD1346" s="151"/>
      <c r="AE1346" s="151"/>
      <c r="AF1346" s="151"/>
      <c r="AG1346" s="151" t="s">
        <v>250</v>
      </c>
      <c r="AH1346" s="151"/>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c r="A1347" s="158"/>
      <c r="B1347" s="159"/>
      <c r="C1347" s="200" t="s">
        <v>1410</v>
      </c>
      <c r="D1347" s="192"/>
      <c r="E1347" s="193">
        <v>7.4924999999999997</v>
      </c>
      <c r="F1347" s="160"/>
      <c r="G1347" s="160"/>
      <c r="H1347" s="160"/>
      <c r="I1347" s="160"/>
      <c r="J1347" s="160"/>
      <c r="K1347" s="160"/>
      <c r="L1347" s="160"/>
      <c r="M1347" s="160"/>
      <c r="N1347" s="160"/>
      <c r="O1347" s="160"/>
      <c r="P1347" s="160"/>
      <c r="Q1347" s="160"/>
      <c r="R1347" s="160"/>
      <c r="S1347" s="160"/>
      <c r="T1347" s="160"/>
      <c r="U1347" s="160"/>
      <c r="V1347" s="160"/>
      <c r="W1347" s="160"/>
      <c r="X1347" s="151"/>
      <c r="Y1347" s="151"/>
      <c r="Z1347" s="151"/>
      <c r="AA1347" s="151"/>
      <c r="AB1347" s="151"/>
      <c r="AC1347" s="151"/>
      <c r="AD1347" s="151"/>
      <c r="AE1347" s="151"/>
      <c r="AF1347" s="151"/>
      <c r="AG1347" s="151" t="s">
        <v>250</v>
      </c>
      <c r="AH1347" s="151">
        <v>2</v>
      </c>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c r="A1348" s="158"/>
      <c r="B1348" s="159"/>
      <c r="C1348" s="200" t="s">
        <v>1411</v>
      </c>
      <c r="D1348" s="192"/>
      <c r="E1348" s="193">
        <v>8.9</v>
      </c>
      <c r="F1348" s="160"/>
      <c r="G1348" s="160"/>
      <c r="H1348" s="160"/>
      <c r="I1348" s="160"/>
      <c r="J1348" s="160"/>
      <c r="K1348" s="160"/>
      <c r="L1348" s="160"/>
      <c r="M1348" s="160"/>
      <c r="N1348" s="160"/>
      <c r="O1348" s="160"/>
      <c r="P1348" s="160"/>
      <c r="Q1348" s="160"/>
      <c r="R1348" s="160"/>
      <c r="S1348" s="160"/>
      <c r="T1348" s="160"/>
      <c r="U1348" s="160"/>
      <c r="V1348" s="160"/>
      <c r="W1348" s="160"/>
      <c r="X1348" s="151"/>
      <c r="Y1348" s="151"/>
      <c r="Z1348" s="151"/>
      <c r="AA1348" s="151"/>
      <c r="AB1348" s="151"/>
      <c r="AC1348" s="151"/>
      <c r="AD1348" s="151"/>
      <c r="AE1348" s="151"/>
      <c r="AF1348" s="151"/>
      <c r="AG1348" s="151" t="s">
        <v>250</v>
      </c>
      <c r="AH1348" s="151">
        <v>2</v>
      </c>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outlineLevel="1">
      <c r="A1349" s="158"/>
      <c r="B1349" s="159"/>
      <c r="C1349" s="200" t="s">
        <v>1412</v>
      </c>
      <c r="D1349" s="192"/>
      <c r="E1349" s="193">
        <v>8.5500000000000007</v>
      </c>
      <c r="F1349" s="160"/>
      <c r="G1349" s="160"/>
      <c r="H1349" s="160"/>
      <c r="I1349" s="160"/>
      <c r="J1349" s="160"/>
      <c r="K1349" s="160"/>
      <c r="L1349" s="160"/>
      <c r="M1349" s="160"/>
      <c r="N1349" s="160"/>
      <c r="O1349" s="160"/>
      <c r="P1349" s="160"/>
      <c r="Q1349" s="160"/>
      <c r="R1349" s="160"/>
      <c r="S1349" s="160"/>
      <c r="T1349" s="160"/>
      <c r="U1349" s="160"/>
      <c r="V1349" s="160"/>
      <c r="W1349" s="160"/>
      <c r="X1349" s="151"/>
      <c r="Y1349" s="151"/>
      <c r="Z1349" s="151"/>
      <c r="AA1349" s="151"/>
      <c r="AB1349" s="151"/>
      <c r="AC1349" s="151"/>
      <c r="AD1349" s="151"/>
      <c r="AE1349" s="151"/>
      <c r="AF1349" s="151"/>
      <c r="AG1349" s="151" t="s">
        <v>250</v>
      </c>
      <c r="AH1349" s="151">
        <v>2</v>
      </c>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c r="A1350" s="158"/>
      <c r="B1350" s="159"/>
      <c r="C1350" s="200" t="s">
        <v>838</v>
      </c>
      <c r="D1350" s="192"/>
      <c r="E1350" s="193">
        <v>4.16</v>
      </c>
      <c r="F1350" s="160"/>
      <c r="G1350" s="160"/>
      <c r="H1350" s="160"/>
      <c r="I1350" s="160"/>
      <c r="J1350" s="160"/>
      <c r="K1350" s="160"/>
      <c r="L1350" s="160"/>
      <c r="M1350" s="160"/>
      <c r="N1350" s="160"/>
      <c r="O1350" s="160"/>
      <c r="P1350" s="160"/>
      <c r="Q1350" s="160"/>
      <c r="R1350" s="160"/>
      <c r="S1350" s="160"/>
      <c r="T1350" s="160"/>
      <c r="U1350" s="160"/>
      <c r="V1350" s="160"/>
      <c r="W1350" s="160"/>
      <c r="X1350" s="151"/>
      <c r="Y1350" s="151"/>
      <c r="Z1350" s="151"/>
      <c r="AA1350" s="151"/>
      <c r="AB1350" s="151"/>
      <c r="AC1350" s="151"/>
      <c r="AD1350" s="151"/>
      <c r="AE1350" s="151"/>
      <c r="AF1350" s="151"/>
      <c r="AG1350" s="151" t="s">
        <v>250</v>
      </c>
      <c r="AH1350" s="151">
        <v>2</v>
      </c>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c r="A1351" s="158"/>
      <c r="B1351" s="159"/>
      <c r="C1351" s="200" t="s">
        <v>839</v>
      </c>
      <c r="D1351" s="192"/>
      <c r="E1351" s="193">
        <v>3.76</v>
      </c>
      <c r="F1351" s="160"/>
      <c r="G1351" s="160"/>
      <c r="H1351" s="160"/>
      <c r="I1351" s="160"/>
      <c r="J1351" s="160"/>
      <c r="K1351" s="160"/>
      <c r="L1351" s="160"/>
      <c r="M1351" s="160"/>
      <c r="N1351" s="160"/>
      <c r="O1351" s="160"/>
      <c r="P1351" s="160"/>
      <c r="Q1351" s="160"/>
      <c r="R1351" s="160"/>
      <c r="S1351" s="160"/>
      <c r="T1351" s="160"/>
      <c r="U1351" s="160"/>
      <c r="V1351" s="160"/>
      <c r="W1351" s="160"/>
      <c r="X1351" s="151"/>
      <c r="Y1351" s="151"/>
      <c r="Z1351" s="151"/>
      <c r="AA1351" s="151"/>
      <c r="AB1351" s="151"/>
      <c r="AC1351" s="151"/>
      <c r="AD1351" s="151"/>
      <c r="AE1351" s="151"/>
      <c r="AF1351" s="151"/>
      <c r="AG1351" s="151" t="s">
        <v>250</v>
      </c>
      <c r="AH1351" s="151">
        <v>2</v>
      </c>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c r="A1352" s="158"/>
      <c r="B1352" s="159"/>
      <c r="C1352" s="200" t="s">
        <v>1413</v>
      </c>
      <c r="D1352" s="192"/>
      <c r="E1352" s="193">
        <v>4.58</v>
      </c>
      <c r="F1352" s="160"/>
      <c r="G1352" s="160"/>
      <c r="H1352" s="160"/>
      <c r="I1352" s="160"/>
      <c r="J1352" s="160"/>
      <c r="K1352" s="160"/>
      <c r="L1352" s="160"/>
      <c r="M1352" s="160"/>
      <c r="N1352" s="160"/>
      <c r="O1352" s="160"/>
      <c r="P1352" s="160"/>
      <c r="Q1352" s="160"/>
      <c r="R1352" s="160"/>
      <c r="S1352" s="160"/>
      <c r="T1352" s="160"/>
      <c r="U1352" s="160"/>
      <c r="V1352" s="160"/>
      <c r="W1352" s="160"/>
      <c r="X1352" s="151"/>
      <c r="Y1352" s="151"/>
      <c r="Z1352" s="151"/>
      <c r="AA1352" s="151"/>
      <c r="AB1352" s="151"/>
      <c r="AC1352" s="151"/>
      <c r="AD1352" s="151"/>
      <c r="AE1352" s="151"/>
      <c r="AF1352" s="151"/>
      <c r="AG1352" s="151" t="s">
        <v>250</v>
      </c>
      <c r="AH1352" s="151">
        <v>2</v>
      </c>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c r="A1353" s="158"/>
      <c r="B1353" s="159"/>
      <c r="C1353" s="200" t="s">
        <v>843</v>
      </c>
      <c r="D1353" s="192"/>
      <c r="E1353" s="193">
        <v>6.8</v>
      </c>
      <c r="F1353" s="160"/>
      <c r="G1353" s="160"/>
      <c r="H1353" s="160"/>
      <c r="I1353" s="160"/>
      <c r="J1353" s="160"/>
      <c r="K1353" s="160"/>
      <c r="L1353" s="160"/>
      <c r="M1353" s="160"/>
      <c r="N1353" s="160"/>
      <c r="O1353" s="160"/>
      <c r="P1353" s="160"/>
      <c r="Q1353" s="160"/>
      <c r="R1353" s="160"/>
      <c r="S1353" s="160"/>
      <c r="T1353" s="160"/>
      <c r="U1353" s="160"/>
      <c r="V1353" s="160"/>
      <c r="W1353" s="160"/>
      <c r="X1353" s="151"/>
      <c r="Y1353" s="151"/>
      <c r="Z1353" s="151"/>
      <c r="AA1353" s="151"/>
      <c r="AB1353" s="151"/>
      <c r="AC1353" s="151"/>
      <c r="AD1353" s="151"/>
      <c r="AE1353" s="151"/>
      <c r="AF1353" s="151"/>
      <c r="AG1353" s="151" t="s">
        <v>250</v>
      </c>
      <c r="AH1353" s="151">
        <v>2</v>
      </c>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c r="A1354" s="158"/>
      <c r="B1354" s="159"/>
      <c r="C1354" s="200" t="s">
        <v>1414</v>
      </c>
      <c r="D1354" s="192"/>
      <c r="E1354" s="193">
        <v>9.08</v>
      </c>
      <c r="F1354" s="160"/>
      <c r="G1354" s="160"/>
      <c r="H1354" s="160"/>
      <c r="I1354" s="160"/>
      <c r="J1354" s="160"/>
      <c r="K1354" s="160"/>
      <c r="L1354" s="160"/>
      <c r="M1354" s="160"/>
      <c r="N1354" s="160"/>
      <c r="O1354" s="160"/>
      <c r="P1354" s="160"/>
      <c r="Q1354" s="160"/>
      <c r="R1354" s="160"/>
      <c r="S1354" s="160"/>
      <c r="T1354" s="160"/>
      <c r="U1354" s="160"/>
      <c r="V1354" s="160"/>
      <c r="W1354" s="160"/>
      <c r="X1354" s="151"/>
      <c r="Y1354" s="151"/>
      <c r="Z1354" s="151"/>
      <c r="AA1354" s="151"/>
      <c r="AB1354" s="151"/>
      <c r="AC1354" s="151"/>
      <c r="AD1354" s="151"/>
      <c r="AE1354" s="151"/>
      <c r="AF1354" s="151"/>
      <c r="AG1354" s="151" t="s">
        <v>250</v>
      </c>
      <c r="AH1354" s="151">
        <v>2</v>
      </c>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c r="A1355" s="158"/>
      <c r="B1355" s="159"/>
      <c r="C1355" s="200" t="s">
        <v>1415</v>
      </c>
      <c r="D1355" s="192"/>
      <c r="E1355" s="193">
        <v>13.49</v>
      </c>
      <c r="F1355" s="160"/>
      <c r="G1355" s="160"/>
      <c r="H1355" s="160"/>
      <c r="I1355" s="160"/>
      <c r="J1355" s="160"/>
      <c r="K1355" s="160"/>
      <c r="L1355" s="160"/>
      <c r="M1355" s="160"/>
      <c r="N1355" s="160"/>
      <c r="O1355" s="160"/>
      <c r="P1355" s="160"/>
      <c r="Q1355" s="160"/>
      <c r="R1355" s="160"/>
      <c r="S1355" s="160"/>
      <c r="T1355" s="160"/>
      <c r="U1355" s="160"/>
      <c r="V1355" s="160"/>
      <c r="W1355" s="160"/>
      <c r="X1355" s="151"/>
      <c r="Y1355" s="151"/>
      <c r="Z1355" s="151"/>
      <c r="AA1355" s="151"/>
      <c r="AB1355" s="151"/>
      <c r="AC1355" s="151"/>
      <c r="AD1355" s="151"/>
      <c r="AE1355" s="151"/>
      <c r="AF1355" s="151"/>
      <c r="AG1355" s="151" t="s">
        <v>250</v>
      </c>
      <c r="AH1355" s="151">
        <v>2</v>
      </c>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c r="A1356" s="158"/>
      <c r="B1356" s="159"/>
      <c r="C1356" s="201" t="s">
        <v>284</v>
      </c>
      <c r="D1356" s="194"/>
      <c r="E1356" s="195">
        <v>66.8125</v>
      </c>
      <c r="F1356" s="160"/>
      <c r="G1356" s="160"/>
      <c r="H1356" s="160"/>
      <c r="I1356" s="160"/>
      <c r="J1356" s="160"/>
      <c r="K1356" s="160"/>
      <c r="L1356" s="160"/>
      <c r="M1356" s="160"/>
      <c r="N1356" s="160"/>
      <c r="O1356" s="160"/>
      <c r="P1356" s="160"/>
      <c r="Q1356" s="160"/>
      <c r="R1356" s="160"/>
      <c r="S1356" s="160"/>
      <c r="T1356" s="160"/>
      <c r="U1356" s="160"/>
      <c r="V1356" s="160"/>
      <c r="W1356" s="160"/>
      <c r="X1356" s="151"/>
      <c r="Y1356" s="151"/>
      <c r="Z1356" s="151"/>
      <c r="AA1356" s="151"/>
      <c r="AB1356" s="151"/>
      <c r="AC1356" s="151"/>
      <c r="AD1356" s="151"/>
      <c r="AE1356" s="151"/>
      <c r="AF1356" s="151"/>
      <c r="AG1356" s="151" t="s">
        <v>250</v>
      </c>
      <c r="AH1356" s="151">
        <v>3</v>
      </c>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c r="A1357" s="158"/>
      <c r="B1357" s="159"/>
      <c r="C1357" s="199" t="s">
        <v>285</v>
      </c>
      <c r="D1357" s="192"/>
      <c r="E1357" s="193"/>
      <c r="F1357" s="160"/>
      <c r="G1357" s="160"/>
      <c r="H1357" s="160"/>
      <c r="I1357" s="160"/>
      <c r="J1357" s="160"/>
      <c r="K1357" s="160"/>
      <c r="L1357" s="160"/>
      <c r="M1357" s="160"/>
      <c r="N1357" s="160"/>
      <c r="O1357" s="160"/>
      <c r="P1357" s="160"/>
      <c r="Q1357" s="160"/>
      <c r="R1357" s="160"/>
      <c r="S1357" s="160"/>
      <c r="T1357" s="160"/>
      <c r="U1357" s="160"/>
      <c r="V1357" s="160"/>
      <c r="W1357" s="160"/>
      <c r="X1357" s="151"/>
      <c r="Y1357" s="151"/>
      <c r="Z1357" s="151"/>
      <c r="AA1357" s="151"/>
      <c r="AB1357" s="151"/>
      <c r="AC1357" s="151"/>
      <c r="AD1357" s="151"/>
      <c r="AE1357" s="151"/>
      <c r="AF1357" s="151"/>
      <c r="AG1357" s="151" t="s">
        <v>250</v>
      </c>
      <c r="AH1357" s="151"/>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c r="A1358" s="158"/>
      <c r="B1358" s="159"/>
      <c r="C1358" s="198" t="s">
        <v>1419</v>
      </c>
      <c r="D1358" s="190"/>
      <c r="E1358" s="191">
        <v>300.65625</v>
      </c>
      <c r="F1358" s="160"/>
      <c r="G1358" s="160"/>
      <c r="H1358" s="160"/>
      <c r="I1358" s="160"/>
      <c r="J1358" s="160"/>
      <c r="K1358" s="160"/>
      <c r="L1358" s="160"/>
      <c r="M1358" s="160"/>
      <c r="N1358" s="160"/>
      <c r="O1358" s="160"/>
      <c r="P1358" s="160"/>
      <c r="Q1358" s="160"/>
      <c r="R1358" s="160"/>
      <c r="S1358" s="160"/>
      <c r="T1358" s="160"/>
      <c r="U1358" s="160"/>
      <c r="V1358" s="160"/>
      <c r="W1358" s="160"/>
      <c r="X1358" s="151"/>
      <c r="Y1358" s="151"/>
      <c r="Z1358" s="151"/>
      <c r="AA1358" s="151"/>
      <c r="AB1358" s="151"/>
      <c r="AC1358" s="151"/>
      <c r="AD1358" s="151"/>
      <c r="AE1358" s="151"/>
      <c r="AF1358" s="151"/>
      <c r="AG1358" s="151" t="s">
        <v>250</v>
      </c>
      <c r="AH1358" s="151">
        <v>0</v>
      </c>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outlineLevel="1">
      <c r="A1359" s="168">
        <v>300</v>
      </c>
      <c r="B1359" s="169" t="s">
        <v>1420</v>
      </c>
      <c r="C1359" s="185" t="s">
        <v>1421</v>
      </c>
      <c r="D1359" s="170" t="s">
        <v>292</v>
      </c>
      <c r="E1359" s="171">
        <v>70.153130000000004</v>
      </c>
      <c r="F1359" s="172">
        <v>0</v>
      </c>
      <c r="G1359" s="173">
        <f>ROUND(E1359*F1359,2)</f>
        <v>0</v>
      </c>
      <c r="H1359" s="172"/>
      <c r="I1359" s="173">
        <f>ROUND(E1359*H1359,2)</f>
        <v>0</v>
      </c>
      <c r="J1359" s="172"/>
      <c r="K1359" s="173">
        <f>ROUND(E1359*J1359,2)</f>
        <v>0</v>
      </c>
      <c r="L1359" s="173">
        <v>21</v>
      </c>
      <c r="M1359" s="173">
        <f>G1359*(1+L1359/100)</f>
        <v>0</v>
      </c>
      <c r="N1359" s="173">
        <v>1.7500000000000002E-2</v>
      </c>
      <c r="O1359" s="173">
        <f>ROUND(E1359*N1359,2)</f>
        <v>1.23</v>
      </c>
      <c r="P1359" s="173">
        <v>0</v>
      </c>
      <c r="Q1359" s="173">
        <f>ROUND(E1359*P1359,2)</f>
        <v>0</v>
      </c>
      <c r="R1359" s="173"/>
      <c r="S1359" s="173" t="s">
        <v>212</v>
      </c>
      <c r="T1359" s="174" t="s">
        <v>202</v>
      </c>
      <c r="U1359" s="160">
        <v>0</v>
      </c>
      <c r="V1359" s="160">
        <f>ROUND(E1359*U1359,2)</f>
        <v>0</v>
      </c>
      <c r="W1359" s="160"/>
      <c r="X1359" s="151"/>
      <c r="Y1359" s="151"/>
      <c r="Z1359" s="151"/>
      <c r="AA1359" s="151"/>
      <c r="AB1359" s="151"/>
      <c r="AC1359" s="151"/>
      <c r="AD1359" s="151"/>
      <c r="AE1359" s="151"/>
      <c r="AF1359" s="151"/>
      <c r="AG1359" s="151" t="s">
        <v>1002</v>
      </c>
      <c r="AH1359" s="151"/>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c r="A1360" s="158"/>
      <c r="B1360" s="159"/>
      <c r="C1360" s="199" t="s">
        <v>279</v>
      </c>
      <c r="D1360" s="192"/>
      <c r="E1360" s="193"/>
      <c r="F1360" s="160"/>
      <c r="G1360" s="160"/>
      <c r="H1360" s="160"/>
      <c r="I1360" s="160"/>
      <c r="J1360" s="160"/>
      <c r="K1360" s="160"/>
      <c r="L1360" s="160"/>
      <c r="M1360" s="160"/>
      <c r="N1360" s="160"/>
      <c r="O1360" s="160"/>
      <c r="P1360" s="160"/>
      <c r="Q1360" s="160"/>
      <c r="R1360" s="160"/>
      <c r="S1360" s="160"/>
      <c r="T1360" s="160"/>
      <c r="U1360" s="160"/>
      <c r="V1360" s="160"/>
      <c r="W1360" s="160"/>
      <c r="X1360" s="151"/>
      <c r="Y1360" s="151"/>
      <c r="Z1360" s="151"/>
      <c r="AA1360" s="151"/>
      <c r="AB1360" s="151"/>
      <c r="AC1360" s="151"/>
      <c r="AD1360" s="151"/>
      <c r="AE1360" s="151"/>
      <c r="AF1360" s="151"/>
      <c r="AG1360" s="151" t="s">
        <v>250</v>
      </c>
      <c r="AH1360" s="151"/>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c r="A1361" s="158"/>
      <c r="B1361" s="159"/>
      <c r="C1361" s="200" t="s">
        <v>1410</v>
      </c>
      <c r="D1361" s="192"/>
      <c r="E1361" s="193">
        <v>7.4924999999999997</v>
      </c>
      <c r="F1361" s="160"/>
      <c r="G1361" s="160"/>
      <c r="H1361" s="160"/>
      <c r="I1361" s="160"/>
      <c r="J1361" s="160"/>
      <c r="K1361" s="160"/>
      <c r="L1361" s="160"/>
      <c r="M1361" s="160"/>
      <c r="N1361" s="160"/>
      <c r="O1361" s="160"/>
      <c r="P1361" s="160"/>
      <c r="Q1361" s="160"/>
      <c r="R1361" s="160"/>
      <c r="S1361" s="160"/>
      <c r="T1361" s="160"/>
      <c r="U1361" s="160"/>
      <c r="V1361" s="160"/>
      <c r="W1361" s="160"/>
      <c r="X1361" s="151"/>
      <c r="Y1361" s="151"/>
      <c r="Z1361" s="151"/>
      <c r="AA1361" s="151"/>
      <c r="AB1361" s="151"/>
      <c r="AC1361" s="151"/>
      <c r="AD1361" s="151"/>
      <c r="AE1361" s="151"/>
      <c r="AF1361" s="151"/>
      <c r="AG1361" s="151" t="s">
        <v>250</v>
      </c>
      <c r="AH1361" s="151">
        <v>2</v>
      </c>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outlineLevel="1">
      <c r="A1362" s="158"/>
      <c r="B1362" s="159"/>
      <c r="C1362" s="200" t="s">
        <v>1411</v>
      </c>
      <c r="D1362" s="192"/>
      <c r="E1362" s="193">
        <v>8.9</v>
      </c>
      <c r="F1362" s="160"/>
      <c r="G1362" s="160"/>
      <c r="H1362" s="160"/>
      <c r="I1362" s="160"/>
      <c r="J1362" s="160"/>
      <c r="K1362" s="160"/>
      <c r="L1362" s="160"/>
      <c r="M1362" s="160"/>
      <c r="N1362" s="160"/>
      <c r="O1362" s="160"/>
      <c r="P1362" s="160"/>
      <c r="Q1362" s="160"/>
      <c r="R1362" s="160"/>
      <c r="S1362" s="160"/>
      <c r="T1362" s="160"/>
      <c r="U1362" s="160"/>
      <c r="V1362" s="160"/>
      <c r="W1362" s="160"/>
      <c r="X1362" s="151"/>
      <c r="Y1362" s="151"/>
      <c r="Z1362" s="151"/>
      <c r="AA1362" s="151"/>
      <c r="AB1362" s="151"/>
      <c r="AC1362" s="151"/>
      <c r="AD1362" s="151"/>
      <c r="AE1362" s="151"/>
      <c r="AF1362" s="151"/>
      <c r="AG1362" s="151" t="s">
        <v>250</v>
      </c>
      <c r="AH1362" s="151">
        <v>2</v>
      </c>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outlineLevel="1">
      <c r="A1363" s="158"/>
      <c r="B1363" s="159"/>
      <c r="C1363" s="200" t="s">
        <v>1412</v>
      </c>
      <c r="D1363" s="192"/>
      <c r="E1363" s="193">
        <v>8.5500000000000007</v>
      </c>
      <c r="F1363" s="160"/>
      <c r="G1363" s="160"/>
      <c r="H1363" s="160"/>
      <c r="I1363" s="160"/>
      <c r="J1363" s="160"/>
      <c r="K1363" s="160"/>
      <c r="L1363" s="160"/>
      <c r="M1363" s="160"/>
      <c r="N1363" s="160"/>
      <c r="O1363" s="160"/>
      <c r="P1363" s="160"/>
      <c r="Q1363" s="160"/>
      <c r="R1363" s="160"/>
      <c r="S1363" s="160"/>
      <c r="T1363" s="160"/>
      <c r="U1363" s="160"/>
      <c r="V1363" s="160"/>
      <c r="W1363" s="160"/>
      <c r="X1363" s="151"/>
      <c r="Y1363" s="151"/>
      <c r="Z1363" s="151"/>
      <c r="AA1363" s="151"/>
      <c r="AB1363" s="151"/>
      <c r="AC1363" s="151"/>
      <c r="AD1363" s="151"/>
      <c r="AE1363" s="151"/>
      <c r="AF1363" s="151"/>
      <c r="AG1363" s="151" t="s">
        <v>250</v>
      </c>
      <c r="AH1363" s="151">
        <v>2</v>
      </c>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row>
    <row r="1364" spans="1:60" outlineLevel="1">
      <c r="A1364" s="158"/>
      <c r="B1364" s="159"/>
      <c r="C1364" s="200" t="s">
        <v>838</v>
      </c>
      <c r="D1364" s="192"/>
      <c r="E1364" s="193">
        <v>4.16</v>
      </c>
      <c r="F1364" s="160"/>
      <c r="G1364" s="160"/>
      <c r="H1364" s="160"/>
      <c r="I1364" s="160"/>
      <c r="J1364" s="160"/>
      <c r="K1364" s="160"/>
      <c r="L1364" s="160"/>
      <c r="M1364" s="160"/>
      <c r="N1364" s="160"/>
      <c r="O1364" s="160"/>
      <c r="P1364" s="160"/>
      <c r="Q1364" s="160"/>
      <c r="R1364" s="160"/>
      <c r="S1364" s="160"/>
      <c r="T1364" s="160"/>
      <c r="U1364" s="160"/>
      <c r="V1364" s="160"/>
      <c r="W1364" s="160"/>
      <c r="X1364" s="151"/>
      <c r="Y1364" s="151"/>
      <c r="Z1364" s="151"/>
      <c r="AA1364" s="151"/>
      <c r="AB1364" s="151"/>
      <c r="AC1364" s="151"/>
      <c r="AD1364" s="151"/>
      <c r="AE1364" s="151"/>
      <c r="AF1364" s="151"/>
      <c r="AG1364" s="151" t="s">
        <v>250</v>
      </c>
      <c r="AH1364" s="151">
        <v>2</v>
      </c>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outlineLevel="1">
      <c r="A1365" s="158"/>
      <c r="B1365" s="159"/>
      <c r="C1365" s="200" t="s">
        <v>839</v>
      </c>
      <c r="D1365" s="192"/>
      <c r="E1365" s="193">
        <v>3.76</v>
      </c>
      <c r="F1365" s="160"/>
      <c r="G1365" s="160"/>
      <c r="H1365" s="160"/>
      <c r="I1365" s="160"/>
      <c r="J1365" s="160"/>
      <c r="K1365" s="160"/>
      <c r="L1365" s="160"/>
      <c r="M1365" s="160"/>
      <c r="N1365" s="160"/>
      <c r="O1365" s="160"/>
      <c r="P1365" s="160"/>
      <c r="Q1365" s="160"/>
      <c r="R1365" s="160"/>
      <c r="S1365" s="160"/>
      <c r="T1365" s="160"/>
      <c r="U1365" s="160"/>
      <c r="V1365" s="160"/>
      <c r="W1365" s="160"/>
      <c r="X1365" s="151"/>
      <c r="Y1365" s="151"/>
      <c r="Z1365" s="151"/>
      <c r="AA1365" s="151"/>
      <c r="AB1365" s="151"/>
      <c r="AC1365" s="151"/>
      <c r="AD1365" s="151"/>
      <c r="AE1365" s="151"/>
      <c r="AF1365" s="151"/>
      <c r="AG1365" s="151" t="s">
        <v>250</v>
      </c>
      <c r="AH1365" s="151">
        <v>2</v>
      </c>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c r="A1366" s="158"/>
      <c r="B1366" s="159"/>
      <c r="C1366" s="200" t="s">
        <v>1413</v>
      </c>
      <c r="D1366" s="192"/>
      <c r="E1366" s="193">
        <v>4.58</v>
      </c>
      <c r="F1366" s="160"/>
      <c r="G1366" s="160"/>
      <c r="H1366" s="160"/>
      <c r="I1366" s="160"/>
      <c r="J1366" s="160"/>
      <c r="K1366" s="160"/>
      <c r="L1366" s="160"/>
      <c r="M1366" s="160"/>
      <c r="N1366" s="160"/>
      <c r="O1366" s="160"/>
      <c r="P1366" s="160"/>
      <c r="Q1366" s="160"/>
      <c r="R1366" s="160"/>
      <c r="S1366" s="160"/>
      <c r="T1366" s="160"/>
      <c r="U1366" s="160"/>
      <c r="V1366" s="160"/>
      <c r="W1366" s="160"/>
      <c r="X1366" s="151"/>
      <c r="Y1366" s="151"/>
      <c r="Z1366" s="151"/>
      <c r="AA1366" s="151"/>
      <c r="AB1366" s="151"/>
      <c r="AC1366" s="151"/>
      <c r="AD1366" s="151"/>
      <c r="AE1366" s="151"/>
      <c r="AF1366" s="151"/>
      <c r="AG1366" s="151" t="s">
        <v>250</v>
      </c>
      <c r="AH1366" s="151">
        <v>2</v>
      </c>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c r="A1367" s="158"/>
      <c r="B1367" s="159"/>
      <c r="C1367" s="200" t="s">
        <v>843</v>
      </c>
      <c r="D1367" s="192"/>
      <c r="E1367" s="193">
        <v>6.8</v>
      </c>
      <c r="F1367" s="160"/>
      <c r="G1367" s="160"/>
      <c r="H1367" s="160"/>
      <c r="I1367" s="160"/>
      <c r="J1367" s="160"/>
      <c r="K1367" s="160"/>
      <c r="L1367" s="160"/>
      <c r="M1367" s="160"/>
      <c r="N1367" s="160"/>
      <c r="O1367" s="160"/>
      <c r="P1367" s="160"/>
      <c r="Q1367" s="160"/>
      <c r="R1367" s="160"/>
      <c r="S1367" s="160"/>
      <c r="T1367" s="160"/>
      <c r="U1367" s="160"/>
      <c r="V1367" s="160"/>
      <c r="W1367" s="160"/>
      <c r="X1367" s="151"/>
      <c r="Y1367" s="151"/>
      <c r="Z1367" s="151"/>
      <c r="AA1367" s="151"/>
      <c r="AB1367" s="151"/>
      <c r="AC1367" s="151"/>
      <c r="AD1367" s="151"/>
      <c r="AE1367" s="151"/>
      <c r="AF1367" s="151"/>
      <c r="AG1367" s="151" t="s">
        <v>250</v>
      </c>
      <c r="AH1367" s="151">
        <v>2</v>
      </c>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c r="A1368" s="158"/>
      <c r="B1368" s="159"/>
      <c r="C1368" s="200" t="s">
        <v>1414</v>
      </c>
      <c r="D1368" s="192"/>
      <c r="E1368" s="193">
        <v>9.08</v>
      </c>
      <c r="F1368" s="160"/>
      <c r="G1368" s="160"/>
      <c r="H1368" s="160"/>
      <c r="I1368" s="160"/>
      <c r="J1368" s="160"/>
      <c r="K1368" s="160"/>
      <c r="L1368" s="160"/>
      <c r="M1368" s="160"/>
      <c r="N1368" s="160"/>
      <c r="O1368" s="160"/>
      <c r="P1368" s="160"/>
      <c r="Q1368" s="160"/>
      <c r="R1368" s="160"/>
      <c r="S1368" s="160"/>
      <c r="T1368" s="160"/>
      <c r="U1368" s="160"/>
      <c r="V1368" s="160"/>
      <c r="W1368" s="160"/>
      <c r="X1368" s="151"/>
      <c r="Y1368" s="151"/>
      <c r="Z1368" s="151"/>
      <c r="AA1368" s="151"/>
      <c r="AB1368" s="151"/>
      <c r="AC1368" s="151"/>
      <c r="AD1368" s="151"/>
      <c r="AE1368" s="151"/>
      <c r="AF1368" s="151"/>
      <c r="AG1368" s="151" t="s">
        <v>250</v>
      </c>
      <c r="AH1368" s="151">
        <v>2</v>
      </c>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c r="A1369" s="158"/>
      <c r="B1369" s="159"/>
      <c r="C1369" s="200" t="s">
        <v>1415</v>
      </c>
      <c r="D1369" s="192"/>
      <c r="E1369" s="193">
        <v>13.49</v>
      </c>
      <c r="F1369" s="160"/>
      <c r="G1369" s="160"/>
      <c r="H1369" s="160"/>
      <c r="I1369" s="160"/>
      <c r="J1369" s="160"/>
      <c r="K1369" s="160"/>
      <c r="L1369" s="160"/>
      <c r="M1369" s="160"/>
      <c r="N1369" s="160"/>
      <c r="O1369" s="160"/>
      <c r="P1369" s="160"/>
      <c r="Q1369" s="160"/>
      <c r="R1369" s="160"/>
      <c r="S1369" s="160"/>
      <c r="T1369" s="160"/>
      <c r="U1369" s="160"/>
      <c r="V1369" s="160"/>
      <c r="W1369" s="160"/>
      <c r="X1369" s="151"/>
      <c r="Y1369" s="151"/>
      <c r="Z1369" s="151"/>
      <c r="AA1369" s="151"/>
      <c r="AB1369" s="151"/>
      <c r="AC1369" s="151"/>
      <c r="AD1369" s="151"/>
      <c r="AE1369" s="151"/>
      <c r="AF1369" s="151"/>
      <c r="AG1369" s="151" t="s">
        <v>250</v>
      </c>
      <c r="AH1369" s="151">
        <v>2</v>
      </c>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c r="A1370" s="158"/>
      <c r="B1370" s="159"/>
      <c r="C1370" s="201" t="s">
        <v>284</v>
      </c>
      <c r="D1370" s="194"/>
      <c r="E1370" s="195">
        <v>66.8125</v>
      </c>
      <c r="F1370" s="160"/>
      <c r="G1370" s="160"/>
      <c r="H1370" s="160"/>
      <c r="I1370" s="160"/>
      <c r="J1370" s="160"/>
      <c r="K1370" s="160"/>
      <c r="L1370" s="160"/>
      <c r="M1370" s="160"/>
      <c r="N1370" s="160"/>
      <c r="O1370" s="160"/>
      <c r="P1370" s="160"/>
      <c r="Q1370" s="160"/>
      <c r="R1370" s="160"/>
      <c r="S1370" s="160"/>
      <c r="T1370" s="160"/>
      <c r="U1370" s="160"/>
      <c r="V1370" s="160"/>
      <c r="W1370" s="160"/>
      <c r="X1370" s="151"/>
      <c r="Y1370" s="151"/>
      <c r="Z1370" s="151"/>
      <c r="AA1370" s="151"/>
      <c r="AB1370" s="151"/>
      <c r="AC1370" s="151"/>
      <c r="AD1370" s="151"/>
      <c r="AE1370" s="151"/>
      <c r="AF1370" s="151"/>
      <c r="AG1370" s="151" t="s">
        <v>250</v>
      </c>
      <c r="AH1370" s="151">
        <v>3</v>
      </c>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outlineLevel="1">
      <c r="A1371" s="158"/>
      <c r="B1371" s="159"/>
      <c r="C1371" s="199" t="s">
        <v>285</v>
      </c>
      <c r="D1371" s="192"/>
      <c r="E1371" s="193"/>
      <c r="F1371" s="160"/>
      <c r="G1371" s="160"/>
      <c r="H1371" s="160"/>
      <c r="I1371" s="160"/>
      <c r="J1371" s="160"/>
      <c r="K1371" s="160"/>
      <c r="L1371" s="160"/>
      <c r="M1371" s="160"/>
      <c r="N1371" s="160"/>
      <c r="O1371" s="160"/>
      <c r="P1371" s="160"/>
      <c r="Q1371" s="160"/>
      <c r="R1371" s="160"/>
      <c r="S1371" s="160"/>
      <c r="T1371" s="160"/>
      <c r="U1371" s="160"/>
      <c r="V1371" s="160"/>
      <c r="W1371" s="160"/>
      <c r="X1371" s="151"/>
      <c r="Y1371" s="151"/>
      <c r="Z1371" s="151"/>
      <c r="AA1371" s="151"/>
      <c r="AB1371" s="151"/>
      <c r="AC1371" s="151"/>
      <c r="AD1371" s="151"/>
      <c r="AE1371" s="151"/>
      <c r="AF1371" s="151"/>
      <c r="AG1371" s="151" t="s">
        <v>250</v>
      </c>
      <c r="AH1371" s="151"/>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c r="A1372" s="158"/>
      <c r="B1372" s="159"/>
      <c r="C1372" s="198" t="s">
        <v>1422</v>
      </c>
      <c r="D1372" s="190"/>
      <c r="E1372" s="191">
        <v>70.153130000000004</v>
      </c>
      <c r="F1372" s="160"/>
      <c r="G1372" s="160"/>
      <c r="H1372" s="160"/>
      <c r="I1372" s="160"/>
      <c r="J1372" s="160"/>
      <c r="K1372" s="160"/>
      <c r="L1372" s="160"/>
      <c r="M1372" s="160"/>
      <c r="N1372" s="160"/>
      <c r="O1372" s="160"/>
      <c r="P1372" s="160"/>
      <c r="Q1372" s="160"/>
      <c r="R1372" s="160"/>
      <c r="S1372" s="160"/>
      <c r="T1372" s="160"/>
      <c r="U1372" s="160"/>
      <c r="V1372" s="160"/>
      <c r="W1372" s="160"/>
      <c r="X1372" s="151"/>
      <c r="Y1372" s="151"/>
      <c r="Z1372" s="151"/>
      <c r="AA1372" s="151"/>
      <c r="AB1372" s="151"/>
      <c r="AC1372" s="151"/>
      <c r="AD1372" s="151"/>
      <c r="AE1372" s="151"/>
      <c r="AF1372" s="151"/>
      <c r="AG1372" s="151" t="s">
        <v>250</v>
      </c>
      <c r="AH1372" s="151">
        <v>0</v>
      </c>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c r="A1373" s="168">
        <v>301</v>
      </c>
      <c r="B1373" s="169" t="s">
        <v>1423</v>
      </c>
      <c r="C1373" s="185" t="s">
        <v>1424</v>
      </c>
      <c r="D1373" s="170" t="s">
        <v>685</v>
      </c>
      <c r="E1373" s="171">
        <v>1.63724</v>
      </c>
      <c r="F1373" s="172">
        <v>0</v>
      </c>
      <c r="G1373" s="173">
        <f>ROUND(E1373*F1373,2)</f>
        <v>0</v>
      </c>
      <c r="H1373" s="172"/>
      <c r="I1373" s="173">
        <f>ROUND(E1373*H1373,2)</f>
        <v>0</v>
      </c>
      <c r="J1373" s="172"/>
      <c r="K1373" s="173">
        <f>ROUND(E1373*J1373,2)</f>
        <v>0</v>
      </c>
      <c r="L1373" s="173">
        <v>21</v>
      </c>
      <c r="M1373" s="173">
        <f>G1373*(1+L1373/100)</f>
        <v>0</v>
      </c>
      <c r="N1373" s="173">
        <v>0</v>
      </c>
      <c r="O1373" s="173">
        <f>ROUND(E1373*N1373,2)</f>
        <v>0</v>
      </c>
      <c r="P1373" s="173">
        <v>0</v>
      </c>
      <c r="Q1373" s="173">
        <f>ROUND(E1373*P1373,2)</f>
        <v>0</v>
      </c>
      <c r="R1373" s="173" t="s">
        <v>1376</v>
      </c>
      <c r="S1373" s="173" t="s">
        <v>201</v>
      </c>
      <c r="T1373" s="174" t="s">
        <v>245</v>
      </c>
      <c r="U1373" s="160">
        <v>1.2649999999999999</v>
      </c>
      <c r="V1373" s="160">
        <f>ROUND(E1373*U1373,2)</f>
        <v>2.0699999999999998</v>
      </c>
      <c r="W1373" s="160"/>
      <c r="X1373" s="151"/>
      <c r="Y1373" s="151"/>
      <c r="Z1373" s="151"/>
      <c r="AA1373" s="151"/>
      <c r="AB1373" s="151"/>
      <c r="AC1373" s="151"/>
      <c r="AD1373" s="151"/>
      <c r="AE1373" s="151"/>
      <c r="AF1373" s="151"/>
      <c r="AG1373" s="151" t="s">
        <v>967</v>
      </c>
      <c r="AH1373" s="151"/>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outlineLevel="1">
      <c r="A1374" s="158"/>
      <c r="B1374" s="159"/>
      <c r="C1374" s="315" t="s">
        <v>1024</v>
      </c>
      <c r="D1374" s="316"/>
      <c r="E1374" s="316"/>
      <c r="F1374" s="316"/>
      <c r="G1374" s="316"/>
      <c r="H1374" s="160"/>
      <c r="I1374" s="160"/>
      <c r="J1374" s="160"/>
      <c r="K1374" s="160"/>
      <c r="L1374" s="160"/>
      <c r="M1374" s="160"/>
      <c r="N1374" s="160"/>
      <c r="O1374" s="160"/>
      <c r="P1374" s="160"/>
      <c r="Q1374" s="160"/>
      <c r="R1374" s="160"/>
      <c r="S1374" s="160"/>
      <c r="T1374" s="160"/>
      <c r="U1374" s="160"/>
      <c r="V1374" s="160"/>
      <c r="W1374" s="160"/>
      <c r="X1374" s="151"/>
      <c r="Y1374" s="151"/>
      <c r="Z1374" s="151"/>
      <c r="AA1374" s="151"/>
      <c r="AB1374" s="151"/>
      <c r="AC1374" s="151"/>
      <c r="AD1374" s="151"/>
      <c r="AE1374" s="151"/>
      <c r="AF1374" s="151"/>
      <c r="AG1374" s="151" t="s">
        <v>248</v>
      </c>
      <c r="AH1374" s="151"/>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c r="A1375" s="162" t="s">
        <v>197</v>
      </c>
      <c r="B1375" s="163" t="s">
        <v>147</v>
      </c>
      <c r="C1375" s="184" t="s">
        <v>148</v>
      </c>
      <c r="D1375" s="164"/>
      <c r="E1375" s="165"/>
      <c r="F1375" s="166"/>
      <c r="G1375" s="166">
        <f>SUMIF(AG1376:AG1415,"&lt;&gt;NOR",G1376:G1415)</f>
        <v>0</v>
      </c>
      <c r="H1375" s="166"/>
      <c r="I1375" s="166">
        <f>SUM(I1376:I1415)</f>
        <v>0</v>
      </c>
      <c r="J1375" s="166"/>
      <c r="K1375" s="166">
        <f>SUM(K1376:K1415)</f>
        <v>0</v>
      </c>
      <c r="L1375" s="166"/>
      <c r="M1375" s="166">
        <f>SUM(M1376:M1415)</f>
        <v>0</v>
      </c>
      <c r="N1375" s="166"/>
      <c r="O1375" s="166">
        <f>SUM(O1376:O1415)</f>
        <v>0.32</v>
      </c>
      <c r="P1375" s="166"/>
      <c r="Q1375" s="166">
        <f>SUM(Q1376:Q1415)</f>
        <v>0.01</v>
      </c>
      <c r="R1375" s="166"/>
      <c r="S1375" s="166"/>
      <c r="T1375" s="167"/>
      <c r="U1375" s="161"/>
      <c r="V1375" s="161">
        <f>SUM(V1376:V1415)</f>
        <v>28.86000000000001</v>
      </c>
      <c r="W1375" s="161"/>
      <c r="AG1375" t="s">
        <v>198</v>
      </c>
    </row>
    <row r="1376" spans="1:60" outlineLevel="1">
      <c r="A1376" s="168">
        <v>302</v>
      </c>
      <c r="B1376" s="169" t="s">
        <v>1425</v>
      </c>
      <c r="C1376" s="185" t="s">
        <v>1426</v>
      </c>
      <c r="D1376" s="170" t="s">
        <v>292</v>
      </c>
      <c r="E1376" s="171">
        <v>43.35</v>
      </c>
      <c r="F1376" s="172">
        <v>0</v>
      </c>
      <c r="G1376" s="173">
        <f>ROUND(E1376*F1376,2)</f>
        <v>0</v>
      </c>
      <c r="H1376" s="172"/>
      <c r="I1376" s="173">
        <f>ROUND(E1376*H1376,2)</f>
        <v>0</v>
      </c>
      <c r="J1376" s="172"/>
      <c r="K1376" s="173">
        <f>ROUND(E1376*J1376,2)</f>
        <v>0</v>
      </c>
      <c r="L1376" s="173">
        <v>21</v>
      </c>
      <c r="M1376" s="173">
        <f>G1376*(1+L1376/100)</f>
        <v>0</v>
      </c>
      <c r="N1376" s="173">
        <v>0</v>
      </c>
      <c r="O1376" s="173">
        <f>ROUND(E1376*N1376,2)</f>
        <v>0</v>
      </c>
      <c r="P1376" s="173">
        <v>0</v>
      </c>
      <c r="Q1376" s="173">
        <f>ROUND(E1376*P1376,2)</f>
        <v>0</v>
      </c>
      <c r="R1376" s="173" t="s">
        <v>1427</v>
      </c>
      <c r="S1376" s="173" t="s">
        <v>201</v>
      </c>
      <c r="T1376" s="174" t="s">
        <v>245</v>
      </c>
      <c r="U1376" s="160">
        <v>0.14699999999999999</v>
      </c>
      <c r="V1376" s="160">
        <f>ROUND(E1376*U1376,2)</f>
        <v>6.37</v>
      </c>
      <c r="W1376" s="160"/>
      <c r="X1376" s="151"/>
      <c r="Y1376" s="151"/>
      <c r="Z1376" s="151"/>
      <c r="AA1376" s="151"/>
      <c r="AB1376" s="151"/>
      <c r="AC1376" s="151"/>
      <c r="AD1376" s="151"/>
      <c r="AE1376" s="151"/>
      <c r="AF1376" s="151"/>
      <c r="AG1376" s="151" t="s">
        <v>972</v>
      </c>
      <c r="AH1376" s="151"/>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c r="A1377" s="158"/>
      <c r="B1377" s="159"/>
      <c r="C1377" s="315" t="s">
        <v>1428</v>
      </c>
      <c r="D1377" s="316"/>
      <c r="E1377" s="316"/>
      <c r="F1377" s="316"/>
      <c r="G1377" s="316"/>
      <c r="H1377" s="160"/>
      <c r="I1377" s="160"/>
      <c r="J1377" s="160"/>
      <c r="K1377" s="160"/>
      <c r="L1377" s="160"/>
      <c r="M1377" s="160"/>
      <c r="N1377" s="160"/>
      <c r="O1377" s="160"/>
      <c r="P1377" s="160"/>
      <c r="Q1377" s="160"/>
      <c r="R1377" s="160"/>
      <c r="S1377" s="160"/>
      <c r="T1377" s="160"/>
      <c r="U1377" s="160"/>
      <c r="V1377" s="160"/>
      <c r="W1377" s="160"/>
      <c r="X1377" s="151"/>
      <c r="Y1377" s="151"/>
      <c r="Z1377" s="151"/>
      <c r="AA1377" s="151"/>
      <c r="AB1377" s="151"/>
      <c r="AC1377" s="151"/>
      <c r="AD1377" s="151"/>
      <c r="AE1377" s="151"/>
      <c r="AF1377" s="151"/>
      <c r="AG1377" s="151" t="s">
        <v>248</v>
      </c>
      <c r="AH1377" s="151"/>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c r="A1378" s="158"/>
      <c r="B1378" s="159"/>
      <c r="C1378" s="198" t="s">
        <v>701</v>
      </c>
      <c r="D1378" s="190"/>
      <c r="E1378" s="191">
        <v>37.270000000000003</v>
      </c>
      <c r="F1378" s="160"/>
      <c r="G1378" s="160"/>
      <c r="H1378" s="160"/>
      <c r="I1378" s="160"/>
      <c r="J1378" s="160"/>
      <c r="K1378" s="160"/>
      <c r="L1378" s="160"/>
      <c r="M1378" s="160"/>
      <c r="N1378" s="160"/>
      <c r="O1378" s="160"/>
      <c r="P1378" s="160"/>
      <c r="Q1378" s="160"/>
      <c r="R1378" s="160"/>
      <c r="S1378" s="160"/>
      <c r="T1378" s="160"/>
      <c r="U1378" s="160"/>
      <c r="V1378" s="160"/>
      <c r="W1378" s="160"/>
      <c r="X1378" s="151"/>
      <c r="Y1378" s="151"/>
      <c r="Z1378" s="151"/>
      <c r="AA1378" s="151"/>
      <c r="AB1378" s="151"/>
      <c r="AC1378" s="151"/>
      <c r="AD1378" s="151"/>
      <c r="AE1378" s="151"/>
      <c r="AF1378" s="151"/>
      <c r="AG1378" s="151" t="s">
        <v>250</v>
      </c>
      <c r="AH1378" s="151">
        <v>0</v>
      </c>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c r="A1379" s="158"/>
      <c r="B1379" s="159"/>
      <c r="C1379" s="198" t="s">
        <v>710</v>
      </c>
      <c r="D1379" s="190"/>
      <c r="E1379" s="191">
        <v>6.08</v>
      </c>
      <c r="F1379" s="160"/>
      <c r="G1379" s="160"/>
      <c r="H1379" s="160"/>
      <c r="I1379" s="160"/>
      <c r="J1379" s="160"/>
      <c r="K1379" s="160"/>
      <c r="L1379" s="160"/>
      <c r="M1379" s="160"/>
      <c r="N1379" s="160"/>
      <c r="O1379" s="160"/>
      <c r="P1379" s="160"/>
      <c r="Q1379" s="160"/>
      <c r="R1379" s="160"/>
      <c r="S1379" s="160"/>
      <c r="T1379" s="160"/>
      <c r="U1379" s="160"/>
      <c r="V1379" s="160"/>
      <c r="W1379" s="160"/>
      <c r="X1379" s="151"/>
      <c r="Y1379" s="151"/>
      <c r="Z1379" s="151"/>
      <c r="AA1379" s="151"/>
      <c r="AB1379" s="151"/>
      <c r="AC1379" s="151"/>
      <c r="AD1379" s="151"/>
      <c r="AE1379" s="151"/>
      <c r="AF1379" s="151"/>
      <c r="AG1379" s="151" t="s">
        <v>250</v>
      </c>
      <c r="AH1379" s="151">
        <v>0</v>
      </c>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outlineLevel="1">
      <c r="A1380" s="168">
        <v>303</v>
      </c>
      <c r="B1380" s="169" t="s">
        <v>1429</v>
      </c>
      <c r="C1380" s="185" t="s">
        <v>1430</v>
      </c>
      <c r="D1380" s="170" t="s">
        <v>318</v>
      </c>
      <c r="E1380" s="171">
        <v>16.600000000000001</v>
      </c>
      <c r="F1380" s="172">
        <v>0</v>
      </c>
      <c r="G1380" s="173">
        <f>ROUND(E1380*F1380,2)</f>
        <v>0</v>
      </c>
      <c r="H1380" s="172"/>
      <c r="I1380" s="173">
        <f>ROUND(E1380*H1380,2)</f>
        <v>0</v>
      </c>
      <c r="J1380" s="172"/>
      <c r="K1380" s="173">
        <f>ROUND(E1380*J1380,2)</f>
        <v>0</v>
      </c>
      <c r="L1380" s="173">
        <v>21</v>
      </c>
      <c r="M1380" s="173">
        <f>G1380*(1+L1380/100)</f>
        <v>0</v>
      </c>
      <c r="N1380" s="173">
        <v>0</v>
      </c>
      <c r="O1380" s="173">
        <f>ROUND(E1380*N1380,2)</f>
        <v>0</v>
      </c>
      <c r="P1380" s="173">
        <v>0</v>
      </c>
      <c r="Q1380" s="173">
        <f>ROUND(E1380*P1380,2)</f>
        <v>0</v>
      </c>
      <c r="R1380" s="173" t="s">
        <v>1427</v>
      </c>
      <c r="S1380" s="173" t="s">
        <v>201</v>
      </c>
      <c r="T1380" s="174" t="s">
        <v>245</v>
      </c>
      <c r="U1380" s="160">
        <v>3.5000000000000003E-2</v>
      </c>
      <c r="V1380" s="160">
        <f>ROUND(E1380*U1380,2)</f>
        <v>0.57999999999999996</v>
      </c>
      <c r="W1380" s="160"/>
      <c r="X1380" s="151"/>
      <c r="Y1380" s="151"/>
      <c r="Z1380" s="151"/>
      <c r="AA1380" s="151"/>
      <c r="AB1380" s="151"/>
      <c r="AC1380" s="151"/>
      <c r="AD1380" s="151"/>
      <c r="AE1380" s="151"/>
      <c r="AF1380" s="151"/>
      <c r="AG1380" s="151" t="s">
        <v>972</v>
      </c>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c r="A1381" s="158"/>
      <c r="B1381" s="159"/>
      <c r="C1381" s="198" t="s">
        <v>1431</v>
      </c>
      <c r="D1381" s="190"/>
      <c r="E1381" s="191">
        <v>16.600000000000001</v>
      </c>
      <c r="F1381" s="160"/>
      <c r="G1381" s="160"/>
      <c r="H1381" s="160"/>
      <c r="I1381" s="160"/>
      <c r="J1381" s="160"/>
      <c r="K1381" s="160"/>
      <c r="L1381" s="160"/>
      <c r="M1381" s="160"/>
      <c r="N1381" s="160"/>
      <c r="O1381" s="160"/>
      <c r="P1381" s="160"/>
      <c r="Q1381" s="160"/>
      <c r="R1381" s="160"/>
      <c r="S1381" s="160"/>
      <c r="T1381" s="160"/>
      <c r="U1381" s="160"/>
      <c r="V1381" s="160"/>
      <c r="W1381" s="160"/>
      <c r="X1381" s="151"/>
      <c r="Y1381" s="151"/>
      <c r="Z1381" s="151"/>
      <c r="AA1381" s="151"/>
      <c r="AB1381" s="151"/>
      <c r="AC1381" s="151"/>
      <c r="AD1381" s="151"/>
      <c r="AE1381" s="151"/>
      <c r="AF1381" s="151"/>
      <c r="AG1381" s="151" t="s">
        <v>250</v>
      </c>
      <c r="AH1381" s="151">
        <v>0</v>
      </c>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ht="22.5" outlineLevel="1">
      <c r="A1382" s="168">
        <v>304</v>
      </c>
      <c r="B1382" s="169" t="s">
        <v>1432</v>
      </c>
      <c r="C1382" s="185" t="s">
        <v>1433</v>
      </c>
      <c r="D1382" s="170" t="s">
        <v>318</v>
      </c>
      <c r="E1382" s="171">
        <v>30.35</v>
      </c>
      <c r="F1382" s="172">
        <v>0</v>
      </c>
      <c r="G1382" s="173">
        <f>ROUND(E1382*F1382,2)</f>
        <v>0</v>
      </c>
      <c r="H1382" s="172"/>
      <c r="I1382" s="173">
        <f>ROUND(E1382*H1382,2)</f>
        <v>0</v>
      </c>
      <c r="J1382" s="172"/>
      <c r="K1382" s="173">
        <f>ROUND(E1382*J1382,2)</f>
        <v>0</v>
      </c>
      <c r="L1382" s="173">
        <v>21</v>
      </c>
      <c r="M1382" s="173">
        <f>G1382*(1+L1382/100)</f>
        <v>0</v>
      </c>
      <c r="N1382" s="173">
        <v>2.0000000000000002E-5</v>
      </c>
      <c r="O1382" s="173">
        <f>ROUND(E1382*N1382,2)</f>
        <v>0</v>
      </c>
      <c r="P1382" s="173">
        <v>0</v>
      </c>
      <c r="Q1382" s="173">
        <f>ROUND(E1382*P1382,2)</f>
        <v>0</v>
      </c>
      <c r="R1382" s="173" t="s">
        <v>1427</v>
      </c>
      <c r="S1382" s="173" t="s">
        <v>201</v>
      </c>
      <c r="T1382" s="174" t="s">
        <v>245</v>
      </c>
      <c r="U1382" s="160">
        <v>8.7999999999999995E-2</v>
      </c>
      <c r="V1382" s="160">
        <f>ROUND(E1382*U1382,2)</f>
        <v>2.67</v>
      </c>
      <c r="W1382" s="160"/>
      <c r="X1382" s="151"/>
      <c r="Y1382" s="151"/>
      <c r="Z1382" s="151"/>
      <c r="AA1382" s="151"/>
      <c r="AB1382" s="151"/>
      <c r="AC1382" s="151"/>
      <c r="AD1382" s="151"/>
      <c r="AE1382" s="151"/>
      <c r="AF1382" s="151"/>
      <c r="AG1382" s="151" t="s">
        <v>972</v>
      </c>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c r="A1383" s="158"/>
      <c r="B1383" s="159"/>
      <c r="C1383" s="198" t="s">
        <v>1434</v>
      </c>
      <c r="D1383" s="190"/>
      <c r="E1383" s="191">
        <v>24.2</v>
      </c>
      <c r="F1383" s="160"/>
      <c r="G1383" s="160"/>
      <c r="H1383" s="160"/>
      <c r="I1383" s="160"/>
      <c r="J1383" s="160"/>
      <c r="K1383" s="160"/>
      <c r="L1383" s="160"/>
      <c r="M1383" s="160"/>
      <c r="N1383" s="160"/>
      <c r="O1383" s="160"/>
      <c r="P1383" s="160"/>
      <c r="Q1383" s="160"/>
      <c r="R1383" s="160"/>
      <c r="S1383" s="160"/>
      <c r="T1383" s="160"/>
      <c r="U1383" s="160"/>
      <c r="V1383" s="160"/>
      <c r="W1383" s="160"/>
      <c r="X1383" s="151"/>
      <c r="Y1383" s="151"/>
      <c r="Z1383" s="151"/>
      <c r="AA1383" s="151"/>
      <c r="AB1383" s="151"/>
      <c r="AC1383" s="151"/>
      <c r="AD1383" s="151"/>
      <c r="AE1383" s="151"/>
      <c r="AF1383" s="151"/>
      <c r="AG1383" s="151" t="s">
        <v>250</v>
      </c>
      <c r="AH1383" s="151">
        <v>0</v>
      </c>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c r="A1384" s="158"/>
      <c r="B1384" s="159"/>
      <c r="C1384" s="198" t="s">
        <v>1435</v>
      </c>
      <c r="D1384" s="190"/>
      <c r="E1384" s="191">
        <v>1.7</v>
      </c>
      <c r="F1384" s="160"/>
      <c r="G1384" s="160"/>
      <c r="H1384" s="160"/>
      <c r="I1384" s="160"/>
      <c r="J1384" s="160"/>
      <c r="K1384" s="160"/>
      <c r="L1384" s="160"/>
      <c r="M1384" s="160"/>
      <c r="N1384" s="160"/>
      <c r="O1384" s="160"/>
      <c r="P1384" s="160"/>
      <c r="Q1384" s="160"/>
      <c r="R1384" s="160"/>
      <c r="S1384" s="160"/>
      <c r="T1384" s="160"/>
      <c r="U1384" s="160"/>
      <c r="V1384" s="160"/>
      <c r="W1384" s="160"/>
      <c r="X1384" s="151"/>
      <c r="Y1384" s="151"/>
      <c r="Z1384" s="151"/>
      <c r="AA1384" s="151"/>
      <c r="AB1384" s="151"/>
      <c r="AC1384" s="151"/>
      <c r="AD1384" s="151"/>
      <c r="AE1384" s="151"/>
      <c r="AF1384" s="151"/>
      <c r="AG1384" s="151" t="s">
        <v>250</v>
      </c>
      <c r="AH1384" s="151">
        <v>0</v>
      </c>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c r="A1385" s="158"/>
      <c r="B1385" s="159"/>
      <c r="C1385" s="198" t="s">
        <v>1436</v>
      </c>
      <c r="D1385" s="190"/>
      <c r="E1385" s="191">
        <v>2</v>
      </c>
      <c r="F1385" s="160"/>
      <c r="G1385" s="160"/>
      <c r="H1385" s="160"/>
      <c r="I1385" s="160"/>
      <c r="J1385" s="160"/>
      <c r="K1385" s="160"/>
      <c r="L1385" s="160"/>
      <c r="M1385" s="160"/>
      <c r="N1385" s="160"/>
      <c r="O1385" s="160"/>
      <c r="P1385" s="160"/>
      <c r="Q1385" s="160"/>
      <c r="R1385" s="160"/>
      <c r="S1385" s="160"/>
      <c r="T1385" s="160"/>
      <c r="U1385" s="160"/>
      <c r="V1385" s="160"/>
      <c r="W1385" s="160"/>
      <c r="X1385" s="151"/>
      <c r="Y1385" s="151"/>
      <c r="Z1385" s="151"/>
      <c r="AA1385" s="151"/>
      <c r="AB1385" s="151"/>
      <c r="AC1385" s="151"/>
      <c r="AD1385" s="151"/>
      <c r="AE1385" s="151"/>
      <c r="AF1385" s="151"/>
      <c r="AG1385" s="151" t="s">
        <v>250</v>
      </c>
      <c r="AH1385" s="151">
        <v>0</v>
      </c>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outlineLevel="1">
      <c r="A1386" s="158"/>
      <c r="B1386" s="159"/>
      <c r="C1386" s="198" t="s">
        <v>1437</v>
      </c>
      <c r="D1386" s="190"/>
      <c r="E1386" s="191">
        <v>1</v>
      </c>
      <c r="F1386" s="160"/>
      <c r="G1386" s="160"/>
      <c r="H1386" s="160"/>
      <c r="I1386" s="160"/>
      <c r="J1386" s="160"/>
      <c r="K1386" s="160"/>
      <c r="L1386" s="160"/>
      <c r="M1386" s="160"/>
      <c r="N1386" s="160"/>
      <c r="O1386" s="160"/>
      <c r="P1386" s="160"/>
      <c r="Q1386" s="160"/>
      <c r="R1386" s="160"/>
      <c r="S1386" s="160"/>
      <c r="T1386" s="160"/>
      <c r="U1386" s="160"/>
      <c r="V1386" s="160"/>
      <c r="W1386" s="160"/>
      <c r="X1386" s="151"/>
      <c r="Y1386" s="151"/>
      <c r="Z1386" s="151"/>
      <c r="AA1386" s="151"/>
      <c r="AB1386" s="151"/>
      <c r="AC1386" s="151"/>
      <c r="AD1386" s="151"/>
      <c r="AE1386" s="151"/>
      <c r="AF1386" s="151"/>
      <c r="AG1386" s="151" t="s">
        <v>250</v>
      </c>
      <c r="AH1386" s="151">
        <v>0</v>
      </c>
      <c r="AI1386" s="151"/>
      <c r="AJ1386" s="151"/>
      <c r="AK1386" s="151"/>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row>
    <row r="1387" spans="1:60" outlineLevel="1">
      <c r="A1387" s="158"/>
      <c r="B1387" s="159"/>
      <c r="C1387" s="198" t="s">
        <v>1438</v>
      </c>
      <c r="D1387" s="190"/>
      <c r="E1387" s="191">
        <v>0.75</v>
      </c>
      <c r="F1387" s="160"/>
      <c r="G1387" s="160"/>
      <c r="H1387" s="160"/>
      <c r="I1387" s="160"/>
      <c r="J1387" s="160"/>
      <c r="K1387" s="160"/>
      <c r="L1387" s="160"/>
      <c r="M1387" s="160"/>
      <c r="N1387" s="160"/>
      <c r="O1387" s="160"/>
      <c r="P1387" s="160"/>
      <c r="Q1387" s="160"/>
      <c r="R1387" s="160"/>
      <c r="S1387" s="160"/>
      <c r="T1387" s="160"/>
      <c r="U1387" s="160"/>
      <c r="V1387" s="160"/>
      <c r="W1387" s="160"/>
      <c r="X1387" s="151"/>
      <c r="Y1387" s="151"/>
      <c r="Z1387" s="151"/>
      <c r="AA1387" s="151"/>
      <c r="AB1387" s="151"/>
      <c r="AC1387" s="151"/>
      <c r="AD1387" s="151"/>
      <c r="AE1387" s="151"/>
      <c r="AF1387" s="151"/>
      <c r="AG1387" s="151" t="s">
        <v>250</v>
      </c>
      <c r="AH1387" s="151">
        <v>0</v>
      </c>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c r="A1388" s="158"/>
      <c r="B1388" s="159"/>
      <c r="C1388" s="198" t="s">
        <v>1439</v>
      </c>
      <c r="D1388" s="190"/>
      <c r="E1388" s="191">
        <v>-0.8</v>
      </c>
      <c r="F1388" s="160"/>
      <c r="G1388" s="160"/>
      <c r="H1388" s="160"/>
      <c r="I1388" s="160"/>
      <c r="J1388" s="160"/>
      <c r="K1388" s="160"/>
      <c r="L1388" s="160"/>
      <c r="M1388" s="160"/>
      <c r="N1388" s="160"/>
      <c r="O1388" s="160"/>
      <c r="P1388" s="160"/>
      <c r="Q1388" s="160"/>
      <c r="R1388" s="160"/>
      <c r="S1388" s="160"/>
      <c r="T1388" s="160"/>
      <c r="U1388" s="160"/>
      <c r="V1388" s="160"/>
      <c r="W1388" s="160"/>
      <c r="X1388" s="151"/>
      <c r="Y1388" s="151"/>
      <c r="Z1388" s="151"/>
      <c r="AA1388" s="151"/>
      <c r="AB1388" s="151"/>
      <c r="AC1388" s="151"/>
      <c r="AD1388" s="151"/>
      <c r="AE1388" s="151"/>
      <c r="AF1388" s="151"/>
      <c r="AG1388" s="151" t="s">
        <v>250</v>
      </c>
      <c r="AH1388" s="151">
        <v>0</v>
      </c>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outlineLevel="1">
      <c r="A1389" s="158"/>
      <c r="B1389" s="159"/>
      <c r="C1389" s="198" t="s">
        <v>1440</v>
      </c>
      <c r="D1389" s="190"/>
      <c r="E1389" s="191">
        <v>-2.85</v>
      </c>
      <c r="F1389" s="160"/>
      <c r="G1389" s="160"/>
      <c r="H1389" s="160"/>
      <c r="I1389" s="160"/>
      <c r="J1389" s="160"/>
      <c r="K1389" s="160"/>
      <c r="L1389" s="160"/>
      <c r="M1389" s="160"/>
      <c r="N1389" s="160"/>
      <c r="O1389" s="160"/>
      <c r="P1389" s="160"/>
      <c r="Q1389" s="160"/>
      <c r="R1389" s="160"/>
      <c r="S1389" s="160"/>
      <c r="T1389" s="160"/>
      <c r="U1389" s="160"/>
      <c r="V1389" s="160"/>
      <c r="W1389" s="160"/>
      <c r="X1389" s="151"/>
      <c r="Y1389" s="151"/>
      <c r="Z1389" s="151"/>
      <c r="AA1389" s="151"/>
      <c r="AB1389" s="151"/>
      <c r="AC1389" s="151"/>
      <c r="AD1389" s="151"/>
      <c r="AE1389" s="151"/>
      <c r="AF1389" s="151"/>
      <c r="AG1389" s="151" t="s">
        <v>250</v>
      </c>
      <c r="AH1389" s="151">
        <v>0</v>
      </c>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c r="A1390" s="158"/>
      <c r="B1390" s="159"/>
      <c r="C1390" s="198" t="s">
        <v>1441</v>
      </c>
      <c r="D1390" s="190"/>
      <c r="E1390" s="191">
        <v>-2.0499999999999998</v>
      </c>
      <c r="F1390" s="160"/>
      <c r="G1390" s="160"/>
      <c r="H1390" s="160"/>
      <c r="I1390" s="160"/>
      <c r="J1390" s="160"/>
      <c r="K1390" s="160"/>
      <c r="L1390" s="160"/>
      <c r="M1390" s="160"/>
      <c r="N1390" s="160"/>
      <c r="O1390" s="160"/>
      <c r="P1390" s="160"/>
      <c r="Q1390" s="160"/>
      <c r="R1390" s="160"/>
      <c r="S1390" s="160"/>
      <c r="T1390" s="160"/>
      <c r="U1390" s="160"/>
      <c r="V1390" s="160"/>
      <c r="W1390" s="160"/>
      <c r="X1390" s="151"/>
      <c r="Y1390" s="151"/>
      <c r="Z1390" s="151"/>
      <c r="AA1390" s="151"/>
      <c r="AB1390" s="151"/>
      <c r="AC1390" s="151"/>
      <c r="AD1390" s="151"/>
      <c r="AE1390" s="151"/>
      <c r="AF1390" s="151"/>
      <c r="AG1390" s="151" t="s">
        <v>250</v>
      </c>
      <c r="AH1390" s="151">
        <v>0</v>
      </c>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c r="A1391" s="158"/>
      <c r="B1391" s="159"/>
      <c r="C1391" s="198" t="s">
        <v>1442</v>
      </c>
      <c r="D1391" s="190"/>
      <c r="E1391" s="191">
        <v>-3.6</v>
      </c>
      <c r="F1391" s="160"/>
      <c r="G1391" s="160"/>
      <c r="H1391" s="160"/>
      <c r="I1391" s="160"/>
      <c r="J1391" s="160"/>
      <c r="K1391" s="160"/>
      <c r="L1391" s="160"/>
      <c r="M1391" s="160"/>
      <c r="N1391" s="160"/>
      <c r="O1391" s="160"/>
      <c r="P1391" s="160"/>
      <c r="Q1391" s="160"/>
      <c r="R1391" s="160"/>
      <c r="S1391" s="160"/>
      <c r="T1391" s="160"/>
      <c r="U1391" s="160"/>
      <c r="V1391" s="160"/>
      <c r="W1391" s="160"/>
      <c r="X1391" s="151"/>
      <c r="Y1391" s="151"/>
      <c r="Z1391" s="151"/>
      <c r="AA1391" s="151"/>
      <c r="AB1391" s="151"/>
      <c r="AC1391" s="151"/>
      <c r="AD1391" s="151"/>
      <c r="AE1391" s="151"/>
      <c r="AF1391" s="151"/>
      <c r="AG1391" s="151" t="s">
        <v>250</v>
      </c>
      <c r="AH1391" s="151">
        <v>0</v>
      </c>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c r="A1392" s="158"/>
      <c r="B1392" s="159"/>
      <c r="C1392" s="198" t="s">
        <v>1443</v>
      </c>
      <c r="D1392" s="190"/>
      <c r="E1392" s="191">
        <v>10.8</v>
      </c>
      <c r="F1392" s="160"/>
      <c r="G1392" s="160"/>
      <c r="H1392" s="160"/>
      <c r="I1392" s="160"/>
      <c r="J1392" s="160"/>
      <c r="K1392" s="160"/>
      <c r="L1392" s="160"/>
      <c r="M1392" s="160"/>
      <c r="N1392" s="160"/>
      <c r="O1392" s="160"/>
      <c r="P1392" s="160"/>
      <c r="Q1392" s="160"/>
      <c r="R1392" s="160"/>
      <c r="S1392" s="160"/>
      <c r="T1392" s="160"/>
      <c r="U1392" s="160"/>
      <c r="V1392" s="160"/>
      <c r="W1392" s="160"/>
      <c r="X1392" s="151"/>
      <c r="Y1392" s="151"/>
      <c r="Z1392" s="151"/>
      <c r="AA1392" s="151"/>
      <c r="AB1392" s="151"/>
      <c r="AC1392" s="151"/>
      <c r="AD1392" s="151"/>
      <c r="AE1392" s="151"/>
      <c r="AF1392" s="151"/>
      <c r="AG1392" s="151" t="s">
        <v>250</v>
      </c>
      <c r="AH1392" s="151">
        <v>0</v>
      </c>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outlineLevel="1">
      <c r="A1393" s="158"/>
      <c r="B1393" s="159"/>
      <c r="C1393" s="198" t="s">
        <v>1439</v>
      </c>
      <c r="D1393" s="190"/>
      <c r="E1393" s="191">
        <v>-0.8</v>
      </c>
      <c r="F1393" s="160"/>
      <c r="G1393" s="160"/>
      <c r="H1393" s="160"/>
      <c r="I1393" s="160"/>
      <c r="J1393" s="160"/>
      <c r="K1393" s="160"/>
      <c r="L1393" s="160"/>
      <c r="M1393" s="160"/>
      <c r="N1393" s="160"/>
      <c r="O1393" s="160"/>
      <c r="P1393" s="160"/>
      <c r="Q1393" s="160"/>
      <c r="R1393" s="160"/>
      <c r="S1393" s="160"/>
      <c r="T1393" s="160"/>
      <c r="U1393" s="160"/>
      <c r="V1393" s="160"/>
      <c r="W1393" s="160"/>
      <c r="X1393" s="151"/>
      <c r="Y1393" s="151"/>
      <c r="Z1393" s="151"/>
      <c r="AA1393" s="151"/>
      <c r="AB1393" s="151"/>
      <c r="AC1393" s="151"/>
      <c r="AD1393" s="151"/>
      <c r="AE1393" s="151"/>
      <c r="AF1393" s="151"/>
      <c r="AG1393" s="151" t="s">
        <v>250</v>
      </c>
      <c r="AH1393" s="151">
        <v>0</v>
      </c>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ht="22.5" outlineLevel="1">
      <c r="A1394" s="168">
        <v>305</v>
      </c>
      <c r="B1394" s="169" t="s">
        <v>1444</v>
      </c>
      <c r="C1394" s="185" t="s">
        <v>1445</v>
      </c>
      <c r="D1394" s="170" t="s">
        <v>292</v>
      </c>
      <c r="E1394" s="171">
        <v>14.77</v>
      </c>
      <c r="F1394" s="172">
        <v>0</v>
      </c>
      <c r="G1394" s="173">
        <f>ROUND(E1394*F1394,2)</f>
        <v>0</v>
      </c>
      <c r="H1394" s="172"/>
      <c r="I1394" s="173">
        <f>ROUND(E1394*H1394,2)</f>
        <v>0</v>
      </c>
      <c r="J1394" s="172"/>
      <c r="K1394" s="173">
        <f>ROUND(E1394*J1394,2)</f>
        <v>0</v>
      </c>
      <c r="L1394" s="173">
        <v>21</v>
      </c>
      <c r="M1394" s="173">
        <f>G1394*(1+L1394/100)</f>
        <v>0</v>
      </c>
      <c r="N1394" s="173">
        <v>0</v>
      </c>
      <c r="O1394" s="173">
        <f>ROUND(E1394*N1394,2)</f>
        <v>0</v>
      </c>
      <c r="P1394" s="173">
        <v>1E-3</v>
      </c>
      <c r="Q1394" s="173">
        <f>ROUND(E1394*P1394,2)</f>
        <v>0.01</v>
      </c>
      <c r="R1394" s="173" t="s">
        <v>1427</v>
      </c>
      <c r="S1394" s="173" t="s">
        <v>201</v>
      </c>
      <c r="T1394" s="174" t="s">
        <v>245</v>
      </c>
      <c r="U1394" s="160">
        <v>0.255</v>
      </c>
      <c r="V1394" s="160">
        <f>ROUND(E1394*U1394,2)</f>
        <v>3.77</v>
      </c>
      <c r="W1394" s="160"/>
      <c r="X1394" s="151"/>
      <c r="Y1394" s="151"/>
      <c r="Z1394" s="151"/>
      <c r="AA1394" s="151"/>
      <c r="AB1394" s="151"/>
      <c r="AC1394" s="151"/>
      <c r="AD1394" s="151"/>
      <c r="AE1394" s="151"/>
      <c r="AF1394" s="151"/>
      <c r="AG1394" s="151" t="s">
        <v>972</v>
      </c>
      <c r="AH1394" s="151"/>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c r="A1395" s="158"/>
      <c r="B1395" s="159"/>
      <c r="C1395" s="198" t="s">
        <v>1446</v>
      </c>
      <c r="D1395" s="190"/>
      <c r="E1395" s="191">
        <v>14.77</v>
      </c>
      <c r="F1395" s="160"/>
      <c r="G1395" s="160"/>
      <c r="H1395" s="160"/>
      <c r="I1395" s="160"/>
      <c r="J1395" s="160"/>
      <c r="K1395" s="160"/>
      <c r="L1395" s="160"/>
      <c r="M1395" s="160"/>
      <c r="N1395" s="160"/>
      <c r="O1395" s="160"/>
      <c r="P1395" s="160"/>
      <c r="Q1395" s="160"/>
      <c r="R1395" s="160"/>
      <c r="S1395" s="160"/>
      <c r="T1395" s="160"/>
      <c r="U1395" s="160"/>
      <c r="V1395" s="160"/>
      <c r="W1395" s="160"/>
      <c r="X1395" s="151"/>
      <c r="Y1395" s="151"/>
      <c r="Z1395" s="151"/>
      <c r="AA1395" s="151"/>
      <c r="AB1395" s="151"/>
      <c r="AC1395" s="151"/>
      <c r="AD1395" s="151"/>
      <c r="AE1395" s="151"/>
      <c r="AF1395" s="151"/>
      <c r="AG1395" s="151" t="s">
        <v>250</v>
      </c>
      <c r="AH1395" s="151">
        <v>0</v>
      </c>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c r="A1396" s="168">
        <v>306</v>
      </c>
      <c r="B1396" s="169" t="s">
        <v>1447</v>
      </c>
      <c r="C1396" s="185" t="s">
        <v>1448</v>
      </c>
      <c r="D1396" s="170" t="s">
        <v>292</v>
      </c>
      <c r="E1396" s="171">
        <v>43.35</v>
      </c>
      <c r="F1396" s="172">
        <v>0</v>
      </c>
      <c r="G1396" s="173">
        <f>ROUND(E1396*F1396,2)</f>
        <v>0</v>
      </c>
      <c r="H1396" s="172"/>
      <c r="I1396" s="173">
        <f>ROUND(E1396*H1396,2)</f>
        <v>0</v>
      </c>
      <c r="J1396" s="172"/>
      <c r="K1396" s="173">
        <f>ROUND(E1396*J1396,2)</f>
        <v>0</v>
      </c>
      <c r="L1396" s="173">
        <v>21</v>
      </c>
      <c r="M1396" s="173">
        <f>G1396*(1+L1396/100)</f>
        <v>0</v>
      </c>
      <c r="N1396" s="173">
        <v>2.7599999999999999E-3</v>
      </c>
      <c r="O1396" s="173">
        <f>ROUND(E1396*N1396,2)</f>
        <v>0.12</v>
      </c>
      <c r="P1396" s="173">
        <v>0</v>
      </c>
      <c r="Q1396" s="173">
        <f>ROUND(E1396*P1396,2)</f>
        <v>0</v>
      </c>
      <c r="R1396" s="173" t="s">
        <v>1427</v>
      </c>
      <c r="S1396" s="173" t="s">
        <v>201</v>
      </c>
      <c r="T1396" s="174" t="s">
        <v>245</v>
      </c>
      <c r="U1396" s="160">
        <v>0.34720000000000001</v>
      </c>
      <c r="V1396" s="160">
        <f>ROUND(E1396*U1396,2)</f>
        <v>15.05</v>
      </c>
      <c r="W1396" s="160"/>
      <c r="X1396" s="151"/>
      <c r="Y1396" s="151"/>
      <c r="Z1396" s="151"/>
      <c r="AA1396" s="151"/>
      <c r="AB1396" s="151"/>
      <c r="AC1396" s="151"/>
      <c r="AD1396" s="151"/>
      <c r="AE1396" s="151"/>
      <c r="AF1396" s="151"/>
      <c r="AG1396" s="151" t="s">
        <v>972</v>
      </c>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c r="A1397" s="158"/>
      <c r="B1397" s="159"/>
      <c r="C1397" s="198" t="s">
        <v>701</v>
      </c>
      <c r="D1397" s="190"/>
      <c r="E1397" s="191">
        <v>37.270000000000003</v>
      </c>
      <c r="F1397" s="160"/>
      <c r="G1397" s="160"/>
      <c r="H1397" s="160"/>
      <c r="I1397" s="160"/>
      <c r="J1397" s="160"/>
      <c r="K1397" s="160"/>
      <c r="L1397" s="160"/>
      <c r="M1397" s="160"/>
      <c r="N1397" s="160"/>
      <c r="O1397" s="160"/>
      <c r="P1397" s="160"/>
      <c r="Q1397" s="160"/>
      <c r="R1397" s="160"/>
      <c r="S1397" s="160"/>
      <c r="T1397" s="160"/>
      <c r="U1397" s="160"/>
      <c r="V1397" s="160"/>
      <c r="W1397" s="160"/>
      <c r="X1397" s="151"/>
      <c r="Y1397" s="151"/>
      <c r="Z1397" s="151"/>
      <c r="AA1397" s="151"/>
      <c r="AB1397" s="151"/>
      <c r="AC1397" s="151"/>
      <c r="AD1397" s="151"/>
      <c r="AE1397" s="151"/>
      <c r="AF1397" s="151"/>
      <c r="AG1397" s="151" t="s">
        <v>250</v>
      </c>
      <c r="AH1397" s="151">
        <v>0</v>
      </c>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c r="A1398" s="158"/>
      <c r="B1398" s="159"/>
      <c r="C1398" s="198" t="s">
        <v>710</v>
      </c>
      <c r="D1398" s="190"/>
      <c r="E1398" s="191">
        <v>6.08</v>
      </c>
      <c r="F1398" s="160"/>
      <c r="G1398" s="160"/>
      <c r="H1398" s="160"/>
      <c r="I1398" s="160"/>
      <c r="J1398" s="160"/>
      <c r="K1398" s="160"/>
      <c r="L1398" s="160"/>
      <c r="M1398" s="160"/>
      <c r="N1398" s="160"/>
      <c r="O1398" s="160"/>
      <c r="P1398" s="160"/>
      <c r="Q1398" s="160"/>
      <c r="R1398" s="160"/>
      <c r="S1398" s="160"/>
      <c r="T1398" s="160"/>
      <c r="U1398" s="160"/>
      <c r="V1398" s="160"/>
      <c r="W1398" s="160"/>
      <c r="X1398" s="151"/>
      <c r="Y1398" s="151"/>
      <c r="Z1398" s="151"/>
      <c r="AA1398" s="151"/>
      <c r="AB1398" s="151"/>
      <c r="AC1398" s="151"/>
      <c r="AD1398" s="151"/>
      <c r="AE1398" s="151"/>
      <c r="AF1398" s="151"/>
      <c r="AG1398" s="151" t="s">
        <v>250</v>
      </c>
      <c r="AH1398" s="151">
        <v>0</v>
      </c>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outlineLevel="1">
      <c r="A1399" s="168">
        <v>307</v>
      </c>
      <c r="B1399" s="169" t="s">
        <v>1449</v>
      </c>
      <c r="C1399" s="185" t="s">
        <v>1450</v>
      </c>
      <c r="D1399" s="170" t="s">
        <v>1339</v>
      </c>
      <c r="E1399" s="171">
        <v>195.07499999999999</v>
      </c>
      <c r="F1399" s="172">
        <v>0</v>
      </c>
      <c r="G1399" s="173">
        <f>ROUND(E1399*F1399,2)</f>
        <v>0</v>
      </c>
      <c r="H1399" s="172"/>
      <c r="I1399" s="173">
        <f>ROUND(E1399*H1399,2)</f>
        <v>0</v>
      </c>
      <c r="J1399" s="172"/>
      <c r="K1399" s="173">
        <f>ROUND(E1399*J1399,2)</f>
        <v>0</v>
      </c>
      <c r="L1399" s="173">
        <v>21</v>
      </c>
      <c r="M1399" s="173">
        <f>G1399*(1+L1399/100)</f>
        <v>0</v>
      </c>
      <c r="N1399" s="173">
        <v>1E-3</v>
      </c>
      <c r="O1399" s="173">
        <f>ROUND(E1399*N1399,2)</f>
        <v>0.2</v>
      </c>
      <c r="P1399" s="173">
        <v>0</v>
      </c>
      <c r="Q1399" s="173">
        <f>ROUND(E1399*P1399,2)</f>
        <v>0</v>
      </c>
      <c r="R1399" s="173" t="s">
        <v>277</v>
      </c>
      <c r="S1399" s="173" t="s">
        <v>201</v>
      </c>
      <c r="T1399" s="174" t="s">
        <v>245</v>
      </c>
      <c r="U1399" s="160">
        <v>0</v>
      </c>
      <c r="V1399" s="160">
        <f>ROUND(E1399*U1399,2)</f>
        <v>0</v>
      </c>
      <c r="W1399" s="160"/>
      <c r="X1399" s="151"/>
      <c r="Y1399" s="151"/>
      <c r="Z1399" s="151"/>
      <c r="AA1399" s="151"/>
      <c r="AB1399" s="151"/>
      <c r="AC1399" s="151"/>
      <c r="AD1399" s="151"/>
      <c r="AE1399" s="151"/>
      <c r="AF1399" s="151"/>
      <c r="AG1399" s="151" t="s">
        <v>1002</v>
      </c>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c r="A1400" s="158"/>
      <c r="B1400" s="159"/>
      <c r="C1400" s="199" t="s">
        <v>279</v>
      </c>
      <c r="D1400" s="192"/>
      <c r="E1400" s="193"/>
      <c r="F1400" s="160"/>
      <c r="G1400" s="160"/>
      <c r="H1400" s="160"/>
      <c r="I1400" s="160"/>
      <c r="J1400" s="160"/>
      <c r="K1400" s="160"/>
      <c r="L1400" s="160"/>
      <c r="M1400" s="160"/>
      <c r="N1400" s="160"/>
      <c r="O1400" s="160"/>
      <c r="P1400" s="160"/>
      <c r="Q1400" s="160"/>
      <c r="R1400" s="160"/>
      <c r="S1400" s="160"/>
      <c r="T1400" s="160"/>
      <c r="U1400" s="160"/>
      <c r="V1400" s="160"/>
      <c r="W1400" s="160"/>
      <c r="X1400" s="151"/>
      <c r="Y1400" s="151"/>
      <c r="Z1400" s="151"/>
      <c r="AA1400" s="151"/>
      <c r="AB1400" s="151"/>
      <c r="AC1400" s="151"/>
      <c r="AD1400" s="151"/>
      <c r="AE1400" s="151"/>
      <c r="AF1400" s="151"/>
      <c r="AG1400" s="151" t="s">
        <v>250</v>
      </c>
      <c r="AH1400" s="151"/>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c r="A1401" s="158"/>
      <c r="B1401" s="159"/>
      <c r="C1401" s="200" t="s">
        <v>836</v>
      </c>
      <c r="D1401" s="192"/>
      <c r="E1401" s="193">
        <v>37.270000000000003</v>
      </c>
      <c r="F1401" s="160"/>
      <c r="G1401" s="160"/>
      <c r="H1401" s="160"/>
      <c r="I1401" s="160"/>
      <c r="J1401" s="160"/>
      <c r="K1401" s="160"/>
      <c r="L1401" s="160"/>
      <c r="M1401" s="160"/>
      <c r="N1401" s="160"/>
      <c r="O1401" s="160"/>
      <c r="P1401" s="160"/>
      <c r="Q1401" s="160"/>
      <c r="R1401" s="160"/>
      <c r="S1401" s="160"/>
      <c r="T1401" s="160"/>
      <c r="U1401" s="160"/>
      <c r="V1401" s="160"/>
      <c r="W1401" s="160"/>
      <c r="X1401" s="151"/>
      <c r="Y1401" s="151"/>
      <c r="Z1401" s="151"/>
      <c r="AA1401" s="151"/>
      <c r="AB1401" s="151"/>
      <c r="AC1401" s="151"/>
      <c r="AD1401" s="151"/>
      <c r="AE1401" s="151"/>
      <c r="AF1401" s="151"/>
      <c r="AG1401" s="151" t="s">
        <v>250</v>
      </c>
      <c r="AH1401" s="151">
        <v>2</v>
      </c>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outlineLevel="1">
      <c r="A1402" s="158"/>
      <c r="B1402" s="159"/>
      <c r="C1402" s="200" t="s">
        <v>841</v>
      </c>
      <c r="D1402" s="192"/>
      <c r="E1402" s="193">
        <v>6.08</v>
      </c>
      <c r="F1402" s="160"/>
      <c r="G1402" s="160"/>
      <c r="H1402" s="160"/>
      <c r="I1402" s="160"/>
      <c r="J1402" s="160"/>
      <c r="K1402" s="160"/>
      <c r="L1402" s="160"/>
      <c r="M1402" s="160"/>
      <c r="N1402" s="160"/>
      <c r="O1402" s="160"/>
      <c r="P1402" s="160"/>
      <c r="Q1402" s="160"/>
      <c r="R1402" s="160"/>
      <c r="S1402" s="160"/>
      <c r="T1402" s="160"/>
      <c r="U1402" s="160"/>
      <c r="V1402" s="160"/>
      <c r="W1402" s="160"/>
      <c r="X1402" s="151"/>
      <c r="Y1402" s="151"/>
      <c r="Z1402" s="151"/>
      <c r="AA1402" s="151"/>
      <c r="AB1402" s="151"/>
      <c r="AC1402" s="151"/>
      <c r="AD1402" s="151"/>
      <c r="AE1402" s="151"/>
      <c r="AF1402" s="151"/>
      <c r="AG1402" s="151" t="s">
        <v>250</v>
      </c>
      <c r="AH1402" s="151">
        <v>2</v>
      </c>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row>
    <row r="1403" spans="1:60" outlineLevel="1">
      <c r="A1403" s="158"/>
      <c r="B1403" s="159"/>
      <c r="C1403" s="201" t="s">
        <v>284</v>
      </c>
      <c r="D1403" s="194"/>
      <c r="E1403" s="195">
        <v>43.35</v>
      </c>
      <c r="F1403" s="160"/>
      <c r="G1403" s="160"/>
      <c r="H1403" s="160"/>
      <c r="I1403" s="160"/>
      <c r="J1403" s="160"/>
      <c r="K1403" s="160"/>
      <c r="L1403" s="160"/>
      <c r="M1403" s="160"/>
      <c r="N1403" s="160"/>
      <c r="O1403" s="160"/>
      <c r="P1403" s="160"/>
      <c r="Q1403" s="160"/>
      <c r="R1403" s="160"/>
      <c r="S1403" s="160"/>
      <c r="T1403" s="160"/>
      <c r="U1403" s="160"/>
      <c r="V1403" s="160"/>
      <c r="W1403" s="160"/>
      <c r="X1403" s="151"/>
      <c r="Y1403" s="151"/>
      <c r="Z1403" s="151"/>
      <c r="AA1403" s="151"/>
      <c r="AB1403" s="151"/>
      <c r="AC1403" s="151"/>
      <c r="AD1403" s="151"/>
      <c r="AE1403" s="151"/>
      <c r="AF1403" s="151"/>
      <c r="AG1403" s="151" t="s">
        <v>250</v>
      </c>
      <c r="AH1403" s="151">
        <v>3</v>
      </c>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outlineLevel="1">
      <c r="A1404" s="158"/>
      <c r="B1404" s="159"/>
      <c r="C1404" s="199" t="s">
        <v>285</v>
      </c>
      <c r="D1404" s="192"/>
      <c r="E1404" s="193"/>
      <c r="F1404" s="160"/>
      <c r="G1404" s="160"/>
      <c r="H1404" s="160"/>
      <c r="I1404" s="160"/>
      <c r="J1404" s="160"/>
      <c r="K1404" s="160"/>
      <c r="L1404" s="160"/>
      <c r="M1404" s="160"/>
      <c r="N1404" s="160"/>
      <c r="O1404" s="160"/>
      <c r="P1404" s="160"/>
      <c r="Q1404" s="160"/>
      <c r="R1404" s="160"/>
      <c r="S1404" s="160"/>
      <c r="T1404" s="160"/>
      <c r="U1404" s="160"/>
      <c r="V1404" s="160"/>
      <c r="W1404" s="160"/>
      <c r="X1404" s="151"/>
      <c r="Y1404" s="151"/>
      <c r="Z1404" s="151"/>
      <c r="AA1404" s="151"/>
      <c r="AB1404" s="151"/>
      <c r="AC1404" s="151"/>
      <c r="AD1404" s="151"/>
      <c r="AE1404" s="151"/>
      <c r="AF1404" s="151"/>
      <c r="AG1404" s="151" t="s">
        <v>250</v>
      </c>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c r="A1405" s="158"/>
      <c r="B1405" s="159"/>
      <c r="C1405" s="198" t="s">
        <v>1451</v>
      </c>
      <c r="D1405" s="190"/>
      <c r="E1405" s="191">
        <v>195.07499999999999</v>
      </c>
      <c r="F1405" s="160"/>
      <c r="G1405" s="160"/>
      <c r="H1405" s="160"/>
      <c r="I1405" s="160"/>
      <c r="J1405" s="160"/>
      <c r="K1405" s="160"/>
      <c r="L1405" s="160"/>
      <c r="M1405" s="160"/>
      <c r="N1405" s="160"/>
      <c r="O1405" s="160"/>
      <c r="P1405" s="160"/>
      <c r="Q1405" s="160"/>
      <c r="R1405" s="160"/>
      <c r="S1405" s="160"/>
      <c r="T1405" s="160"/>
      <c r="U1405" s="160"/>
      <c r="V1405" s="160"/>
      <c r="W1405" s="160"/>
      <c r="X1405" s="151"/>
      <c r="Y1405" s="151"/>
      <c r="Z1405" s="151"/>
      <c r="AA1405" s="151"/>
      <c r="AB1405" s="151"/>
      <c r="AC1405" s="151"/>
      <c r="AD1405" s="151"/>
      <c r="AE1405" s="151"/>
      <c r="AF1405" s="151"/>
      <c r="AG1405" s="151" t="s">
        <v>250</v>
      </c>
      <c r="AH1405" s="151">
        <v>0</v>
      </c>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outlineLevel="1">
      <c r="A1406" s="168">
        <v>308</v>
      </c>
      <c r="B1406" s="169" t="s">
        <v>1452</v>
      </c>
      <c r="C1406" s="185" t="s">
        <v>1453</v>
      </c>
      <c r="D1406" s="170" t="s">
        <v>685</v>
      </c>
      <c r="E1406" s="171">
        <v>0.31533</v>
      </c>
      <c r="F1406" s="172">
        <v>0</v>
      </c>
      <c r="G1406" s="173">
        <f>ROUND(E1406*F1406,2)</f>
        <v>0</v>
      </c>
      <c r="H1406" s="172"/>
      <c r="I1406" s="173">
        <f>ROUND(E1406*H1406,2)</f>
        <v>0</v>
      </c>
      <c r="J1406" s="172"/>
      <c r="K1406" s="173">
        <f>ROUND(E1406*J1406,2)</f>
        <v>0</v>
      </c>
      <c r="L1406" s="173">
        <v>21</v>
      </c>
      <c r="M1406" s="173">
        <f>G1406*(1+L1406/100)</f>
        <v>0</v>
      </c>
      <c r="N1406" s="173">
        <v>0</v>
      </c>
      <c r="O1406" s="173">
        <f>ROUND(E1406*N1406,2)</f>
        <v>0</v>
      </c>
      <c r="P1406" s="173">
        <v>0</v>
      </c>
      <c r="Q1406" s="173">
        <f>ROUND(E1406*P1406,2)</f>
        <v>0</v>
      </c>
      <c r="R1406" s="173" t="s">
        <v>1427</v>
      </c>
      <c r="S1406" s="173" t="s">
        <v>201</v>
      </c>
      <c r="T1406" s="174" t="s">
        <v>245</v>
      </c>
      <c r="U1406" s="160">
        <v>1.1020000000000001</v>
      </c>
      <c r="V1406" s="160">
        <f>ROUND(E1406*U1406,2)</f>
        <v>0.35</v>
      </c>
      <c r="W1406" s="160"/>
      <c r="X1406" s="151"/>
      <c r="Y1406" s="151"/>
      <c r="Z1406" s="151"/>
      <c r="AA1406" s="151"/>
      <c r="AB1406" s="151"/>
      <c r="AC1406" s="151"/>
      <c r="AD1406" s="151"/>
      <c r="AE1406" s="151"/>
      <c r="AF1406" s="151"/>
      <c r="AG1406" s="151" t="s">
        <v>967</v>
      </c>
      <c r="AH1406" s="151"/>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outlineLevel="1">
      <c r="A1407" s="158"/>
      <c r="B1407" s="159"/>
      <c r="C1407" s="315" t="s">
        <v>1102</v>
      </c>
      <c r="D1407" s="316"/>
      <c r="E1407" s="316"/>
      <c r="F1407" s="316"/>
      <c r="G1407" s="316"/>
      <c r="H1407" s="160"/>
      <c r="I1407" s="160"/>
      <c r="J1407" s="160"/>
      <c r="K1407" s="160"/>
      <c r="L1407" s="160"/>
      <c r="M1407" s="160"/>
      <c r="N1407" s="160"/>
      <c r="O1407" s="160"/>
      <c r="P1407" s="160"/>
      <c r="Q1407" s="160"/>
      <c r="R1407" s="160"/>
      <c r="S1407" s="160"/>
      <c r="T1407" s="160"/>
      <c r="U1407" s="160"/>
      <c r="V1407" s="160"/>
      <c r="W1407" s="160"/>
      <c r="X1407" s="151"/>
      <c r="Y1407" s="151"/>
      <c r="Z1407" s="151"/>
      <c r="AA1407" s="151"/>
      <c r="AB1407" s="151"/>
      <c r="AC1407" s="151"/>
      <c r="AD1407" s="151"/>
      <c r="AE1407" s="151"/>
      <c r="AF1407" s="151"/>
      <c r="AG1407" s="151" t="s">
        <v>248</v>
      </c>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ht="22.5" outlineLevel="1">
      <c r="A1408" s="176">
        <v>309</v>
      </c>
      <c r="B1408" s="177" t="s">
        <v>1454</v>
      </c>
      <c r="C1408" s="186" t="s">
        <v>1455</v>
      </c>
      <c r="D1408" s="178" t="s">
        <v>685</v>
      </c>
      <c r="E1408" s="179">
        <v>1.477E-2</v>
      </c>
      <c r="F1408" s="180">
        <v>0</v>
      </c>
      <c r="G1408" s="181">
        <f>ROUND(E1408*F1408,2)</f>
        <v>0</v>
      </c>
      <c r="H1408" s="180"/>
      <c r="I1408" s="181">
        <f>ROUND(E1408*H1408,2)</f>
        <v>0</v>
      </c>
      <c r="J1408" s="180"/>
      <c r="K1408" s="181">
        <f>ROUND(E1408*J1408,2)</f>
        <v>0</v>
      </c>
      <c r="L1408" s="181">
        <v>21</v>
      </c>
      <c r="M1408" s="181">
        <f>G1408*(1+L1408/100)</f>
        <v>0</v>
      </c>
      <c r="N1408" s="181">
        <v>0</v>
      </c>
      <c r="O1408" s="181">
        <f>ROUND(E1408*N1408,2)</f>
        <v>0</v>
      </c>
      <c r="P1408" s="181">
        <v>0</v>
      </c>
      <c r="Q1408" s="181">
        <f>ROUND(E1408*P1408,2)</f>
        <v>0</v>
      </c>
      <c r="R1408" s="181" t="s">
        <v>800</v>
      </c>
      <c r="S1408" s="181" t="s">
        <v>201</v>
      </c>
      <c r="T1408" s="182" t="s">
        <v>245</v>
      </c>
      <c r="U1408" s="160">
        <v>2.0089999999999999</v>
      </c>
      <c r="V1408" s="160">
        <f>ROUND(E1408*U1408,2)</f>
        <v>0.03</v>
      </c>
      <c r="W1408" s="160"/>
      <c r="X1408" s="151"/>
      <c r="Y1408" s="151"/>
      <c r="Z1408" s="151"/>
      <c r="AA1408" s="151"/>
      <c r="AB1408" s="151"/>
      <c r="AC1408" s="151"/>
      <c r="AD1408" s="151"/>
      <c r="AE1408" s="151"/>
      <c r="AF1408" s="151"/>
      <c r="AG1408" s="151" t="s">
        <v>951</v>
      </c>
      <c r="AH1408" s="151"/>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ht="22.5" outlineLevel="1">
      <c r="A1409" s="176">
        <v>310</v>
      </c>
      <c r="B1409" s="177" t="s">
        <v>1456</v>
      </c>
      <c r="C1409" s="186" t="s">
        <v>1457</v>
      </c>
      <c r="D1409" s="178" t="s">
        <v>685</v>
      </c>
      <c r="E1409" s="179">
        <v>1.477E-2</v>
      </c>
      <c r="F1409" s="180">
        <v>0</v>
      </c>
      <c r="G1409" s="181">
        <f>ROUND(E1409*F1409,2)</f>
        <v>0</v>
      </c>
      <c r="H1409" s="180"/>
      <c r="I1409" s="181">
        <f>ROUND(E1409*H1409,2)</f>
        <v>0</v>
      </c>
      <c r="J1409" s="180"/>
      <c r="K1409" s="181">
        <f>ROUND(E1409*J1409,2)</f>
        <v>0</v>
      </c>
      <c r="L1409" s="181">
        <v>21</v>
      </c>
      <c r="M1409" s="181">
        <f>G1409*(1+L1409/100)</f>
        <v>0</v>
      </c>
      <c r="N1409" s="181">
        <v>0</v>
      </c>
      <c r="O1409" s="181">
        <f>ROUND(E1409*N1409,2)</f>
        <v>0</v>
      </c>
      <c r="P1409" s="181">
        <v>0</v>
      </c>
      <c r="Q1409" s="181">
        <f>ROUND(E1409*P1409,2)</f>
        <v>0</v>
      </c>
      <c r="R1409" s="181" t="s">
        <v>800</v>
      </c>
      <c r="S1409" s="181" t="s">
        <v>201</v>
      </c>
      <c r="T1409" s="182" t="s">
        <v>245</v>
      </c>
      <c r="U1409" s="160">
        <v>0.95899999999999996</v>
      </c>
      <c r="V1409" s="160">
        <f>ROUND(E1409*U1409,2)</f>
        <v>0.01</v>
      </c>
      <c r="W1409" s="160"/>
      <c r="X1409" s="151"/>
      <c r="Y1409" s="151"/>
      <c r="Z1409" s="151"/>
      <c r="AA1409" s="151"/>
      <c r="AB1409" s="151"/>
      <c r="AC1409" s="151"/>
      <c r="AD1409" s="151"/>
      <c r="AE1409" s="151"/>
      <c r="AF1409" s="151"/>
      <c r="AG1409" s="151" t="s">
        <v>951</v>
      </c>
      <c r="AH1409" s="151"/>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c r="A1410" s="168">
        <v>311</v>
      </c>
      <c r="B1410" s="169" t="s">
        <v>952</v>
      </c>
      <c r="C1410" s="185" t="s">
        <v>953</v>
      </c>
      <c r="D1410" s="170" t="s">
        <v>685</v>
      </c>
      <c r="E1410" s="171">
        <v>1.477E-2</v>
      </c>
      <c r="F1410" s="172">
        <v>0</v>
      </c>
      <c r="G1410" s="173">
        <f>ROUND(E1410*F1410,2)</f>
        <v>0</v>
      </c>
      <c r="H1410" s="172"/>
      <c r="I1410" s="173">
        <f>ROUND(E1410*H1410,2)</f>
        <v>0</v>
      </c>
      <c r="J1410" s="172"/>
      <c r="K1410" s="173">
        <f>ROUND(E1410*J1410,2)</f>
        <v>0</v>
      </c>
      <c r="L1410" s="173">
        <v>21</v>
      </c>
      <c r="M1410" s="173">
        <f>G1410*(1+L1410/100)</f>
        <v>0</v>
      </c>
      <c r="N1410" s="173">
        <v>0</v>
      </c>
      <c r="O1410" s="173">
        <f>ROUND(E1410*N1410,2)</f>
        <v>0</v>
      </c>
      <c r="P1410" s="173">
        <v>0</v>
      </c>
      <c r="Q1410" s="173">
        <f>ROUND(E1410*P1410,2)</f>
        <v>0</v>
      </c>
      <c r="R1410" s="173" t="s">
        <v>800</v>
      </c>
      <c r="S1410" s="173" t="s">
        <v>201</v>
      </c>
      <c r="T1410" s="174" t="s">
        <v>245</v>
      </c>
      <c r="U1410" s="160">
        <v>0.49</v>
      </c>
      <c r="V1410" s="160">
        <f>ROUND(E1410*U1410,2)</f>
        <v>0.01</v>
      </c>
      <c r="W1410" s="160"/>
      <c r="X1410" s="151"/>
      <c r="Y1410" s="151"/>
      <c r="Z1410" s="151"/>
      <c r="AA1410" s="151"/>
      <c r="AB1410" s="151"/>
      <c r="AC1410" s="151"/>
      <c r="AD1410" s="151"/>
      <c r="AE1410" s="151"/>
      <c r="AF1410" s="151"/>
      <c r="AG1410" s="151" t="s">
        <v>951</v>
      </c>
      <c r="AH1410" s="151"/>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c r="A1411" s="158"/>
      <c r="B1411" s="159"/>
      <c r="C1411" s="319" t="s">
        <v>1184</v>
      </c>
      <c r="D1411" s="320"/>
      <c r="E1411" s="320"/>
      <c r="F1411" s="320"/>
      <c r="G1411" s="320"/>
      <c r="H1411" s="160"/>
      <c r="I1411" s="160"/>
      <c r="J1411" s="160"/>
      <c r="K1411" s="160"/>
      <c r="L1411" s="160"/>
      <c r="M1411" s="160"/>
      <c r="N1411" s="160"/>
      <c r="O1411" s="160"/>
      <c r="P1411" s="160"/>
      <c r="Q1411" s="160"/>
      <c r="R1411" s="160"/>
      <c r="S1411" s="160"/>
      <c r="T1411" s="160"/>
      <c r="U1411" s="160"/>
      <c r="V1411" s="160"/>
      <c r="W1411" s="160"/>
      <c r="X1411" s="151"/>
      <c r="Y1411" s="151"/>
      <c r="Z1411" s="151"/>
      <c r="AA1411" s="151"/>
      <c r="AB1411" s="151"/>
      <c r="AC1411" s="151"/>
      <c r="AD1411" s="151"/>
      <c r="AE1411" s="151"/>
      <c r="AF1411" s="151"/>
      <c r="AG1411" s="151" t="s">
        <v>204</v>
      </c>
      <c r="AH1411" s="151"/>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c r="A1412" s="176">
        <v>312</v>
      </c>
      <c r="B1412" s="177" t="s">
        <v>955</v>
      </c>
      <c r="C1412" s="186" t="s">
        <v>956</v>
      </c>
      <c r="D1412" s="178" t="s">
        <v>685</v>
      </c>
      <c r="E1412" s="179">
        <v>0.36925000000000002</v>
      </c>
      <c r="F1412" s="180">
        <v>0</v>
      </c>
      <c r="G1412" s="181">
        <f>ROUND(E1412*F1412,2)</f>
        <v>0</v>
      </c>
      <c r="H1412" s="180"/>
      <c r="I1412" s="181">
        <f>ROUND(E1412*H1412,2)</f>
        <v>0</v>
      </c>
      <c r="J1412" s="180"/>
      <c r="K1412" s="181">
        <f>ROUND(E1412*J1412,2)</f>
        <v>0</v>
      </c>
      <c r="L1412" s="181">
        <v>21</v>
      </c>
      <c r="M1412" s="181">
        <f>G1412*(1+L1412/100)</f>
        <v>0</v>
      </c>
      <c r="N1412" s="181">
        <v>0</v>
      </c>
      <c r="O1412" s="181">
        <f>ROUND(E1412*N1412,2)</f>
        <v>0</v>
      </c>
      <c r="P1412" s="181">
        <v>0</v>
      </c>
      <c r="Q1412" s="181">
        <f>ROUND(E1412*P1412,2)</f>
        <v>0</v>
      </c>
      <c r="R1412" s="181" t="s">
        <v>800</v>
      </c>
      <c r="S1412" s="181" t="s">
        <v>201</v>
      </c>
      <c r="T1412" s="182" t="s">
        <v>245</v>
      </c>
      <c r="U1412" s="160">
        <v>0</v>
      </c>
      <c r="V1412" s="160">
        <f>ROUND(E1412*U1412,2)</f>
        <v>0</v>
      </c>
      <c r="W1412" s="160"/>
      <c r="X1412" s="151"/>
      <c r="Y1412" s="151"/>
      <c r="Z1412" s="151"/>
      <c r="AA1412" s="151"/>
      <c r="AB1412" s="151"/>
      <c r="AC1412" s="151"/>
      <c r="AD1412" s="151"/>
      <c r="AE1412" s="151"/>
      <c r="AF1412" s="151"/>
      <c r="AG1412" s="151" t="s">
        <v>951</v>
      </c>
      <c r="AH1412" s="151"/>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c r="A1413" s="176">
        <v>313</v>
      </c>
      <c r="B1413" s="177" t="s">
        <v>957</v>
      </c>
      <c r="C1413" s="186" t="s">
        <v>958</v>
      </c>
      <c r="D1413" s="178" t="s">
        <v>685</v>
      </c>
      <c r="E1413" s="179">
        <v>1.477E-2</v>
      </c>
      <c r="F1413" s="180">
        <v>0</v>
      </c>
      <c r="G1413" s="181">
        <f>ROUND(E1413*F1413,2)</f>
        <v>0</v>
      </c>
      <c r="H1413" s="180"/>
      <c r="I1413" s="181">
        <f>ROUND(E1413*H1413,2)</f>
        <v>0</v>
      </c>
      <c r="J1413" s="180"/>
      <c r="K1413" s="181">
        <f>ROUND(E1413*J1413,2)</f>
        <v>0</v>
      </c>
      <c r="L1413" s="181">
        <v>21</v>
      </c>
      <c r="M1413" s="181">
        <f>G1413*(1+L1413/100)</f>
        <v>0</v>
      </c>
      <c r="N1413" s="181">
        <v>0</v>
      </c>
      <c r="O1413" s="181">
        <f>ROUND(E1413*N1413,2)</f>
        <v>0</v>
      </c>
      <c r="P1413" s="181">
        <v>0</v>
      </c>
      <c r="Q1413" s="181">
        <f>ROUND(E1413*P1413,2)</f>
        <v>0</v>
      </c>
      <c r="R1413" s="181" t="s">
        <v>800</v>
      </c>
      <c r="S1413" s="181" t="s">
        <v>201</v>
      </c>
      <c r="T1413" s="182" t="s">
        <v>245</v>
      </c>
      <c r="U1413" s="160">
        <v>0.94199999999999995</v>
      </c>
      <c r="V1413" s="160">
        <f>ROUND(E1413*U1413,2)</f>
        <v>0.01</v>
      </c>
      <c r="W1413" s="160"/>
      <c r="X1413" s="151"/>
      <c r="Y1413" s="151"/>
      <c r="Z1413" s="151"/>
      <c r="AA1413" s="151"/>
      <c r="AB1413" s="151"/>
      <c r="AC1413" s="151"/>
      <c r="AD1413" s="151"/>
      <c r="AE1413" s="151"/>
      <c r="AF1413" s="151"/>
      <c r="AG1413" s="151" t="s">
        <v>951</v>
      </c>
      <c r="AH1413" s="151"/>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ht="22.5" outlineLevel="1">
      <c r="A1414" s="176">
        <v>314</v>
      </c>
      <c r="B1414" s="177" t="s">
        <v>959</v>
      </c>
      <c r="C1414" s="186" t="s">
        <v>960</v>
      </c>
      <c r="D1414" s="178" t="s">
        <v>685</v>
      </c>
      <c r="E1414" s="179">
        <v>7.3849999999999999E-2</v>
      </c>
      <c r="F1414" s="180">
        <v>0</v>
      </c>
      <c r="G1414" s="181">
        <f>ROUND(E1414*F1414,2)</f>
        <v>0</v>
      </c>
      <c r="H1414" s="180"/>
      <c r="I1414" s="181">
        <f>ROUND(E1414*H1414,2)</f>
        <v>0</v>
      </c>
      <c r="J1414" s="180"/>
      <c r="K1414" s="181">
        <f>ROUND(E1414*J1414,2)</f>
        <v>0</v>
      </c>
      <c r="L1414" s="181">
        <v>21</v>
      </c>
      <c r="M1414" s="181">
        <f>G1414*(1+L1414/100)</f>
        <v>0</v>
      </c>
      <c r="N1414" s="181">
        <v>0</v>
      </c>
      <c r="O1414" s="181">
        <f>ROUND(E1414*N1414,2)</f>
        <v>0</v>
      </c>
      <c r="P1414" s="181">
        <v>0</v>
      </c>
      <c r="Q1414" s="181">
        <f>ROUND(E1414*P1414,2)</f>
        <v>0</v>
      </c>
      <c r="R1414" s="181" t="s">
        <v>800</v>
      </c>
      <c r="S1414" s="181" t="s">
        <v>201</v>
      </c>
      <c r="T1414" s="182" t="s">
        <v>245</v>
      </c>
      <c r="U1414" s="160">
        <v>0.105</v>
      </c>
      <c r="V1414" s="160">
        <f>ROUND(E1414*U1414,2)</f>
        <v>0.01</v>
      </c>
      <c r="W1414" s="160"/>
      <c r="X1414" s="151"/>
      <c r="Y1414" s="151"/>
      <c r="Z1414" s="151"/>
      <c r="AA1414" s="151"/>
      <c r="AB1414" s="151"/>
      <c r="AC1414" s="151"/>
      <c r="AD1414" s="151"/>
      <c r="AE1414" s="151"/>
      <c r="AF1414" s="151"/>
      <c r="AG1414" s="151" t="s">
        <v>951</v>
      </c>
      <c r="AH1414" s="151"/>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c r="A1415" s="176">
        <v>315</v>
      </c>
      <c r="B1415" s="177" t="s">
        <v>1458</v>
      </c>
      <c r="C1415" s="186" t="s">
        <v>1459</v>
      </c>
      <c r="D1415" s="178" t="s">
        <v>685</v>
      </c>
      <c r="E1415" s="179">
        <v>1.477E-2</v>
      </c>
      <c r="F1415" s="180">
        <v>0</v>
      </c>
      <c r="G1415" s="181">
        <f>ROUND(E1415*F1415,2)</f>
        <v>0</v>
      </c>
      <c r="H1415" s="180"/>
      <c r="I1415" s="181">
        <f>ROUND(E1415*H1415,2)</f>
        <v>0</v>
      </c>
      <c r="J1415" s="180"/>
      <c r="K1415" s="181">
        <f>ROUND(E1415*J1415,2)</f>
        <v>0</v>
      </c>
      <c r="L1415" s="181">
        <v>21</v>
      </c>
      <c r="M1415" s="181">
        <f>G1415*(1+L1415/100)</f>
        <v>0</v>
      </c>
      <c r="N1415" s="181">
        <v>0</v>
      </c>
      <c r="O1415" s="181">
        <f>ROUND(E1415*N1415,2)</f>
        <v>0</v>
      </c>
      <c r="P1415" s="181">
        <v>0</v>
      </c>
      <c r="Q1415" s="181">
        <f>ROUND(E1415*P1415,2)</f>
        <v>0</v>
      </c>
      <c r="R1415" s="181" t="s">
        <v>800</v>
      </c>
      <c r="S1415" s="181" t="s">
        <v>201</v>
      </c>
      <c r="T1415" s="182" t="s">
        <v>245</v>
      </c>
      <c r="U1415" s="160">
        <v>0</v>
      </c>
      <c r="V1415" s="160">
        <f>ROUND(E1415*U1415,2)</f>
        <v>0</v>
      </c>
      <c r="W1415" s="160"/>
      <c r="X1415" s="151"/>
      <c r="Y1415" s="151"/>
      <c r="Z1415" s="151"/>
      <c r="AA1415" s="151"/>
      <c r="AB1415" s="151"/>
      <c r="AC1415" s="151"/>
      <c r="AD1415" s="151"/>
      <c r="AE1415" s="151"/>
      <c r="AF1415" s="151"/>
      <c r="AG1415" s="151" t="s">
        <v>951</v>
      </c>
      <c r="AH1415" s="151"/>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c r="A1416" s="162" t="s">
        <v>197</v>
      </c>
      <c r="B1416" s="163" t="s">
        <v>149</v>
      </c>
      <c r="C1416" s="184" t="s">
        <v>150</v>
      </c>
      <c r="D1416" s="164"/>
      <c r="E1416" s="165"/>
      <c r="F1416" s="166"/>
      <c r="G1416" s="166">
        <f>SUMIF(AG1417:AG1454,"&lt;&gt;NOR",G1417:G1454)</f>
        <v>0</v>
      </c>
      <c r="H1416" s="166"/>
      <c r="I1416" s="166">
        <f>SUM(I1417:I1454)</f>
        <v>0</v>
      </c>
      <c r="J1416" s="166"/>
      <c r="K1416" s="166">
        <f>SUM(K1417:K1454)</f>
        <v>0</v>
      </c>
      <c r="L1416" s="166"/>
      <c r="M1416" s="166">
        <f>SUM(M1417:M1454)</f>
        <v>0</v>
      </c>
      <c r="N1416" s="166"/>
      <c r="O1416" s="166">
        <f>SUM(O1417:O1454)</f>
        <v>0.76</v>
      </c>
      <c r="P1416" s="166"/>
      <c r="Q1416" s="166">
        <f>SUM(Q1417:Q1454)</f>
        <v>0</v>
      </c>
      <c r="R1416" s="166"/>
      <c r="S1416" s="166"/>
      <c r="T1416" s="167"/>
      <c r="U1416" s="161"/>
      <c r="V1416" s="161">
        <f>SUM(V1417:V1454)</f>
        <v>49.250000000000007</v>
      </c>
      <c r="W1416" s="161"/>
      <c r="AG1416" t="s">
        <v>198</v>
      </c>
    </row>
    <row r="1417" spans="1:60" ht="22.5" outlineLevel="1">
      <c r="A1417" s="168">
        <v>316</v>
      </c>
      <c r="B1417" s="169" t="s">
        <v>1460</v>
      </c>
      <c r="C1417" s="185" t="s">
        <v>1461</v>
      </c>
      <c r="D1417" s="170" t="s">
        <v>318</v>
      </c>
      <c r="E1417" s="171">
        <v>30.35</v>
      </c>
      <c r="F1417" s="172">
        <v>0</v>
      </c>
      <c r="G1417" s="173">
        <f>ROUND(E1417*F1417,2)</f>
        <v>0</v>
      </c>
      <c r="H1417" s="172"/>
      <c r="I1417" s="173">
        <f>ROUND(E1417*H1417,2)</f>
        <v>0</v>
      </c>
      <c r="J1417" s="172"/>
      <c r="K1417" s="173">
        <f>ROUND(E1417*J1417,2)</f>
        <v>0</v>
      </c>
      <c r="L1417" s="173">
        <v>21</v>
      </c>
      <c r="M1417" s="173">
        <f>G1417*(1+L1417/100)</f>
        <v>0</v>
      </c>
      <c r="N1417" s="173">
        <v>4.1799999999999997E-3</v>
      </c>
      <c r="O1417" s="173">
        <f>ROUND(E1417*N1417,2)</f>
        <v>0.13</v>
      </c>
      <c r="P1417" s="173">
        <v>0</v>
      </c>
      <c r="Q1417" s="173">
        <f>ROUND(E1417*P1417,2)</f>
        <v>0</v>
      </c>
      <c r="R1417" s="173" t="s">
        <v>1462</v>
      </c>
      <c r="S1417" s="173" t="s">
        <v>201</v>
      </c>
      <c r="T1417" s="174" t="s">
        <v>245</v>
      </c>
      <c r="U1417" s="160">
        <v>0.22</v>
      </c>
      <c r="V1417" s="160">
        <f>ROUND(E1417*U1417,2)</f>
        <v>6.68</v>
      </c>
      <c r="W1417" s="160"/>
      <c r="X1417" s="151"/>
      <c r="Y1417" s="151"/>
      <c r="Z1417" s="151"/>
      <c r="AA1417" s="151"/>
      <c r="AB1417" s="151"/>
      <c r="AC1417" s="151"/>
      <c r="AD1417" s="151"/>
      <c r="AE1417" s="151"/>
      <c r="AF1417" s="151"/>
      <c r="AG1417" s="151" t="s">
        <v>972</v>
      </c>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outlineLevel="1">
      <c r="A1418" s="158"/>
      <c r="B1418" s="159"/>
      <c r="C1418" s="319" t="s">
        <v>1463</v>
      </c>
      <c r="D1418" s="320"/>
      <c r="E1418" s="320"/>
      <c r="F1418" s="320"/>
      <c r="G1418" s="320"/>
      <c r="H1418" s="160"/>
      <c r="I1418" s="160"/>
      <c r="J1418" s="160"/>
      <c r="K1418" s="160"/>
      <c r="L1418" s="160"/>
      <c r="M1418" s="160"/>
      <c r="N1418" s="160"/>
      <c r="O1418" s="160"/>
      <c r="P1418" s="160"/>
      <c r="Q1418" s="160"/>
      <c r="R1418" s="160"/>
      <c r="S1418" s="160"/>
      <c r="T1418" s="160"/>
      <c r="U1418" s="160"/>
      <c r="V1418" s="160"/>
      <c r="W1418" s="160"/>
      <c r="X1418" s="151"/>
      <c r="Y1418" s="151"/>
      <c r="Z1418" s="151"/>
      <c r="AA1418" s="151"/>
      <c r="AB1418" s="151"/>
      <c r="AC1418" s="151"/>
      <c r="AD1418" s="151"/>
      <c r="AE1418" s="151"/>
      <c r="AF1418" s="151"/>
      <c r="AG1418" s="151" t="s">
        <v>204</v>
      </c>
      <c r="AH1418" s="151"/>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outlineLevel="1">
      <c r="A1419" s="158"/>
      <c r="B1419" s="159"/>
      <c r="C1419" s="198" t="s">
        <v>1434</v>
      </c>
      <c r="D1419" s="190"/>
      <c r="E1419" s="191">
        <v>24.2</v>
      </c>
      <c r="F1419" s="160"/>
      <c r="G1419" s="160"/>
      <c r="H1419" s="160"/>
      <c r="I1419" s="160"/>
      <c r="J1419" s="160"/>
      <c r="K1419" s="160"/>
      <c r="L1419" s="160"/>
      <c r="M1419" s="160"/>
      <c r="N1419" s="160"/>
      <c r="O1419" s="160"/>
      <c r="P1419" s="160"/>
      <c r="Q1419" s="160"/>
      <c r="R1419" s="160"/>
      <c r="S1419" s="160"/>
      <c r="T1419" s="160"/>
      <c r="U1419" s="160"/>
      <c r="V1419" s="160"/>
      <c r="W1419" s="160"/>
      <c r="X1419" s="151"/>
      <c r="Y1419" s="151"/>
      <c r="Z1419" s="151"/>
      <c r="AA1419" s="151"/>
      <c r="AB1419" s="151"/>
      <c r="AC1419" s="151"/>
      <c r="AD1419" s="151"/>
      <c r="AE1419" s="151"/>
      <c r="AF1419" s="151"/>
      <c r="AG1419" s="151" t="s">
        <v>250</v>
      </c>
      <c r="AH1419" s="151">
        <v>0</v>
      </c>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c r="A1420" s="158"/>
      <c r="B1420" s="159"/>
      <c r="C1420" s="198" t="s">
        <v>1435</v>
      </c>
      <c r="D1420" s="190"/>
      <c r="E1420" s="191">
        <v>1.7</v>
      </c>
      <c r="F1420" s="160"/>
      <c r="G1420" s="160"/>
      <c r="H1420" s="160"/>
      <c r="I1420" s="160"/>
      <c r="J1420" s="160"/>
      <c r="K1420" s="160"/>
      <c r="L1420" s="160"/>
      <c r="M1420" s="160"/>
      <c r="N1420" s="160"/>
      <c r="O1420" s="160"/>
      <c r="P1420" s="160"/>
      <c r="Q1420" s="160"/>
      <c r="R1420" s="160"/>
      <c r="S1420" s="160"/>
      <c r="T1420" s="160"/>
      <c r="U1420" s="160"/>
      <c r="V1420" s="160"/>
      <c r="W1420" s="160"/>
      <c r="X1420" s="151"/>
      <c r="Y1420" s="151"/>
      <c r="Z1420" s="151"/>
      <c r="AA1420" s="151"/>
      <c r="AB1420" s="151"/>
      <c r="AC1420" s="151"/>
      <c r="AD1420" s="151"/>
      <c r="AE1420" s="151"/>
      <c r="AF1420" s="151"/>
      <c r="AG1420" s="151" t="s">
        <v>250</v>
      </c>
      <c r="AH1420" s="151">
        <v>0</v>
      </c>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outlineLevel="1">
      <c r="A1421" s="158"/>
      <c r="B1421" s="159"/>
      <c r="C1421" s="198" t="s">
        <v>1436</v>
      </c>
      <c r="D1421" s="190"/>
      <c r="E1421" s="191">
        <v>2</v>
      </c>
      <c r="F1421" s="160"/>
      <c r="G1421" s="160"/>
      <c r="H1421" s="160"/>
      <c r="I1421" s="160"/>
      <c r="J1421" s="160"/>
      <c r="K1421" s="160"/>
      <c r="L1421" s="160"/>
      <c r="M1421" s="160"/>
      <c r="N1421" s="160"/>
      <c r="O1421" s="160"/>
      <c r="P1421" s="160"/>
      <c r="Q1421" s="160"/>
      <c r="R1421" s="160"/>
      <c r="S1421" s="160"/>
      <c r="T1421" s="160"/>
      <c r="U1421" s="160"/>
      <c r="V1421" s="160"/>
      <c r="W1421" s="160"/>
      <c r="X1421" s="151"/>
      <c r="Y1421" s="151"/>
      <c r="Z1421" s="151"/>
      <c r="AA1421" s="151"/>
      <c r="AB1421" s="151"/>
      <c r="AC1421" s="151"/>
      <c r="AD1421" s="151"/>
      <c r="AE1421" s="151"/>
      <c r="AF1421" s="151"/>
      <c r="AG1421" s="151" t="s">
        <v>250</v>
      </c>
      <c r="AH1421" s="151">
        <v>0</v>
      </c>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c r="A1422" s="158"/>
      <c r="B1422" s="159"/>
      <c r="C1422" s="198" t="s">
        <v>1437</v>
      </c>
      <c r="D1422" s="190"/>
      <c r="E1422" s="191">
        <v>1</v>
      </c>
      <c r="F1422" s="160"/>
      <c r="G1422" s="160"/>
      <c r="H1422" s="160"/>
      <c r="I1422" s="160"/>
      <c r="J1422" s="160"/>
      <c r="K1422" s="160"/>
      <c r="L1422" s="160"/>
      <c r="M1422" s="160"/>
      <c r="N1422" s="160"/>
      <c r="O1422" s="160"/>
      <c r="P1422" s="160"/>
      <c r="Q1422" s="160"/>
      <c r="R1422" s="160"/>
      <c r="S1422" s="160"/>
      <c r="T1422" s="160"/>
      <c r="U1422" s="160"/>
      <c r="V1422" s="160"/>
      <c r="W1422" s="160"/>
      <c r="X1422" s="151"/>
      <c r="Y1422" s="151"/>
      <c r="Z1422" s="151"/>
      <c r="AA1422" s="151"/>
      <c r="AB1422" s="151"/>
      <c r="AC1422" s="151"/>
      <c r="AD1422" s="151"/>
      <c r="AE1422" s="151"/>
      <c r="AF1422" s="151"/>
      <c r="AG1422" s="151" t="s">
        <v>250</v>
      </c>
      <c r="AH1422" s="151">
        <v>0</v>
      </c>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c r="A1423" s="158"/>
      <c r="B1423" s="159"/>
      <c r="C1423" s="198" t="s">
        <v>1438</v>
      </c>
      <c r="D1423" s="190"/>
      <c r="E1423" s="191">
        <v>0.75</v>
      </c>
      <c r="F1423" s="160"/>
      <c r="G1423" s="160"/>
      <c r="H1423" s="160"/>
      <c r="I1423" s="160"/>
      <c r="J1423" s="160"/>
      <c r="K1423" s="160"/>
      <c r="L1423" s="160"/>
      <c r="M1423" s="160"/>
      <c r="N1423" s="160"/>
      <c r="O1423" s="160"/>
      <c r="P1423" s="160"/>
      <c r="Q1423" s="160"/>
      <c r="R1423" s="160"/>
      <c r="S1423" s="160"/>
      <c r="T1423" s="160"/>
      <c r="U1423" s="160"/>
      <c r="V1423" s="160"/>
      <c r="W1423" s="160"/>
      <c r="X1423" s="151"/>
      <c r="Y1423" s="151"/>
      <c r="Z1423" s="151"/>
      <c r="AA1423" s="151"/>
      <c r="AB1423" s="151"/>
      <c r="AC1423" s="151"/>
      <c r="AD1423" s="151"/>
      <c r="AE1423" s="151"/>
      <c r="AF1423" s="151"/>
      <c r="AG1423" s="151" t="s">
        <v>250</v>
      </c>
      <c r="AH1423" s="151">
        <v>0</v>
      </c>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c r="A1424" s="158"/>
      <c r="B1424" s="159"/>
      <c r="C1424" s="198" t="s">
        <v>1439</v>
      </c>
      <c r="D1424" s="190"/>
      <c r="E1424" s="191">
        <v>-0.8</v>
      </c>
      <c r="F1424" s="160"/>
      <c r="G1424" s="160"/>
      <c r="H1424" s="160"/>
      <c r="I1424" s="160"/>
      <c r="J1424" s="160"/>
      <c r="K1424" s="160"/>
      <c r="L1424" s="160"/>
      <c r="M1424" s="160"/>
      <c r="N1424" s="160"/>
      <c r="O1424" s="160"/>
      <c r="P1424" s="160"/>
      <c r="Q1424" s="160"/>
      <c r="R1424" s="160"/>
      <c r="S1424" s="160"/>
      <c r="T1424" s="160"/>
      <c r="U1424" s="160"/>
      <c r="V1424" s="160"/>
      <c r="W1424" s="160"/>
      <c r="X1424" s="151"/>
      <c r="Y1424" s="151"/>
      <c r="Z1424" s="151"/>
      <c r="AA1424" s="151"/>
      <c r="AB1424" s="151"/>
      <c r="AC1424" s="151"/>
      <c r="AD1424" s="151"/>
      <c r="AE1424" s="151"/>
      <c r="AF1424" s="151"/>
      <c r="AG1424" s="151" t="s">
        <v>250</v>
      </c>
      <c r="AH1424" s="151">
        <v>0</v>
      </c>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outlineLevel="1">
      <c r="A1425" s="158"/>
      <c r="B1425" s="159"/>
      <c r="C1425" s="198" t="s">
        <v>1440</v>
      </c>
      <c r="D1425" s="190"/>
      <c r="E1425" s="191">
        <v>-2.85</v>
      </c>
      <c r="F1425" s="160"/>
      <c r="G1425" s="160"/>
      <c r="H1425" s="160"/>
      <c r="I1425" s="160"/>
      <c r="J1425" s="160"/>
      <c r="K1425" s="160"/>
      <c r="L1425" s="160"/>
      <c r="M1425" s="160"/>
      <c r="N1425" s="160"/>
      <c r="O1425" s="160"/>
      <c r="P1425" s="160"/>
      <c r="Q1425" s="160"/>
      <c r="R1425" s="160"/>
      <c r="S1425" s="160"/>
      <c r="T1425" s="160"/>
      <c r="U1425" s="160"/>
      <c r="V1425" s="160"/>
      <c r="W1425" s="160"/>
      <c r="X1425" s="151"/>
      <c r="Y1425" s="151"/>
      <c r="Z1425" s="151"/>
      <c r="AA1425" s="151"/>
      <c r="AB1425" s="151"/>
      <c r="AC1425" s="151"/>
      <c r="AD1425" s="151"/>
      <c r="AE1425" s="151"/>
      <c r="AF1425" s="151"/>
      <c r="AG1425" s="151" t="s">
        <v>250</v>
      </c>
      <c r="AH1425" s="151">
        <v>0</v>
      </c>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51"/>
      <c r="BB1425" s="151"/>
      <c r="BC1425" s="151"/>
      <c r="BD1425" s="151"/>
      <c r="BE1425" s="151"/>
      <c r="BF1425" s="151"/>
      <c r="BG1425" s="151"/>
      <c r="BH1425" s="151"/>
    </row>
    <row r="1426" spans="1:60" outlineLevel="1">
      <c r="A1426" s="158"/>
      <c r="B1426" s="159"/>
      <c r="C1426" s="198" t="s">
        <v>1441</v>
      </c>
      <c r="D1426" s="190"/>
      <c r="E1426" s="191">
        <v>-2.0499999999999998</v>
      </c>
      <c r="F1426" s="160"/>
      <c r="G1426" s="160"/>
      <c r="H1426" s="160"/>
      <c r="I1426" s="160"/>
      <c r="J1426" s="160"/>
      <c r="K1426" s="160"/>
      <c r="L1426" s="160"/>
      <c r="M1426" s="160"/>
      <c r="N1426" s="160"/>
      <c r="O1426" s="160"/>
      <c r="P1426" s="160"/>
      <c r="Q1426" s="160"/>
      <c r="R1426" s="160"/>
      <c r="S1426" s="160"/>
      <c r="T1426" s="160"/>
      <c r="U1426" s="160"/>
      <c r="V1426" s="160"/>
      <c r="W1426" s="160"/>
      <c r="X1426" s="151"/>
      <c r="Y1426" s="151"/>
      <c r="Z1426" s="151"/>
      <c r="AA1426" s="151"/>
      <c r="AB1426" s="151"/>
      <c r="AC1426" s="151"/>
      <c r="AD1426" s="151"/>
      <c r="AE1426" s="151"/>
      <c r="AF1426" s="151"/>
      <c r="AG1426" s="151" t="s">
        <v>250</v>
      </c>
      <c r="AH1426" s="151">
        <v>0</v>
      </c>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c r="A1427" s="158"/>
      <c r="B1427" s="159"/>
      <c r="C1427" s="198" t="s">
        <v>1442</v>
      </c>
      <c r="D1427" s="190"/>
      <c r="E1427" s="191">
        <v>-3.6</v>
      </c>
      <c r="F1427" s="160"/>
      <c r="G1427" s="160"/>
      <c r="H1427" s="160"/>
      <c r="I1427" s="160"/>
      <c r="J1427" s="160"/>
      <c r="K1427" s="160"/>
      <c r="L1427" s="160"/>
      <c r="M1427" s="160"/>
      <c r="N1427" s="160"/>
      <c r="O1427" s="160"/>
      <c r="P1427" s="160"/>
      <c r="Q1427" s="160"/>
      <c r="R1427" s="160"/>
      <c r="S1427" s="160"/>
      <c r="T1427" s="160"/>
      <c r="U1427" s="160"/>
      <c r="V1427" s="160"/>
      <c r="W1427" s="160"/>
      <c r="X1427" s="151"/>
      <c r="Y1427" s="151"/>
      <c r="Z1427" s="151"/>
      <c r="AA1427" s="151"/>
      <c r="AB1427" s="151"/>
      <c r="AC1427" s="151"/>
      <c r="AD1427" s="151"/>
      <c r="AE1427" s="151"/>
      <c r="AF1427" s="151"/>
      <c r="AG1427" s="151" t="s">
        <v>250</v>
      </c>
      <c r="AH1427" s="151">
        <v>0</v>
      </c>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c r="A1428" s="158"/>
      <c r="B1428" s="159"/>
      <c r="C1428" s="198" t="s">
        <v>1443</v>
      </c>
      <c r="D1428" s="190"/>
      <c r="E1428" s="191">
        <v>10.8</v>
      </c>
      <c r="F1428" s="160"/>
      <c r="G1428" s="160"/>
      <c r="H1428" s="160"/>
      <c r="I1428" s="160"/>
      <c r="J1428" s="160"/>
      <c r="K1428" s="160"/>
      <c r="L1428" s="160"/>
      <c r="M1428" s="160"/>
      <c r="N1428" s="160"/>
      <c r="O1428" s="160"/>
      <c r="P1428" s="160"/>
      <c r="Q1428" s="160"/>
      <c r="R1428" s="160"/>
      <c r="S1428" s="160"/>
      <c r="T1428" s="160"/>
      <c r="U1428" s="160"/>
      <c r="V1428" s="160"/>
      <c r="W1428" s="160"/>
      <c r="X1428" s="151"/>
      <c r="Y1428" s="151"/>
      <c r="Z1428" s="151"/>
      <c r="AA1428" s="151"/>
      <c r="AB1428" s="151"/>
      <c r="AC1428" s="151"/>
      <c r="AD1428" s="151"/>
      <c r="AE1428" s="151"/>
      <c r="AF1428" s="151"/>
      <c r="AG1428" s="151" t="s">
        <v>250</v>
      </c>
      <c r="AH1428" s="151">
        <v>0</v>
      </c>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c r="A1429" s="158"/>
      <c r="B1429" s="159"/>
      <c r="C1429" s="198" t="s">
        <v>1439</v>
      </c>
      <c r="D1429" s="190"/>
      <c r="E1429" s="191">
        <v>-0.8</v>
      </c>
      <c r="F1429" s="160"/>
      <c r="G1429" s="160"/>
      <c r="H1429" s="160"/>
      <c r="I1429" s="160"/>
      <c r="J1429" s="160"/>
      <c r="K1429" s="160"/>
      <c r="L1429" s="160"/>
      <c r="M1429" s="160"/>
      <c r="N1429" s="160"/>
      <c r="O1429" s="160"/>
      <c r="P1429" s="160"/>
      <c r="Q1429" s="160"/>
      <c r="R1429" s="160"/>
      <c r="S1429" s="160"/>
      <c r="T1429" s="160"/>
      <c r="U1429" s="160"/>
      <c r="V1429" s="160"/>
      <c r="W1429" s="160"/>
      <c r="X1429" s="151"/>
      <c r="Y1429" s="151"/>
      <c r="Z1429" s="151"/>
      <c r="AA1429" s="151"/>
      <c r="AB1429" s="151"/>
      <c r="AC1429" s="151"/>
      <c r="AD1429" s="151"/>
      <c r="AE1429" s="151"/>
      <c r="AF1429" s="151"/>
      <c r="AG1429" s="151" t="s">
        <v>250</v>
      </c>
      <c r="AH1429" s="151">
        <v>0</v>
      </c>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ht="22.5" outlineLevel="1">
      <c r="A1430" s="168">
        <v>317</v>
      </c>
      <c r="B1430" s="169" t="s">
        <v>1464</v>
      </c>
      <c r="C1430" s="185" t="s">
        <v>1465</v>
      </c>
      <c r="D1430" s="170" t="s">
        <v>292</v>
      </c>
      <c r="E1430" s="171">
        <v>102.67</v>
      </c>
      <c r="F1430" s="172">
        <v>0</v>
      </c>
      <c r="G1430" s="173">
        <f>ROUND(E1430*F1430,2)</f>
        <v>0</v>
      </c>
      <c r="H1430" s="172"/>
      <c r="I1430" s="173">
        <f>ROUND(E1430*H1430,2)</f>
        <v>0</v>
      </c>
      <c r="J1430" s="172"/>
      <c r="K1430" s="173">
        <f>ROUND(E1430*J1430,2)</f>
        <v>0</v>
      </c>
      <c r="L1430" s="173">
        <v>21</v>
      </c>
      <c r="M1430" s="173">
        <f>G1430*(1+L1430/100)</f>
        <v>0</v>
      </c>
      <c r="N1430" s="173">
        <v>5.0000000000000002E-5</v>
      </c>
      <c r="O1430" s="173">
        <f>ROUND(E1430*N1430,2)</f>
        <v>0.01</v>
      </c>
      <c r="P1430" s="173">
        <v>0</v>
      </c>
      <c r="Q1430" s="173">
        <f>ROUND(E1430*P1430,2)</f>
        <v>0</v>
      </c>
      <c r="R1430" s="173" t="s">
        <v>1462</v>
      </c>
      <c r="S1430" s="173" t="s">
        <v>201</v>
      </c>
      <c r="T1430" s="174" t="s">
        <v>245</v>
      </c>
      <c r="U1430" s="160">
        <v>6.5000000000000002E-2</v>
      </c>
      <c r="V1430" s="160">
        <f>ROUND(E1430*U1430,2)</f>
        <v>6.67</v>
      </c>
      <c r="W1430" s="160"/>
      <c r="X1430" s="151"/>
      <c r="Y1430" s="151"/>
      <c r="Z1430" s="151"/>
      <c r="AA1430" s="151"/>
      <c r="AB1430" s="151"/>
      <c r="AC1430" s="151"/>
      <c r="AD1430" s="151"/>
      <c r="AE1430" s="151"/>
      <c r="AF1430" s="151"/>
      <c r="AG1430" s="151" t="s">
        <v>972</v>
      </c>
      <c r="AH1430" s="151"/>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c r="A1431" s="158"/>
      <c r="B1431" s="159"/>
      <c r="C1431" s="198" t="s">
        <v>701</v>
      </c>
      <c r="D1431" s="190"/>
      <c r="E1431" s="191">
        <v>37.270000000000003</v>
      </c>
      <c r="F1431" s="160"/>
      <c r="G1431" s="160"/>
      <c r="H1431" s="160"/>
      <c r="I1431" s="160"/>
      <c r="J1431" s="160"/>
      <c r="K1431" s="160"/>
      <c r="L1431" s="160"/>
      <c r="M1431" s="160"/>
      <c r="N1431" s="160"/>
      <c r="O1431" s="160"/>
      <c r="P1431" s="160"/>
      <c r="Q1431" s="160"/>
      <c r="R1431" s="160"/>
      <c r="S1431" s="160"/>
      <c r="T1431" s="160"/>
      <c r="U1431" s="160"/>
      <c r="V1431" s="160"/>
      <c r="W1431" s="160"/>
      <c r="X1431" s="151"/>
      <c r="Y1431" s="151"/>
      <c r="Z1431" s="151"/>
      <c r="AA1431" s="151"/>
      <c r="AB1431" s="151"/>
      <c r="AC1431" s="151"/>
      <c r="AD1431" s="151"/>
      <c r="AE1431" s="151"/>
      <c r="AF1431" s="151"/>
      <c r="AG1431" s="151" t="s">
        <v>250</v>
      </c>
      <c r="AH1431" s="151">
        <v>0</v>
      </c>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outlineLevel="1">
      <c r="A1432" s="158"/>
      <c r="B1432" s="159"/>
      <c r="C1432" s="198" t="s">
        <v>718</v>
      </c>
      <c r="D1432" s="190"/>
      <c r="E1432" s="191">
        <v>8.9</v>
      </c>
      <c r="F1432" s="160"/>
      <c r="G1432" s="160"/>
      <c r="H1432" s="160"/>
      <c r="I1432" s="160"/>
      <c r="J1432" s="160"/>
      <c r="K1432" s="160"/>
      <c r="L1432" s="160"/>
      <c r="M1432" s="160"/>
      <c r="N1432" s="160"/>
      <c r="O1432" s="160"/>
      <c r="P1432" s="160"/>
      <c r="Q1432" s="160"/>
      <c r="R1432" s="160"/>
      <c r="S1432" s="160"/>
      <c r="T1432" s="160"/>
      <c r="U1432" s="160"/>
      <c r="V1432" s="160"/>
      <c r="W1432" s="160"/>
      <c r="X1432" s="151"/>
      <c r="Y1432" s="151"/>
      <c r="Z1432" s="151"/>
      <c r="AA1432" s="151"/>
      <c r="AB1432" s="151"/>
      <c r="AC1432" s="151"/>
      <c r="AD1432" s="151"/>
      <c r="AE1432" s="151"/>
      <c r="AF1432" s="151"/>
      <c r="AG1432" s="151" t="s">
        <v>250</v>
      </c>
      <c r="AH1432" s="151">
        <v>0</v>
      </c>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outlineLevel="1">
      <c r="A1433" s="158"/>
      <c r="B1433" s="159"/>
      <c r="C1433" s="198" t="s">
        <v>702</v>
      </c>
      <c r="D1433" s="190"/>
      <c r="E1433" s="191">
        <v>8.5500000000000007</v>
      </c>
      <c r="F1433" s="160"/>
      <c r="G1433" s="160"/>
      <c r="H1433" s="160"/>
      <c r="I1433" s="160"/>
      <c r="J1433" s="160"/>
      <c r="K1433" s="160"/>
      <c r="L1433" s="160"/>
      <c r="M1433" s="160"/>
      <c r="N1433" s="160"/>
      <c r="O1433" s="160"/>
      <c r="P1433" s="160"/>
      <c r="Q1433" s="160"/>
      <c r="R1433" s="160"/>
      <c r="S1433" s="160"/>
      <c r="T1433" s="160"/>
      <c r="U1433" s="160"/>
      <c r="V1433" s="160"/>
      <c r="W1433" s="160"/>
      <c r="X1433" s="151"/>
      <c r="Y1433" s="151"/>
      <c r="Z1433" s="151"/>
      <c r="AA1433" s="151"/>
      <c r="AB1433" s="151"/>
      <c r="AC1433" s="151"/>
      <c r="AD1433" s="151"/>
      <c r="AE1433" s="151"/>
      <c r="AF1433" s="151"/>
      <c r="AG1433" s="151" t="s">
        <v>250</v>
      </c>
      <c r="AH1433" s="151">
        <v>0</v>
      </c>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outlineLevel="1">
      <c r="A1434" s="158"/>
      <c r="B1434" s="159"/>
      <c r="C1434" s="198" t="s">
        <v>703</v>
      </c>
      <c r="D1434" s="190"/>
      <c r="E1434" s="191">
        <v>4.16</v>
      </c>
      <c r="F1434" s="160"/>
      <c r="G1434" s="160"/>
      <c r="H1434" s="160"/>
      <c r="I1434" s="160"/>
      <c r="J1434" s="160"/>
      <c r="K1434" s="160"/>
      <c r="L1434" s="160"/>
      <c r="M1434" s="160"/>
      <c r="N1434" s="160"/>
      <c r="O1434" s="160"/>
      <c r="P1434" s="160"/>
      <c r="Q1434" s="160"/>
      <c r="R1434" s="160"/>
      <c r="S1434" s="160"/>
      <c r="T1434" s="160"/>
      <c r="U1434" s="160"/>
      <c r="V1434" s="160"/>
      <c r="W1434" s="160"/>
      <c r="X1434" s="151"/>
      <c r="Y1434" s="151"/>
      <c r="Z1434" s="151"/>
      <c r="AA1434" s="151"/>
      <c r="AB1434" s="151"/>
      <c r="AC1434" s="151"/>
      <c r="AD1434" s="151"/>
      <c r="AE1434" s="151"/>
      <c r="AF1434" s="151"/>
      <c r="AG1434" s="151" t="s">
        <v>250</v>
      </c>
      <c r="AH1434" s="151">
        <v>0</v>
      </c>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outlineLevel="1">
      <c r="A1435" s="158"/>
      <c r="B1435" s="159"/>
      <c r="C1435" s="198" t="s">
        <v>704</v>
      </c>
      <c r="D1435" s="190"/>
      <c r="E1435" s="191">
        <v>3.76</v>
      </c>
      <c r="F1435" s="160"/>
      <c r="G1435" s="160"/>
      <c r="H1435" s="160"/>
      <c r="I1435" s="160"/>
      <c r="J1435" s="160"/>
      <c r="K1435" s="160"/>
      <c r="L1435" s="160"/>
      <c r="M1435" s="160"/>
      <c r="N1435" s="160"/>
      <c r="O1435" s="160"/>
      <c r="P1435" s="160"/>
      <c r="Q1435" s="160"/>
      <c r="R1435" s="160"/>
      <c r="S1435" s="160"/>
      <c r="T1435" s="160"/>
      <c r="U1435" s="160"/>
      <c r="V1435" s="160"/>
      <c r="W1435" s="160"/>
      <c r="X1435" s="151"/>
      <c r="Y1435" s="151"/>
      <c r="Z1435" s="151"/>
      <c r="AA1435" s="151"/>
      <c r="AB1435" s="151"/>
      <c r="AC1435" s="151"/>
      <c r="AD1435" s="151"/>
      <c r="AE1435" s="151"/>
      <c r="AF1435" s="151"/>
      <c r="AG1435" s="151" t="s">
        <v>250</v>
      </c>
      <c r="AH1435" s="151">
        <v>0</v>
      </c>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c r="A1436" s="158"/>
      <c r="B1436" s="159"/>
      <c r="C1436" s="198" t="s">
        <v>710</v>
      </c>
      <c r="D1436" s="190"/>
      <c r="E1436" s="191">
        <v>6.08</v>
      </c>
      <c r="F1436" s="160"/>
      <c r="G1436" s="160"/>
      <c r="H1436" s="160"/>
      <c r="I1436" s="160"/>
      <c r="J1436" s="160"/>
      <c r="K1436" s="160"/>
      <c r="L1436" s="160"/>
      <c r="M1436" s="160"/>
      <c r="N1436" s="160"/>
      <c r="O1436" s="160"/>
      <c r="P1436" s="160"/>
      <c r="Q1436" s="160"/>
      <c r="R1436" s="160"/>
      <c r="S1436" s="160"/>
      <c r="T1436" s="160"/>
      <c r="U1436" s="160"/>
      <c r="V1436" s="160"/>
      <c r="W1436" s="160"/>
      <c r="X1436" s="151"/>
      <c r="Y1436" s="151"/>
      <c r="Z1436" s="151"/>
      <c r="AA1436" s="151"/>
      <c r="AB1436" s="151"/>
      <c r="AC1436" s="151"/>
      <c r="AD1436" s="151"/>
      <c r="AE1436" s="151"/>
      <c r="AF1436" s="151"/>
      <c r="AG1436" s="151" t="s">
        <v>250</v>
      </c>
      <c r="AH1436" s="151">
        <v>0</v>
      </c>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c r="A1437" s="158"/>
      <c r="B1437" s="159"/>
      <c r="C1437" s="198" t="s">
        <v>705</v>
      </c>
      <c r="D1437" s="190"/>
      <c r="E1437" s="191">
        <v>4.58</v>
      </c>
      <c r="F1437" s="160"/>
      <c r="G1437" s="160"/>
      <c r="H1437" s="160"/>
      <c r="I1437" s="160"/>
      <c r="J1437" s="160"/>
      <c r="K1437" s="160"/>
      <c r="L1437" s="160"/>
      <c r="M1437" s="160"/>
      <c r="N1437" s="160"/>
      <c r="O1437" s="160"/>
      <c r="P1437" s="160"/>
      <c r="Q1437" s="160"/>
      <c r="R1437" s="160"/>
      <c r="S1437" s="160"/>
      <c r="T1437" s="160"/>
      <c r="U1437" s="160"/>
      <c r="V1437" s="160"/>
      <c r="W1437" s="160"/>
      <c r="X1437" s="151"/>
      <c r="Y1437" s="151"/>
      <c r="Z1437" s="151"/>
      <c r="AA1437" s="151"/>
      <c r="AB1437" s="151"/>
      <c r="AC1437" s="151"/>
      <c r="AD1437" s="151"/>
      <c r="AE1437" s="151"/>
      <c r="AF1437" s="151"/>
      <c r="AG1437" s="151" t="s">
        <v>250</v>
      </c>
      <c r="AH1437" s="151">
        <v>0</v>
      </c>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c r="A1438" s="158"/>
      <c r="B1438" s="159"/>
      <c r="C1438" s="198" t="s">
        <v>697</v>
      </c>
      <c r="D1438" s="190"/>
      <c r="E1438" s="191">
        <v>6.8</v>
      </c>
      <c r="F1438" s="160"/>
      <c r="G1438" s="160"/>
      <c r="H1438" s="160"/>
      <c r="I1438" s="160"/>
      <c r="J1438" s="160"/>
      <c r="K1438" s="160"/>
      <c r="L1438" s="160"/>
      <c r="M1438" s="160"/>
      <c r="N1438" s="160"/>
      <c r="O1438" s="160"/>
      <c r="P1438" s="160"/>
      <c r="Q1438" s="160"/>
      <c r="R1438" s="160"/>
      <c r="S1438" s="160"/>
      <c r="T1438" s="160"/>
      <c r="U1438" s="160"/>
      <c r="V1438" s="160"/>
      <c r="W1438" s="160"/>
      <c r="X1438" s="151"/>
      <c r="Y1438" s="151"/>
      <c r="Z1438" s="151"/>
      <c r="AA1438" s="151"/>
      <c r="AB1438" s="151"/>
      <c r="AC1438" s="151"/>
      <c r="AD1438" s="151"/>
      <c r="AE1438" s="151"/>
      <c r="AF1438" s="151"/>
      <c r="AG1438" s="151" t="s">
        <v>250</v>
      </c>
      <c r="AH1438" s="151">
        <v>0</v>
      </c>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outlineLevel="1">
      <c r="A1439" s="158"/>
      <c r="B1439" s="159"/>
      <c r="C1439" s="198" t="s">
        <v>706</v>
      </c>
      <c r="D1439" s="190"/>
      <c r="E1439" s="191">
        <v>9.08</v>
      </c>
      <c r="F1439" s="160"/>
      <c r="G1439" s="160"/>
      <c r="H1439" s="160"/>
      <c r="I1439" s="160"/>
      <c r="J1439" s="160"/>
      <c r="K1439" s="160"/>
      <c r="L1439" s="160"/>
      <c r="M1439" s="160"/>
      <c r="N1439" s="160"/>
      <c r="O1439" s="160"/>
      <c r="P1439" s="160"/>
      <c r="Q1439" s="160"/>
      <c r="R1439" s="160"/>
      <c r="S1439" s="160"/>
      <c r="T1439" s="160"/>
      <c r="U1439" s="160"/>
      <c r="V1439" s="160"/>
      <c r="W1439" s="160"/>
      <c r="X1439" s="151"/>
      <c r="Y1439" s="151"/>
      <c r="Z1439" s="151"/>
      <c r="AA1439" s="151"/>
      <c r="AB1439" s="151"/>
      <c r="AC1439" s="151"/>
      <c r="AD1439" s="151"/>
      <c r="AE1439" s="151"/>
      <c r="AF1439" s="151"/>
      <c r="AG1439" s="151" t="s">
        <v>250</v>
      </c>
      <c r="AH1439" s="151">
        <v>0</v>
      </c>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outlineLevel="1">
      <c r="A1440" s="158"/>
      <c r="B1440" s="159"/>
      <c r="C1440" s="198" t="s">
        <v>707</v>
      </c>
      <c r="D1440" s="190"/>
      <c r="E1440" s="191">
        <v>13.49</v>
      </c>
      <c r="F1440" s="160"/>
      <c r="G1440" s="160"/>
      <c r="H1440" s="160"/>
      <c r="I1440" s="160"/>
      <c r="J1440" s="160"/>
      <c r="K1440" s="160"/>
      <c r="L1440" s="160"/>
      <c r="M1440" s="160"/>
      <c r="N1440" s="160"/>
      <c r="O1440" s="160"/>
      <c r="P1440" s="160"/>
      <c r="Q1440" s="160"/>
      <c r="R1440" s="160"/>
      <c r="S1440" s="160"/>
      <c r="T1440" s="160"/>
      <c r="U1440" s="160"/>
      <c r="V1440" s="160"/>
      <c r="W1440" s="160"/>
      <c r="X1440" s="151"/>
      <c r="Y1440" s="151"/>
      <c r="Z1440" s="151"/>
      <c r="AA1440" s="151"/>
      <c r="AB1440" s="151"/>
      <c r="AC1440" s="151"/>
      <c r="AD1440" s="151"/>
      <c r="AE1440" s="151"/>
      <c r="AF1440" s="151"/>
      <c r="AG1440" s="151" t="s">
        <v>250</v>
      </c>
      <c r="AH1440" s="151">
        <v>0</v>
      </c>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ht="22.5" outlineLevel="1">
      <c r="A1441" s="168">
        <v>318</v>
      </c>
      <c r="B1441" s="169" t="s">
        <v>1466</v>
      </c>
      <c r="C1441" s="185" t="s">
        <v>1467</v>
      </c>
      <c r="D1441" s="170" t="s">
        <v>292</v>
      </c>
      <c r="E1441" s="171">
        <v>102.67</v>
      </c>
      <c r="F1441" s="172">
        <v>0</v>
      </c>
      <c r="G1441" s="173">
        <f>ROUND(E1441*F1441,2)</f>
        <v>0</v>
      </c>
      <c r="H1441" s="172"/>
      <c r="I1441" s="173">
        <f>ROUND(E1441*H1441,2)</f>
        <v>0</v>
      </c>
      <c r="J1441" s="172"/>
      <c r="K1441" s="173">
        <f>ROUND(E1441*J1441,2)</f>
        <v>0</v>
      </c>
      <c r="L1441" s="173">
        <v>21</v>
      </c>
      <c r="M1441" s="173">
        <f>G1441*(1+L1441/100)</f>
        <v>0</v>
      </c>
      <c r="N1441" s="173">
        <v>3.0000000000000001E-3</v>
      </c>
      <c r="O1441" s="173">
        <f>ROUND(E1441*N1441,2)</f>
        <v>0.31</v>
      </c>
      <c r="P1441" s="173">
        <v>0</v>
      </c>
      <c r="Q1441" s="173">
        <f>ROUND(E1441*P1441,2)</f>
        <v>0</v>
      </c>
      <c r="R1441" s="173" t="s">
        <v>1462</v>
      </c>
      <c r="S1441" s="173" t="s">
        <v>201</v>
      </c>
      <c r="T1441" s="174" t="s">
        <v>245</v>
      </c>
      <c r="U1441" s="160">
        <v>0.32200000000000001</v>
      </c>
      <c r="V1441" s="160">
        <f>ROUND(E1441*U1441,2)</f>
        <v>33.06</v>
      </c>
      <c r="W1441" s="160"/>
      <c r="X1441" s="151"/>
      <c r="Y1441" s="151"/>
      <c r="Z1441" s="151"/>
      <c r="AA1441" s="151"/>
      <c r="AB1441" s="151"/>
      <c r="AC1441" s="151"/>
      <c r="AD1441" s="151"/>
      <c r="AE1441" s="151"/>
      <c r="AF1441" s="151"/>
      <c r="AG1441" s="151" t="s">
        <v>972</v>
      </c>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outlineLevel="1">
      <c r="A1442" s="158"/>
      <c r="B1442" s="159"/>
      <c r="C1442" s="198" t="s">
        <v>701</v>
      </c>
      <c r="D1442" s="190"/>
      <c r="E1442" s="191">
        <v>37.270000000000003</v>
      </c>
      <c r="F1442" s="160"/>
      <c r="G1442" s="160"/>
      <c r="H1442" s="160"/>
      <c r="I1442" s="160"/>
      <c r="J1442" s="160"/>
      <c r="K1442" s="160"/>
      <c r="L1442" s="160"/>
      <c r="M1442" s="160"/>
      <c r="N1442" s="160"/>
      <c r="O1442" s="160"/>
      <c r="P1442" s="160"/>
      <c r="Q1442" s="160"/>
      <c r="R1442" s="160"/>
      <c r="S1442" s="160"/>
      <c r="T1442" s="160"/>
      <c r="U1442" s="160"/>
      <c r="V1442" s="160"/>
      <c r="W1442" s="160"/>
      <c r="X1442" s="151"/>
      <c r="Y1442" s="151"/>
      <c r="Z1442" s="151"/>
      <c r="AA1442" s="151"/>
      <c r="AB1442" s="151"/>
      <c r="AC1442" s="151"/>
      <c r="AD1442" s="151"/>
      <c r="AE1442" s="151"/>
      <c r="AF1442" s="151"/>
      <c r="AG1442" s="151" t="s">
        <v>250</v>
      </c>
      <c r="AH1442" s="151">
        <v>0</v>
      </c>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row>
    <row r="1443" spans="1:60" outlineLevel="1">
      <c r="A1443" s="158"/>
      <c r="B1443" s="159"/>
      <c r="C1443" s="198" t="s">
        <v>718</v>
      </c>
      <c r="D1443" s="190"/>
      <c r="E1443" s="191">
        <v>8.9</v>
      </c>
      <c r="F1443" s="160"/>
      <c r="G1443" s="160"/>
      <c r="H1443" s="160"/>
      <c r="I1443" s="160"/>
      <c r="J1443" s="160"/>
      <c r="K1443" s="160"/>
      <c r="L1443" s="160"/>
      <c r="M1443" s="160"/>
      <c r="N1443" s="160"/>
      <c r="O1443" s="160"/>
      <c r="P1443" s="160"/>
      <c r="Q1443" s="160"/>
      <c r="R1443" s="160"/>
      <c r="S1443" s="160"/>
      <c r="T1443" s="160"/>
      <c r="U1443" s="160"/>
      <c r="V1443" s="160"/>
      <c r="W1443" s="160"/>
      <c r="X1443" s="151"/>
      <c r="Y1443" s="151"/>
      <c r="Z1443" s="151"/>
      <c r="AA1443" s="151"/>
      <c r="AB1443" s="151"/>
      <c r="AC1443" s="151"/>
      <c r="AD1443" s="151"/>
      <c r="AE1443" s="151"/>
      <c r="AF1443" s="151"/>
      <c r="AG1443" s="151" t="s">
        <v>250</v>
      </c>
      <c r="AH1443" s="151">
        <v>0</v>
      </c>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c r="A1444" s="158"/>
      <c r="B1444" s="159"/>
      <c r="C1444" s="198" t="s">
        <v>702</v>
      </c>
      <c r="D1444" s="190"/>
      <c r="E1444" s="191">
        <v>8.5500000000000007</v>
      </c>
      <c r="F1444" s="160"/>
      <c r="G1444" s="160"/>
      <c r="H1444" s="160"/>
      <c r="I1444" s="160"/>
      <c r="J1444" s="160"/>
      <c r="K1444" s="160"/>
      <c r="L1444" s="160"/>
      <c r="M1444" s="160"/>
      <c r="N1444" s="160"/>
      <c r="O1444" s="160"/>
      <c r="P1444" s="160"/>
      <c r="Q1444" s="160"/>
      <c r="R1444" s="160"/>
      <c r="S1444" s="160"/>
      <c r="T1444" s="160"/>
      <c r="U1444" s="160"/>
      <c r="V1444" s="160"/>
      <c r="W1444" s="160"/>
      <c r="X1444" s="151"/>
      <c r="Y1444" s="151"/>
      <c r="Z1444" s="151"/>
      <c r="AA1444" s="151"/>
      <c r="AB1444" s="151"/>
      <c r="AC1444" s="151"/>
      <c r="AD1444" s="151"/>
      <c r="AE1444" s="151"/>
      <c r="AF1444" s="151"/>
      <c r="AG1444" s="151" t="s">
        <v>250</v>
      </c>
      <c r="AH1444" s="151">
        <v>0</v>
      </c>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outlineLevel="1">
      <c r="A1445" s="158"/>
      <c r="B1445" s="159"/>
      <c r="C1445" s="198" t="s">
        <v>703</v>
      </c>
      <c r="D1445" s="190"/>
      <c r="E1445" s="191">
        <v>4.16</v>
      </c>
      <c r="F1445" s="160"/>
      <c r="G1445" s="160"/>
      <c r="H1445" s="160"/>
      <c r="I1445" s="160"/>
      <c r="J1445" s="160"/>
      <c r="K1445" s="160"/>
      <c r="L1445" s="160"/>
      <c r="M1445" s="160"/>
      <c r="N1445" s="160"/>
      <c r="O1445" s="160"/>
      <c r="P1445" s="160"/>
      <c r="Q1445" s="160"/>
      <c r="R1445" s="160"/>
      <c r="S1445" s="160"/>
      <c r="T1445" s="160"/>
      <c r="U1445" s="160"/>
      <c r="V1445" s="160"/>
      <c r="W1445" s="160"/>
      <c r="X1445" s="151"/>
      <c r="Y1445" s="151"/>
      <c r="Z1445" s="151"/>
      <c r="AA1445" s="151"/>
      <c r="AB1445" s="151"/>
      <c r="AC1445" s="151"/>
      <c r="AD1445" s="151"/>
      <c r="AE1445" s="151"/>
      <c r="AF1445" s="151"/>
      <c r="AG1445" s="151" t="s">
        <v>250</v>
      </c>
      <c r="AH1445" s="151">
        <v>0</v>
      </c>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row>
    <row r="1446" spans="1:60" outlineLevel="1">
      <c r="A1446" s="158"/>
      <c r="B1446" s="159"/>
      <c r="C1446" s="198" t="s">
        <v>704</v>
      </c>
      <c r="D1446" s="190"/>
      <c r="E1446" s="191">
        <v>3.76</v>
      </c>
      <c r="F1446" s="160"/>
      <c r="G1446" s="160"/>
      <c r="H1446" s="160"/>
      <c r="I1446" s="160"/>
      <c r="J1446" s="160"/>
      <c r="K1446" s="160"/>
      <c r="L1446" s="160"/>
      <c r="M1446" s="160"/>
      <c r="N1446" s="160"/>
      <c r="O1446" s="160"/>
      <c r="P1446" s="160"/>
      <c r="Q1446" s="160"/>
      <c r="R1446" s="160"/>
      <c r="S1446" s="160"/>
      <c r="T1446" s="160"/>
      <c r="U1446" s="160"/>
      <c r="V1446" s="160"/>
      <c r="W1446" s="160"/>
      <c r="X1446" s="151"/>
      <c r="Y1446" s="151"/>
      <c r="Z1446" s="151"/>
      <c r="AA1446" s="151"/>
      <c r="AB1446" s="151"/>
      <c r="AC1446" s="151"/>
      <c r="AD1446" s="151"/>
      <c r="AE1446" s="151"/>
      <c r="AF1446" s="151"/>
      <c r="AG1446" s="151" t="s">
        <v>250</v>
      </c>
      <c r="AH1446" s="151">
        <v>0</v>
      </c>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c r="A1447" s="158"/>
      <c r="B1447" s="159"/>
      <c r="C1447" s="198" t="s">
        <v>710</v>
      </c>
      <c r="D1447" s="190"/>
      <c r="E1447" s="191">
        <v>6.08</v>
      </c>
      <c r="F1447" s="160"/>
      <c r="G1447" s="160"/>
      <c r="H1447" s="160"/>
      <c r="I1447" s="160"/>
      <c r="J1447" s="160"/>
      <c r="K1447" s="160"/>
      <c r="L1447" s="160"/>
      <c r="M1447" s="160"/>
      <c r="N1447" s="160"/>
      <c r="O1447" s="160"/>
      <c r="P1447" s="160"/>
      <c r="Q1447" s="160"/>
      <c r="R1447" s="160"/>
      <c r="S1447" s="160"/>
      <c r="T1447" s="160"/>
      <c r="U1447" s="160"/>
      <c r="V1447" s="160"/>
      <c r="W1447" s="160"/>
      <c r="X1447" s="151"/>
      <c r="Y1447" s="151"/>
      <c r="Z1447" s="151"/>
      <c r="AA1447" s="151"/>
      <c r="AB1447" s="151"/>
      <c r="AC1447" s="151"/>
      <c r="AD1447" s="151"/>
      <c r="AE1447" s="151"/>
      <c r="AF1447" s="151"/>
      <c r="AG1447" s="151" t="s">
        <v>250</v>
      </c>
      <c r="AH1447" s="151">
        <v>0</v>
      </c>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c r="A1448" s="158"/>
      <c r="B1448" s="159"/>
      <c r="C1448" s="198" t="s">
        <v>705</v>
      </c>
      <c r="D1448" s="190"/>
      <c r="E1448" s="191">
        <v>4.58</v>
      </c>
      <c r="F1448" s="160"/>
      <c r="G1448" s="160"/>
      <c r="H1448" s="160"/>
      <c r="I1448" s="160"/>
      <c r="J1448" s="160"/>
      <c r="K1448" s="160"/>
      <c r="L1448" s="160"/>
      <c r="M1448" s="160"/>
      <c r="N1448" s="160"/>
      <c r="O1448" s="160"/>
      <c r="P1448" s="160"/>
      <c r="Q1448" s="160"/>
      <c r="R1448" s="160"/>
      <c r="S1448" s="160"/>
      <c r="T1448" s="160"/>
      <c r="U1448" s="160"/>
      <c r="V1448" s="160"/>
      <c r="W1448" s="160"/>
      <c r="X1448" s="151"/>
      <c r="Y1448" s="151"/>
      <c r="Z1448" s="151"/>
      <c r="AA1448" s="151"/>
      <c r="AB1448" s="151"/>
      <c r="AC1448" s="151"/>
      <c r="AD1448" s="151"/>
      <c r="AE1448" s="151"/>
      <c r="AF1448" s="151"/>
      <c r="AG1448" s="151" t="s">
        <v>250</v>
      </c>
      <c r="AH1448" s="151">
        <v>0</v>
      </c>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outlineLevel="1">
      <c r="A1449" s="158"/>
      <c r="B1449" s="159"/>
      <c r="C1449" s="198" t="s">
        <v>697</v>
      </c>
      <c r="D1449" s="190"/>
      <c r="E1449" s="191">
        <v>6.8</v>
      </c>
      <c r="F1449" s="160"/>
      <c r="G1449" s="160"/>
      <c r="H1449" s="160"/>
      <c r="I1449" s="160"/>
      <c r="J1449" s="160"/>
      <c r="K1449" s="160"/>
      <c r="L1449" s="160"/>
      <c r="M1449" s="160"/>
      <c r="N1449" s="160"/>
      <c r="O1449" s="160"/>
      <c r="P1449" s="160"/>
      <c r="Q1449" s="160"/>
      <c r="R1449" s="160"/>
      <c r="S1449" s="160"/>
      <c r="T1449" s="160"/>
      <c r="U1449" s="160"/>
      <c r="V1449" s="160"/>
      <c r="W1449" s="160"/>
      <c r="X1449" s="151"/>
      <c r="Y1449" s="151"/>
      <c r="Z1449" s="151"/>
      <c r="AA1449" s="151"/>
      <c r="AB1449" s="151"/>
      <c r="AC1449" s="151"/>
      <c r="AD1449" s="151"/>
      <c r="AE1449" s="151"/>
      <c r="AF1449" s="151"/>
      <c r="AG1449" s="151" t="s">
        <v>250</v>
      </c>
      <c r="AH1449" s="151">
        <v>0</v>
      </c>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row>
    <row r="1450" spans="1:60" outlineLevel="1">
      <c r="A1450" s="158"/>
      <c r="B1450" s="159"/>
      <c r="C1450" s="198" t="s">
        <v>706</v>
      </c>
      <c r="D1450" s="190"/>
      <c r="E1450" s="191">
        <v>9.08</v>
      </c>
      <c r="F1450" s="160"/>
      <c r="G1450" s="160"/>
      <c r="H1450" s="160"/>
      <c r="I1450" s="160"/>
      <c r="J1450" s="160"/>
      <c r="K1450" s="160"/>
      <c r="L1450" s="160"/>
      <c r="M1450" s="160"/>
      <c r="N1450" s="160"/>
      <c r="O1450" s="160"/>
      <c r="P1450" s="160"/>
      <c r="Q1450" s="160"/>
      <c r="R1450" s="160"/>
      <c r="S1450" s="160"/>
      <c r="T1450" s="160"/>
      <c r="U1450" s="160"/>
      <c r="V1450" s="160"/>
      <c r="W1450" s="160"/>
      <c r="X1450" s="151"/>
      <c r="Y1450" s="151"/>
      <c r="Z1450" s="151"/>
      <c r="AA1450" s="151"/>
      <c r="AB1450" s="151"/>
      <c r="AC1450" s="151"/>
      <c r="AD1450" s="151"/>
      <c r="AE1450" s="151"/>
      <c r="AF1450" s="151"/>
      <c r="AG1450" s="151" t="s">
        <v>250</v>
      </c>
      <c r="AH1450" s="151">
        <v>0</v>
      </c>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c r="A1451" s="158"/>
      <c r="B1451" s="159"/>
      <c r="C1451" s="198" t="s">
        <v>707</v>
      </c>
      <c r="D1451" s="190"/>
      <c r="E1451" s="191">
        <v>13.49</v>
      </c>
      <c r="F1451" s="160"/>
      <c r="G1451" s="160"/>
      <c r="H1451" s="160"/>
      <c r="I1451" s="160"/>
      <c r="J1451" s="160"/>
      <c r="K1451" s="160"/>
      <c r="L1451" s="160"/>
      <c r="M1451" s="160"/>
      <c r="N1451" s="160"/>
      <c r="O1451" s="160"/>
      <c r="P1451" s="160"/>
      <c r="Q1451" s="160"/>
      <c r="R1451" s="160"/>
      <c r="S1451" s="160"/>
      <c r="T1451" s="160"/>
      <c r="U1451" s="160"/>
      <c r="V1451" s="160"/>
      <c r="W1451" s="160"/>
      <c r="X1451" s="151"/>
      <c r="Y1451" s="151"/>
      <c r="Z1451" s="151"/>
      <c r="AA1451" s="151"/>
      <c r="AB1451" s="151"/>
      <c r="AC1451" s="151"/>
      <c r="AD1451" s="151"/>
      <c r="AE1451" s="151"/>
      <c r="AF1451" s="151"/>
      <c r="AG1451" s="151" t="s">
        <v>250</v>
      </c>
      <c r="AH1451" s="151">
        <v>0</v>
      </c>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ht="33.75" outlineLevel="1">
      <c r="A1452" s="176">
        <v>319</v>
      </c>
      <c r="B1452" s="177" t="s">
        <v>1468</v>
      </c>
      <c r="C1452" s="186" t="s">
        <v>1469</v>
      </c>
      <c r="D1452" s="178" t="s">
        <v>292</v>
      </c>
      <c r="E1452" s="179">
        <v>102.67</v>
      </c>
      <c r="F1452" s="180">
        <v>0</v>
      </c>
      <c r="G1452" s="181">
        <f>ROUND(E1452*F1452,2)</f>
        <v>0</v>
      </c>
      <c r="H1452" s="180"/>
      <c r="I1452" s="181">
        <f>ROUND(E1452*H1452,2)</f>
        <v>0</v>
      </c>
      <c r="J1452" s="180"/>
      <c r="K1452" s="181">
        <f>ROUND(E1452*J1452,2)</f>
        <v>0</v>
      </c>
      <c r="L1452" s="181">
        <v>21</v>
      </c>
      <c r="M1452" s="181">
        <f>G1452*(1+L1452/100)</f>
        <v>0</v>
      </c>
      <c r="N1452" s="181">
        <v>3.0000000000000001E-3</v>
      </c>
      <c r="O1452" s="181">
        <f>ROUND(E1452*N1452,2)</f>
        <v>0.31</v>
      </c>
      <c r="P1452" s="181">
        <v>0</v>
      </c>
      <c r="Q1452" s="181">
        <f>ROUND(E1452*P1452,2)</f>
        <v>0</v>
      </c>
      <c r="R1452" s="181" t="s">
        <v>1462</v>
      </c>
      <c r="S1452" s="181" t="s">
        <v>201</v>
      </c>
      <c r="T1452" s="182" t="s">
        <v>245</v>
      </c>
      <c r="U1452" s="160">
        <v>1.7999999999999999E-2</v>
      </c>
      <c r="V1452" s="160">
        <f>ROUND(E1452*U1452,2)</f>
        <v>1.85</v>
      </c>
      <c r="W1452" s="160"/>
      <c r="X1452" s="151"/>
      <c r="Y1452" s="151"/>
      <c r="Z1452" s="151"/>
      <c r="AA1452" s="151"/>
      <c r="AB1452" s="151"/>
      <c r="AC1452" s="151"/>
      <c r="AD1452" s="151"/>
      <c r="AE1452" s="151"/>
      <c r="AF1452" s="151"/>
      <c r="AG1452" s="151" t="s">
        <v>972</v>
      </c>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c r="A1453" s="168">
        <v>320</v>
      </c>
      <c r="B1453" s="169" t="s">
        <v>1470</v>
      </c>
      <c r="C1453" s="185" t="s">
        <v>1471</v>
      </c>
      <c r="D1453" s="170" t="s">
        <v>685</v>
      </c>
      <c r="E1453" s="171">
        <v>0.74802000000000002</v>
      </c>
      <c r="F1453" s="172">
        <v>0</v>
      </c>
      <c r="G1453" s="173">
        <f>ROUND(E1453*F1453,2)</f>
        <v>0</v>
      </c>
      <c r="H1453" s="172"/>
      <c r="I1453" s="173">
        <f>ROUND(E1453*H1453,2)</f>
        <v>0</v>
      </c>
      <c r="J1453" s="172"/>
      <c r="K1453" s="173">
        <f>ROUND(E1453*J1453,2)</f>
        <v>0</v>
      </c>
      <c r="L1453" s="173">
        <v>21</v>
      </c>
      <c r="M1453" s="173">
        <f>G1453*(1+L1453/100)</f>
        <v>0</v>
      </c>
      <c r="N1453" s="173">
        <v>0</v>
      </c>
      <c r="O1453" s="173">
        <f>ROUND(E1453*N1453,2)</f>
        <v>0</v>
      </c>
      <c r="P1453" s="173">
        <v>0</v>
      </c>
      <c r="Q1453" s="173">
        <f>ROUND(E1453*P1453,2)</f>
        <v>0</v>
      </c>
      <c r="R1453" s="173" t="s">
        <v>1462</v>
      </c>
      <c r="S1453" s="173" t="s">
        <v>201</v>
      </c>
      <c r="T1453" s="174" t="s">
        <v>245</v>
      </c>
      <c r="U1453" s="160">
        <v>1.321</v>
      </c>
      <c r="V1453" s="160">
        <f>ROUND(E1453*U1453,2)</f>
        <v>0.99</v>
      </c>
      <c r="W1453" s="160"/>
      <c r="X1453" s="151"/>
      <c r="Y1453" s="151"/>
      <c r="Z1453" s="151"/>
      <c r="AA1453" s="151"/>
      <c r="AB1453" s="151"/>
      <c r="AC1453" s="151"/>
      <c r="AD1453" s="151"/>
      <c r="AE1453" s="151"/>
      <c r="AF1453" s="151"/>
      <c r="AG1453" s="151" t="s">
        <v>967</v>
      </c>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c r="A1454" s="158"/>
      <c r="B1454" s="159"/>
      <c r="C1454" s="315" t="s">
        <v>1024</v>
      </c>
      <c r="D1454" s="316"/>
      <c r="E1454" s="316"/>
      <c r="F1454" s="316"/>
      <c r="G1454" s="316"/>
      <c r="H1454" s="160"/>
      <c r="I1454" s="160"/>
      <c r="J1454" s="160"/>
      <c r="K1454" s="160"/>
      <c r="L1454" s="160"/>
      <c r="M1454" s="160"/>
      <c r="N1454" s="160"/>
      <c r="O1454" s="160"/>
      <c r="P1454" s="160"/>
      <c r="Q1454" s="160"/>
      <c r="R1454" s="160"/>
      <c r="S1454" s="160"/>
      <c r="T1454" s="160"/>
      <c r="U1454" s="160"/>
      <c r="V1454" s="160"/>
      <c r="W1454" s="160"/>
      <c r="X1454" s="151"/>
      <c r="Y1454" s="151"/>
      <c r="Z1454" s="151"/>
      <c r="AA1454" s="151"/>
      <c r="AB1454" s="151"/>
      <c r="AC1454" s="151"/>
      <c r="AD1454" s="151"/>
      <c r="AE1454" s="151"/>
      <c r="AF1454" s="151"/>
      <c r="AG1454" s="151" t="s">
        <v>248</v>
      </c>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c r="A1455" s="162" t="s">
        <v>197</v>
      </c>
      <c r="B1455" s="163" t="s">
        <v>151</v>
      </c>
      <c r="C1455" s="184" t="s">
        <v>152</v>
      </c>
      <c r="D1455" s="164"/>
      <c r="E1455" s="165"/>
      <c r="F1455" s="166"/>
      <c r="G1455" s="166">
        <f>SUMIF(AG1456:AG1546,"&lt;&gt;NOR",G1456:G1546)</f>
        <v>0</v>
      </c>
      <c r="H1455" s="166"/>
      <c r="I1455" s="166">
        <f>SUM(I1456:I1546)</f>
        <v>0</v>
      </c>
      <c r="J1455" s="166"/>
      <c r="K1455" s="166">
        <f>SUM(K1456:K1546)</f>
        <v>0</v>
      </c>
      <c r="L1455" s="166"/>
      <c r="M1455" s="166">
        <f>SUM(M1456:M1546)</f>
        <v>0</v>
      </c>
      <c r="N1455" s="166"/>
      <c r="O1455" s="166">
        <f>SUM(O1456:O1546)</f>
        <v>1.72</v>
      </c>
      <c r="P1455" s="166"/>
      <c r="Q1455" s="166">
        <f>SUM(Q1456:Q1546)</f>
        <v>0</v>
      </c>
      <c r="R1455" s="166"/>
      <c r="S1455" s="166"/>
      <c r="T1455" s="167"/>
      <c r="U1455" s="161"/>
      <c r="V1455" s="161">
        <f>SUM(V1456:V1546)</f>
        <v>50.199999999999996</v>
      </c>
      <c r="W1455" s="161"/>
      <c r="AG1455" t="s">
        <v>198</v>
      </c>
    </row>
    <row r="1456" spans="1:60" outlineLevel="1">
      <c r="A1456" s="168">
        <v>321</v>
      </c>
      <c r="B1456" s="169" t="s">
        <v>1472</v>
      </c>
      <c r="C1456" s="185" t="s">
        <v>1473</v>
      </c>
      <c r="D1456" s="170" t="s">
        <v>292</v>
      </c>
      <c r="E1456" s="171">
        <v>38.055</v>
      </c>
      <c r="F1456" s="172">
        <v>0</v>
      </c>
      <c r="G1456" s="173">
        <f>ROUND(E1456*F1456,2)</f>
        <v>0</v>
      </c>
      <c r="H1456" s="172"/>
      <c r="I1456" s="173">
        <f>ROUND(E1456*H1456,2)</f>
        <v>0</v>
      </c>
      <c r="J1456" s="172"/>
      <c r="K1456" s="173">
        <f>ROUND(E1456*J1456,2)</f>
        <v>0</v>
      </c>
      <c r="L1456" s="173">
        <v>21</v>
      </c>
      <c r="M1456" s="173">
        <f>G1456*(1+L1456/100)</f>
        <v>0</v>
      </c>
      <c r="N1456" s="173">
        <v>0</v>
      </c>
      <c r="O1456" s="173">
        <f>ROUND(E1456*N1456,2)</f>
        <v>0</v>
      </c>
      <c r="P1456" s="173">
        <v>0</v>
      </c>
      <c r="Q1456" s="173">
        <f>ROUND(E1456*P1456,2)</f>
        <v>0</v>
      </c>
      <c r="R1456" s="173" t="s">
        <v>1376</v>
      </c>
      <c r="S1456" s="173" t="s">
        <v>201</v>
      </c>
      <c r="T1456" s="174" t="s">
        <v>245</v>
      </c>
      <c r="U1456" s="160">
        <v>0.05</v>
      </c>
      <c r="V1456" s="160">
        <f>ROUND(E1456*U1456,2)</f>
        <v>1.9</v>
      </c>
      <c r="W1456" s="160"/>
      <c r="X1456" s="151"/>
      <c r="Y1456" s="151"/>
      <c r="Z1456" s="151"/>
      <c r="AA1456" s="151"/>
      <c r="AB1456" s="151"/>
      <c r="AC1456" s="151"/>
      <c r="AD1456" s="151"/>
      <c r="AE1456" s="151"/>
      <c r="AF1456" s="151"/>
      <c r="AG1456" s="151" t="s">
        <v>972</v>
      </c>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c r="A1457" s="158"/>
      <c r="B1457" s="159"/>
      <c r="C1457" s="198" t="s">
        <v>1474</v>
      </c>
      <c r="D1457" s="190"/>
      <c r="E1457" s="191">
        <v>13.28</v>
      </c>
      <c r="F1457" s="160"/>
      <c r="G1457" s="160"/>
      <c r="H1457" s="160"/>
      <c r="I1457" s="160"/>
      <c r="J1457" s="160"/>
      <c r="K1457" s="160"/>
      <c r="L1457" s="160"/>
      <c r="M1457" s="160"/>
      <c r="N1457" s="160"/>
      <c r="O1457" s="160"/>
      <c r="P1457" s="160"/>
      <c r="Q1457" s="160"/>
      <c r="R1457" s="160"/>
      <c r="S1457" s="160"/>
      <c r="T1457" s="160"/>
      <c r="U1457" s="160"/>
      <c r="V1457" s="160"/>
      <c r="W1457" s="160"/>
      <c r="X1457" s="151"/>
      <c r="Y1457" s="151"/>
      <c r="Z1457" s="151"/>
      <c r="AA1457" s="151"/>
      <c r="AB1457" s="151"/>
      <c r="AC1457" s="151"/>
      <c r="AD1457" s="151"/>
      <c r="AE1457" s="151"/>
      <c r="AF1457" s="151"/>
      <c r="AG1457" s="151" t="s">
        <v>250</v>
      </c>
      <c r="AH1457" s="151">
        <v>0</v>
      </c>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c r="A1458" s="158"/>
      <c r="B1458" s="159"/>
      <c r="C1458" s="198" t="s">
        <v>481</v>
      </c>
      <c r="D1458" s="190"/>
      <c r="E1458" s="191">
        <v>-1.44</v>
      </c>
      <c r="F1458" s="160"/>
      <c r="G1458" s="160"/>
      <c r="H1458" s="160"/>
      <c r="I1458" s="160"/>
      <c r="J1458" s="160"/>
      <c r="K1458" s="160"/>
      <c r="L1458" s="160"/>
      <c r="M1458" s="160"/>
      <c r="N1458" s="160"/>
      <c r="O1458" s="160"/>
      <c r="P1458" s="160"/>
      <c r="Q1458" s="160"/>
      <c r="R1458" s="160"/>
      <c r="S1458" s="160"/>
      <c r="T1458" s="160"/>
      <c r="U1458" s="160"/>
      <c r="V1458" s="160"/>
      <c r="W1458" s="160"/>
      <c r="X1458" s="151"/>
      <c r="Y1458" s="151"/>
      <c r="Z1458" s="151"/>
      <c r="AA1458" s="151"/>
      <c r="AB1458" s="151"/>
      <c r="AC1458" s="151"/>
      <c r="AD1458" s="151"/>
      <c r="AE1458" s="151"/>
      <c r="AF1458" s="151"/>
      <c r="AG1458" s="151" t="s">
        <v>250</v>
      </c>
      <c r="AH1458" s="151">
        <v>0</v>
      </c>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outlineLevel="1">
      <c r="A1459" s="158"/>
      <c r="B1459" s="159"/>
      <c r="C1459" s="198" t="s">
        <v>482</v>
      </c>
      <c r="D1459" s="190"/>
      <c r="E1459" s="191">
        <v>8.32</v>
      </c>
      <c r="F1459" s="160"/>
      <c r="G1459" s="160"/>
      <c r="H1459" s="160"/>
      <c r="I1459" s="160"/>
      <c r="J1459" s="160"/>
      <c r="K1459" s="160"/>
      <c r="L1459" s="160"/>
      <c r="M1459" s="160"/>
      <c r="N1459" s="160"/>
      <c r="O1459" s="160"/>
      <c r="P1459" s="160"/>
      <c r="Q1459" s="160"/>
      <c r="R1459" s="160"/>
      <c r="S1459" s="160"/>
      <c r="T1459" s="160"/>
      <c r="U1459" s="160"/>
      <c r="V1459" s="160"/>
      <c r="W1459" s="160"/>
      <c r="X1459" s="151"/>
      <c r="Y1459" s="151"/>
      <c r="Z1459" s="151"/>
      <c r="AA1459" s="151"/>
      <c r="AB1459" s="151"/>
      <c r="AC1459" s="151"/>
      <c r="AD1459" s="151"/>
      <c r="AE1459" s="151"/>
      <c r="AF1459" s="151"/>
      <c r="AG1459" s="151" t="s">
        <v>250</v>
      </c>
      <c r="AH1459" s="151">
        <v>0</v>
      </c>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outlineLevel="1">
      <c r="A1460" s="158"/>
      <c r="B1460" s="159"/>
      <c r="C1460" s="198" t="s">
        <v>483</v>
      </c>
      <c r="D1460" s="190"/>
      <c r="E1460" s="191">
        <v>-0.96</v>
      </c>
      <c r="F1460" s="160"/>
      <c r="G1460" s="160"/>
      <c r="H1460" s="160"/>
      <c r="I1460" s="160"/>
      <c r="J1460" s="160"/>
      <c r="K1460" s="160"/>
      <c r="L1460" s="160"/>
      <c r="M1460" s="160"/>
      <c r="N1460" s="160"/>
      <c r="O1460" s="160"/>
      <c r="P1460" s="160"/>
      <c r="Q1460" s="160"/>
      <c r="R1460" s="160"/>
      <c r="S1460" s="160"/>
      <c r="T1460" s="160"/>
      <c r="U1460" s="160"/>
      <c r="V1460" s="160"/>
      <c r="W1460" s="160"/>
      <c r="X1460" s="151"/>
      <c r="Y1460" s="151"/>
      <c r="Z1460" s="151"/>
      <c r="AA1460" s="151"/>
      <c r="AB1460" s="151"/>
      <c r="AC1460" s="151"/>
      <c r="AD1460" s="151"/>
      <c r="AE1460" s="151"/>
      <c r="AF1460" s="151"/>
      <c r="AG1460" s="151" t="s">
        <v>250</v>
      </c>
      <c r="AH1460" s="151">
        <v>0</v>
      </c>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outlineLevel="1">
      <c r="A1461" s="158"/>
      <c r="B1461" s="159"/>
      <c r="C1461" s="198" t="s">
        <v>484</v>
      </c>
      <c r="D1461" s="190"/>
      <c r="E1461" s="191">
        <v>17.63</v>
      </c>
      <c r="F1461" s="160"/>
      <c r="G1461" s="160"/>
      <c r="H1461" s="160"/>
      <c r="I1461" s="160"/>
      <c r="J1461" s="160"/>
      <c r="K1461" s="160"/>
      <c r="L1461" s="160"/>
      <c r="M1461" s="160"/>
      <c r="N1461" s="160"/>
      <c r="O1461" s="160"/>
      <c r="P1461" s="160"/>
      <c r="Q1461" s="160"/>
      <c r="R1461" s="160"/>
      <c r="S1461" s="160"/>
      <c r="T1461" s="160"/>
      <c r="U1461" s="160"/>
      <c r="V1461" s="160"/>
      <c r="W1461" s="160"/>
      <c r="X1461" s="151"/>
      <c r="Y1461" s="151"/>
      <c r="Z1461" s="151"/>
      <c r="AA1461" s="151"/>
      <c r="AB1461" s="151"/>
      <c r="AC1461" s="151"/>
      <c r="AD1461" s="151"/>
      <c r="AE1461" s="151"/>
      <c r="AF1461" s="151"/>
      <c r="AG1461" s="151" t="s">
        <v>250</v>
      </c>
      <c r="AH1461" s="151">
        <v>0</v>
      </c>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outlineLevel="1">
      <c r="A1462" s="158"/>
      <c r="B1462" s="159"/>
      <c r="C1462" s="198" t="s">
        <v>394</v>
      </c>
      <c r="D1462" s="190"/>
      <c r="E1462" s="191">
        <v>-1.4</v>
      </c>
      <c r="F1462" s="160"/>
      <c r="G1462" s="160"/>
      <c r="H1462" s="160"/>
      <c r="I1462" s="160"/>
      <c r="J1462" s="160"/>
      <c r="K1462" s="160"/>
      <c r="L1462" s="160"/>
      <c r="M1462" s="160"/>
      <c r="N1462" s="160"/>
      <c r="O1462" s="160"/>
      <c r="P1462" s="160"/>
      <c r="Q1462" s="160"/>
      <c r="R1462" s="160"/>
      <c r="S1462" s="160"/>
      <c r="T1462" s="160"/>
      <c r="U1462" s="160"/>
      <c r="V1462" s="160"/>
      <c r="W1462" s="160"/>
      <c r="X1462" s="151"/>
      <c r="Y1462" s="151"/>
      <c r="Z1462" s="151"/>
      <c r="AA1462" s="151"/>
      <c r="AB1462" s="151"/>
      <c r="AC1462" s="151"/>
      <c r="AD1462" s="151"/>
      <c r="AE1462" s="151"/>
      <c r="AF1462" s="151"/>
      <c r="AG1462" s="151" t="s">
        <v>250</v>
      </c>
      <c r="AH1462" s="151">
        <v>0</v>
      </c>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outlineLevel="1">
      <c r="A1463" s="158"/>
      <c r="B1463" s="159"/>
      <c r="C1463" s="198" t="s">
        <v>487</v>
      </c>
      <c r="D1463" s="190"/>
      <c r="E1463" s="191">
        <v>2.625</v>
      </c>
      <c r="F1463" s="160"/>
      <c r="G1463" s="160"/>
      <c r="H1463" s="160"/>
      <c r="I1463" s="160"/>
      <c r="J1463" s="160"/>
      <c r="K1463" s="160"/>
      <c r="L1463" s="160"/>
      <c r="M1463" s="160"/>
      <c r="N1463" s="160"/>
      <c r="O1463" s="160"/>
      <c r="P1463" s="160"/>
      <c r="Q1463" s="160"/>
      <c r="R1463" s="160"/>
      <c r="S1463" s="160"/>
      <c r="T1463" s="160"/>
      <c r="U1463" s="160"/>
      <c r="V1463" s="160"/>
      <c r="W1463" s="160"/>
      <c r="X1463" s="151"/>
      <c r="Y1463" s="151"/>
      <c r="Z1463" s="151"/>
      <c r="AA1463" s="151"/>
      <c r="AB1463" s="151"/>
      <c r="AC1463" s="151"/>
      <c r="AD1463" s="151"/>
      <c r="AE1463" s="151"/>
      <c r="AF1463" s="151"/>
      <c r="AG1463" s="151" t="s">
        <v>250</v>
      </c>
      <c r="AH1463" s="151">
        <v>0</v>
      </c>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row>
    <row r="1464" spans="1:60" ht="22.5" outlineLevel="1">
      <c r="A1464" s="168">
        <v>322</v>
      </c>
      <c r="B1464" s="169" t="s">
        <v>1475</v>
      </c>
      <c r="C1464" s="185" t="s">
        <v>1476</v>
      </c>
      <c r="D1464" s="170" t="s">
        <v>211</v>
      </c>
      <c r="E1464" s="171">
        <v>12</v>
      </c>
      <c r="F1464" s="172">
        <v>0</v>
      </c>
      <c r="G1464" s="173">
        <f>ROUND(E1464*F1464,2)</f>
        <v>0</v>
      </c>
      <c r="H1464" s="172"/>
      <c r="I1464" s="173">
        <f>ROUND(E1464*H1464,2)</f>
        <v>0</v>
      </c>
      <c r="J1464" s="172"/>
      <c r="K1464" s="173">
        <f>ROUND(E1464*J1464,2)</f>
        <v>0</v>
      </c>
      <c r="L1464" s="173">
        <v>21</v>
      </c>
      <c r="M1464" s="173">
        <f>G1464*(1+L1464/100)</f>
        <v>0</v>
      </c>
      <c r="N1464" s="173">
        <v>0</v>
      </c>
      <c r="O1464" s="173">
        <f>ROUND(E1464*N1464,2)</f>
        <v>0</v>
      </c>
      <c r="P1464" s="173">
        <v>0</v>
      </c>
      <c r="Q1464" s="173">
        <f>ROUND(E1464*P1464,2)</f>
        <v>0</v>
      </c>
      <c r="R1464" s="173" t="s">
        <v>1376</v>
      </c>
      <c r="S1464" s="173" t="s">
        <v>201</v>
      </c>
      <c r="T1464" s="174" t="s">
        <v>245</v>
      </c>
      <c r="U1464" s="160">
        <v>0.1</v>
      </c>
      <c r="V1464" s="160">
        <f>ROUND(E1464*U1464,2)</f>
        <v>1.2</v>
      </c>
      <c r="W1464" s="160"/>
      <c r="X1464" s="151"/>
      <c r="Y1464" s="151"/>
      <c r="Z1464" s="151"/>
      <c r="AA1464" s="151"/>
      <c r="AB1464" s="151"/>
      <c r="AC1464" s="151"/>
      <c r="AD1464" s="151"/>
      <c r="AE1464" s="151"/>
      <c r="AF1464" s="151"/>
      <c r="AG1464" s="151" t="s">
        <v>972</v>
      </c>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outlineLevel="1">
      <c r="A1465" s="158"/>
      <c r="B1465" s="159"/>
      <c r="C1465" s="198" t="s">
        <v>1477</v>
      </c>
      <c r="D1465" s="190"/>
      <c r="E1465" s="191">
        <v>3</v>
      </c>
      <c r="F1465" s="160"/>
      <c r="G1465" s="160"/>
      <c r="H1465" s="160"/>
      <c r="I1465" s="160"/>
      <c r="J1465" s="160"/>
      <c r="K1465" s="160"/>
      <c r="L1465" s="160"/>
      <c r="M1465" s="160"/>
      <c r="N1465" s="160"/>
      <c r="O1465" s="160"/>
      <c r="P1465" s="160"/>
      <c r="Q1465" s="160"/>
      <c r="R1465" s="160"/>
      <c r="S1465" s="160"/>
      <c r="T1465" s="160"/>
      <c r="U1465" s="160"/>
      <c r="V1465" s="160"/>
      <c r="W1465" s="160"/>
      <c r="X1465" s="151"/>
      <c r="Y1465" s="151"/>
      <c r="Z1465" s="151"/>
      <c r="AA1465" s="151"/>
      <c r="AB1465" s="151"/>
      <c r="AC1465" s="151"/>
      <c r="AD1465" s="151"/>
      <c r="AE1465" s="151"/>
      <c r="AF1465" s="151"/>
      <c r="AG1465" s="151" t="s">
        <v>250</v>
      </c>
      <c r="AH1465" s="151">
        <v>0</v>
      </c>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outlineLevel="1">
      <c r="A1466" s="158"/>
      <c r="B1466" s="159"/>
      <c r="C1466" s="198" t="s">
        <v>1478</v>
      </c>
      <c r="D1466" s="190"/>
      <c r="E1466" s="191">
        <v>3</v>
      </c>
      <c r="F1466" s="160"/>
      <c r="G1466" s="160"/>
      <c r="H1466" s="160"/>
      <c r="I1466" s="160"/>
      <c r="J1466" s="160"/>
      <c r="K1466" s="160"/>
      <c r="L1466" s="160"/>
      <c r="M1466" s="160"/>
      <c r="N1466" s="160"/>
      <c r="O1466" s="160"/>
      <c r="P1466" s="160"/>
      <c r="Q1466" s="160"/>
      <c r="R1466" s="160"/>
      <c r="S1466" s="160"/>
      <c r="T1466" s="160"/>
      <c r="U1466" s="160"/>
      <c r="V1466" s="160"/>
      <c r="W1466" s="160"/>
      <c r="X1466" s="151"/>
      <c r="Y1466" s="151"/>
      <c r="Z1466" s="151"/>
      <c r="AA1466" s="151"/>
      <c r="AB1466" s="151"/>
      <c r="AC1466" s="151"/>
      <c r="AD1466" s="151"/>
      <c r="AE1466" s="151"/>
      <c r="AF1466" s="151"/>
      <c r="AG1466" s="151" t="s">
        <v>250</v>
      </c>
      <c r="AH1466" s="151">
        <v>0</v>
      </c>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outlineLevel="1">
      <c r="A1467" s="158"/>
      <c r="B1467" s="159"/>
      <c r="C1467" s="198" t="s">
        <v>997</v>
      </c>
      <c r="D1467" s="190"/>
      <c r="E1467" s="191">
        <v>6</v>
      </c>
      <c r="F1467" s="160"/>
      <c r="G1467" s="160"/>
      <c r="H1467" s="160"/>
      <c r="I1467" s="160"/>
      <c r="J1467" s="160"/>
      <c r="K1467" s="160"/>
      <c r="L1467" s="160"/>
      <c r="M1467" s="160"/>
      <c r="N1467" s="160"/>
      <c r="O1467" s="160"/>
      <c r="P1467" s="160"/>
      <c r="Q1467" s="160"/>
      <c r="R1467" s="160"/>
      <c r="S1467" s="160"/>
      <c r="T1467" s="160"/>
      <c r="U1467" s="160"/>
      <c r="V1467" s="160"/>
      <c r="W1467" s="160"/>
      <c r="X1467" s="151"/>
      <c r="Y1467" s="151"/>
      <c r="Z1467" s="151"/>
      <c r="AA1467" s="151"/>
      <c r="AB1467" s="151"/>
      <c r="AC1467" s="151"/>
      <c r="AD1467" s="151"/>
      <c r="AE1467" s="151"/>
      <c r="AF1467" s="151"/>
      <c r="AG1467" s="151" t="s">
        <v>250</v>
      </c>
      <c r="AH1467" s="151">
        <v>0</v>
      </c>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ht="22.5" outlineLevel="1">
      <c r="A1468" s="168">
        <v>323</v>
      </c>
      <c r="B1468" s="169" t="s">
        <v>1479</v>
      </c>
      <c r="C1468" s="185" t="s">
        <v>1480</v>
      </c>
      <c r="D1468" s="170" t="s">
        <v>318</v>
      </c>
      <c r="E1468" s="171">
        <v>8</v>
      </c>
      <c r="F1468" s="172">
        <v>0</v>
      </c>
      <c r="G1468" s="173">
        <f>ROUND(E1468*F1468,2)</f>
        <v>0</v>
      </c>
      <c r="H1468" s="172"/>
      <c r="I1468" s="173">
        <f>ROUND(E1468*H1468,2)</f>
        <v>0</v>
      </c>
      <c r="J1468" s="172"/>
      <c r="K1468" s="173">
        <f>ROUND(E1468*J1468,2)</f>
        <v>0</v>
      </c>
      <c r="L1468" s="173">
        <v>21</v>
      </c>
      <c r="M1468" s="173">
        <f>G1468*(1+L1468/100)</f>
        <v>0</v>
      </c>
      <c r="N1468" s="173">
        <v>0</v>
      </c>
      <c r="O1468" s="173">
        <f>ROUND(E1468*N1468,2)</f>
        <v>0</v>
      </c>
      <c r="P1468" s="173">
        <v>0</v>
      </c>
      <c r="Q1468" s="173">
        <f>ROUND(E1468*P1468,2)</f>
        <v>0</v>
      </c>
      <c r="R1468" s="173" t="s">
        <v>1376</v>
      </c>
      <c r="S1468" s="173" t="s">
        <v>201</v>
      </c>
      <c r="T1468" s="174" t="s">
        <v>245</v>
      </c>
      <c r="U1468" s="160">
        <v>0.11</v>
      </c>
      <c r="V1468" s="160">
        <f>ROUND(E1468*U1468,2)</f>
        <v>0.88</v>
      </c>
      <c r="W1468" s="160"/>
      <c r="X1468" s="151"/>
      <c r="Y1468" s="151"/>
      <c r="Z1468" s="151"/>
      <c r="AA1468" s="151"/>
      <c r="AB1468" s="151"/>
      <c r="AC1468" s="151"/>
      <c r="AD1468" s="151"/>
      <c r="AE1468" s="151"/>
      <c r="AF1468" s="151"/>
      <c r="AG1468" s="151" t="s">
        <v>972</v>
      </c>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outlineLevel="1">
      <c r="A1469" s="158"/>
      <c r="B1469" s="159"/>
      <c r="C1469" s="198" t="s">
        <v>1477</v>
      </c>
      <c r="D1469" s="190"/>
      <c r="E1469" s="191">
        <v>3</v>
      </c>
      <c r="F1469" s="160"/>
      <c r="G1469" s="160"/>
      <c r="H1469" s="160"/>
      <c r="I1469" s="160"/>
      <c r="J1469" s="160"/>
      <c r="K1469" s="160"/>
      <c r="L1469" s="160"/>
      <c r="M1469" s="160"/>
      <c r="N1469" s="160"/>
      <c r="O1469" s="160"/>
      <c r="P1469" s="160"/>
      <c r="Q1469" s="160"/>
      <c r="R1469" s="160"/>
      <c r="S1469" s="160"/>
      <c r="T1469" s="160"/>
      <c r="U1469" s="160"/>
      <c r="V1469" s="160"/>
      <c r="W1469" s="160"/>
      <c r="X1469" s="151"/>
      <c r="Y1469" s="151"/>
      <c r="Z1469" s="151"/>
      <c r="AA1469" s="151"/>
      <c r="AB1469" s="151"/>
      <c r="AC1469" s="151"/>
      <c r="AD1469" s="151"/>
      <c r="AE1469" s="151"/>
      <c r="AF1469" s="151"/>
      <c r="AG1469" s="151" t="s">
        <v>250</v>
      </c>
      <c r="AH1469" s="151">
        <v>0</v>
      </c>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outlineLevel="1">
      <c r="A1470" s="158"/>
      <c r="B1470" s="159"/>
      <c r="C1470" s="198" t="s">
        <v>1481</v>
      </c>
      <c r="D1470" s="190"/>
      <c r="E1470" s="191">
        <v>2</v>
      </c>
      <c r="F1470" s="160"/>
      <c r="G1470" s="160"/>
      <c r="H1470" s="160"/>
      <c r="I1470" s="160"/>
      <c r="J1470" s="160"/>
      <c r="K1470" s="160"/>
      <c r="L1470" s="160"/>
      <c r="M1470" s="160"/>
      <c r="N1470" s="160"/>
      <c r="O1470" s="160"/>
      <c r="P1470" s="160"/>
      <c r="Q1470" s="160"/>
      <c r="R1470" s="160"/>
      <c r="S1470" s="160"/>
      <c r="T1470" s="160"/>
      <c r="U1470" s="160"/>
      <c r="V1470" s="160"/>
      <c r="W1470" s="160"/>
      <c r="X1470" s="151"/>
      <c r="Y1470" s="151"/>
      <c r="Z1470" s="151"/>
      <c r="AA1470" s="151"/>
      <c r="AB1470" s="151"/>
      <c r="AC1470" s="151"/>
      <c r="AD1470" s="151"/>
      <c r="AE1470" s="151"/>
      <c r="AF1470" s="151"/>
      <c r="AG1470" s="151" t="s">
        <v>250</v>
      </c>
      <c r="AH1470" s="151">
        <v>0</v>
      </c>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outlineLevel="1">
      <c r="A1471" s="158"/>
      <c r="B1471" s="159"/>
      <c r="C1471" s="198" t="s">
        <v>1482</v>
      </c>
      <c r="D1471" s="190"/>
      <c r="E1471" s="191">
        <v>3</v>
      </c>
      <c r="F1471" s="160"/>
      <c r="G1471" s="160"/>
      <c r="H1471" s="160"/>
      <c r="I1471" s="160"/>
      <c r="J1471" s="160"/>
      <c r="K1471" s="160"/>
      <c r="L1471" s="160"/>
      <c r="M1471" s="160"/>
      <c r="N1471" s="160"/>
      <c r="O1471" s="160"/>
      <c r="P1471" s="160"/>
      <c r="Q1471" s="160"/>
      <c r="R1471" s="160"/>
      <c r="S1471" s="160"/>
      <c r="T1471" s="160"/>
      <c r="U1471" s="160"/>
      <c r="V1471" s="160"/>
      <c r="W1471" s="160"/>
      <c r="X1471" s="151"/>
      <c r="Y1471" s="151"/>
      <c r="Z1471" s="151"/>
      <c r="AA1471" s="151"/>
      <c r="AB1471" s="151"/>
      <c r="AC1471" s="151"/>
      <c r="AD1471" s="151"/>
      <c r="AE1471" s="151"/>
      <c r="AF1471" s="151"/>
      <c r="AG1471" s="151" t="s">
        <v>250</v>
      </c>
      <c r="AH1471" s="151">
        <v>0</v>
      </c>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outlineLevel="1">
      <c r="A1472" s="168">
        <v>324</v>
      </c>
      <c r="B1472" s="169" t="s">
        <v>1483</v>
      </c>
      <c r="C1472" s="185" t="s">
        <v>1484</v>
      </c>
      <c r="D1472" s="170" t="s">
        <v>318</v>
      </c>
      <c r="E1472" s="171">
        <v>9.5500000000000007</v>
      </c>
      <c r="F1472" s="172">
        <v>0</v>
      </c>
      <c r="G1472" s="173">
        <f>ROUND(E1472*F1472,2)</f>
        <v>0</v>
      </c>
      <c r="H1472" s="172"/>
      <c r="I1472" s="173">
        <f>ROUND(E1472*H1472,2)</f>
        <v>0</v>
      </c>
      <c r="J1472" s="172"/>
      <c r="K1472" s="173">
        <f>ROUND(E1472*J1472,2)</f>
        <v>0</v>
      </c>
      <c r="L1472" s="173">
        <v>21</v>
      </c>
      <c r="M1472" s="173">
        <f>G1472*(1+L1472/100)</f>
        <v>0</v>
      </c>
      <c r="N1472" s="173">
        <v>0</v>
      </c>
      <c r="O1472" s="173">
        <f>ROUND(E1472*N1472,2)</f>
        <v>0</v>
      </c>
      <c r="P1472" s="173">
        <v>0</v>
      </c>
      <c r="Q1472" s="173">
        <f>ROUND(E1472*P1472,2)</f>
        <v>0</v>
      </c>
      <c r="R1472" s="173" t="s">
        <v>1376</v>
      </c>
      <c r="S1472" s="173" t="s">
        <v>201</v>
      </c>
      <c r="T1472" s="174" t="s">
        <v>245</v>
      </c>
      <c r="U1472" s="160">
        <v>0.12</v>
      </c>
      <c r="V1472" s="160">
        <f>ROUND(E1472*U1472,2)</f>
        <v>1.1499999999999999</v>
      </c>
      <c r="W1472" s="160"/>
      <c r="X1472" s="151"/>
      <c r="Y1472" s="151"/>
      <c r="Z1472" s="151"/>
      <c r="AA1472" s="151"/>
      <c r="AB1472" s="151"/>
      <c r="AC1472" s="151"/>
      <c r="AD1472" s="151"/>
      <c r="AE1472" s="151"/>
      <c r="AF1472" s="151"/>
      <c r="AG1472" s="151" t="s">
        <v>972</v>
      </c>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outlineLevel="1">
      <c r="A1473" s="158"/>
      <c r="B1473" s="159"/>
      <c r="C1473" s="198" t="s">
        <v>1485</v>
      </c>
      <c r="D1473" s="190"/>
      <c r="E1473" s="191">
        <v>2.0499999999999998</v>
      </c>
      <c r="F1473" s="160"/>
      <c r="G1473" s="160"/>
      <c r="H1473" s="160"/>
      <c r="I1473" s="160"/>
      <c r="J1473" s="160"/>
      <c r="K1473" s="160"/>
      <c r="L1473" s="160"/>
      <c r="M1473" s="160"/>
      <c r="N1473" s="160"/>
      <c r="O1473" s="160"/>
      <c r="P1473" s="160"/>
      <c r="Q1473" s="160"/>
      <c r="R1473" s="160"/>
      <c r="S1473" s="160"/>
      <c r="T1473" s="160"/>
      <c r="U1473" s="160"/>
      <c r="V1473" s="160"/>
      <c r="W1473" s="160"/>
      <c r="X1473" s="151"/>
      <c r="Y1473" s="151"/>
      <c r="Z1473" s="151"/>
      <c r="AA1473" s="151"/>
      <c r="AB1473" s="151"/>
      <c r="AC1473" s="151"/>
      <c r="AD1473" s="151"/>
      <c r="AE1473" s="151"/>
      <c r="AF1473" s="151"/>
      <c r="AG1473" s="151" t="s">
        <v>250</v>
      </c>
      <c r="AH1473" s="151">
        <v>0</v>
      </c>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outlineLevel="1">
      <c r="A1474" s="158"/>
      <c r="B1474" s="159"/>
      <c r="C1474" s="198" t="s">
        <v>1486</v>
      </c>
      <c r="D1474" s="190"/>
      <c r="E1474" s="191">
        <v>2.0499999999999998</v>
      </c>
      <c r="F1474" s="160"/>
      <c r="G1474" s="160"/>
      <c r="H1474" s="160"/>
      <c r="I1474" s="160"/>
      <c r="J1474" s="160"/>
      <c r="K1474" s="160"/>
      <c r="L1474" s="160"/>
      <c r="M1474" s="160"/>
      <c r="N1474" s="160"/>
      <c r="O1474" s="160"/>
      <c r="P1474" s="160"/>
      <c r="Q1474" s="160"/>
      <c r="R1474" s="160"/>
      <c r="S1474" s="160"/>
      <c r="T1474" s="160"/>
      <c r="U1474" s="160"/>
      <c r="V1474" s="160"/>
      <c r="W1474" s="160"/>
      <c r="X1474" s="151"/>
      <c r="Y1474" s="151"/>
      <c r="Z1474" s="151"/>
      <c r="AA1474" s="151"/>
      <c r="AB1474" s="151"/>
      <c r="AC1474" s="151"/>
      <c r="AD1474" s="151"/>
      <c r="AE1474" s="151"/>
      <c r="AF1474" s="151"/>
      <c r="AG1474" s="151" t="s">
        <v>250</v>
      </c>
      <c r="AH1474" s="151">
        <v>0</v>
      </c>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outlineLevel="1">
      <c r="A1475" s="158"/>
      <c r="B1475" s="159"/>
      <c r="C1475" s="198" t="s">
        <v>1487</v>
      </c>
      <c r="D1475" s="190"/>
      <c r="E1475" s="191">
        <v>5.45</v>
      </c>
      <c r="F1475" s="160"/>
      <c r="G1475" s="160"/>
      <c r="H1475" s="160"/>
      <c r="I1475" s="160"/>
      <c r="J1475" s="160"/>
      <c r="K1475" s="160"/>
      <c r="L1475" s="160"/>
      <c r="M1475" s="160"/>
      <c r="N1475" s="160"/>
      <c r="O1475" s="160"/>
      <c r="P1475" s="160"/>
      <c r="Q1475" s="160"/>
      <c r="R1475" s="160"/>
      <c r="S1475" s="160"/>
      <c r="T1475" s="160"/>
      <c r="U1475" s="160"/>
      <c r="V1475" s="160"/>
      <c r="W1475" s="160"/>
      <c r="X1475" s="151"/>
      <c r="Y1475" s="151"/>
      <c r="Z1475" s="151"/>
      <c r="AA1475" s="151"/>
      <c r="AB1475" s="151"/>
      <c r="AC1475" s="151"/>
      <c r="AD1475" s="151"/>
      <c r="AE1475" s="151"/>
      <c r="AF1475" s="151"/>
      <c r="AG1475" s="151" t="s">
        <v>250</v>
      </c>
      <c r="AH1475" s="151">
        <v>0</v>
      </c>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row>
    <row r="1476" spans="1:60" outlineLevel="1">
      <c r="A1476" s="168">
        <v>325</v>
      </c>
      <c r="B1476" s="169" t="s">
        <v>1488</v>
      </c>
      <c r="C1476" s="185" t="s">
        <v>1489</v>
      </c>
      <c r="D1476" s="170" t="s">
        <v>318</v>
      </c>
      <c r="E1476" s="171">
        <v>19.899999999999999</v>
      </c>
      <c r="F1476" s="172">
        <v>0</v>
      </c>
      <c r="G1476" s="173">
        <f>ROUND(E1476*F1476,2)</f>
        <v>0</v>
      </c>
      <c r="H1476" s="172"/>
      <c r="I1476" s="173">
        <f>ROUND(E1476*H1476,2)</f>
        <v>0</v>
      </c>
      <c r="J1476" s="172"/>
      <c r="K1476" s="173">
        <f>ROUND(E1476*J1476,2)</f>
        <v>0</v>
      </c>
      <c r="L1476" s="173">
        <v>21</v>
      </c>
      <c r="M1476" s="173">
        <f>G1476*(1+L1476/100)</f>
        <v>0</v>
      </c>
      <c r="N1476" s="173">
        <v>0</v>
      </c>
      <c r="O1476" s="173">
        <f>ROUND(E1476*N1476,2)</f>
        <v>0</v>
      </c>
      <c r="P1476" s="173">
        <v>0</v>
      </c>
      <c r="Q1476" s="173">
        <f>ROUND(E1476*P1476,2)</f>
        <v>0</v>
      </c>
      <c r="R1476" s="173" t="s">
        <v>1376</v>
      </c>
      <c r="S1476" s="173" t="s">
        <v>201</v>
      </c>
      <c r="T1476" s="174" t="s">
        <v>245</v>
      </c>
      <c r="U1476" s="160">
        <v>0.308</v>
      </c>
      <c r="V1476" s="160">
        <f>ROUND(E1476*U1476,2)</f>
        <v>6.13</v>
      </c>
      <c r="W1476" s="160"/>
      <c r="X1476" s="151"/>
      <c r="Y1476" s="151"/>
      <c r="Z1476" s="151"/>
      <c r="AA1476" s="151"/>
      <c r="AB1476" s="151"/>
      <c r="AC1476" s="151"/>
      <c r="AD1476" s="151"/>
      <c r="AE1476" s="151"/>
      <c r="AF1476" s="151"/>
      <c r="AG1476" s="151" t="s">
        <v>972</v>
      </c>
      <c r="AH1476" s="151"/>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c r="A1477" s="158"/>
      <c r="B1477" s="159"/>
      <c r="C1477" s="198" t="s">
        <v>544</v>
      </c>
      <c r="D1477" s="190"/>
      <c r="E1477" s="191">
        <v>8.3000000000000007</v>
      </c>
      <c r="F1477" s="160"/>
      <c r="G1477" s="160"/>
      <c r="H1477" s="160"/>
      <c r="I1477" s="160"/>
      <c r="J1477" s="160"/>
      <c r="K1477" s="160"/>
      <c r="L1477" s="160"/>
      <c r="M1477" s="160"/>
      <c r="N1477" s="160"/>
      <c r="O1477" s="160"/>
      <c r="P1477" s="160"/>
      <c r="Q1477" s="160"/>
      <c r="R1477" s="160"/>
      <c r="S1477" s="160"/>
      <c r="T1477" s="160"/>
      <c r="U1477" s="160"/>
      <c r="V1477" s="160"/>
      <c r="W1477" s="160"/>
      <c r="X1477" s="151"/>
      <c r="Y1477" s="151"/>
      <c r="Z1477" s="151"/>
      <c r="AA1477" s="151"/>
      <c r="AB1477" s="151"/>
      <c r="AC1477" s="151"/>
      <c r="AD1477" s="151"/>
      <c r="AE1477" s="151"/>
      <c r="AF1477" s="151"/>
      <c r="AG1477" s="151" t="s">
        <v>250</v>
      </c>
      <c r="AH1477" s="151">
        <v>0</v>
      </c>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c r="A1478" s="158"/>
      <c r="B1478" s="159"/>
      <c r="C1478" s="198" t="s">
        <v>545</v>
      </c>
      <c r="D1478" s="190"/>
      <c r="E1478" s="191">
        <v>-0.9</v>
      </c>
      <c r="F1478" s="160"/>
      <c r="G1478" s="160"/>
      <c r="H1478" s="160"/>
      <c r="I1478" s="160"/>
      <c r="J1478" s="160"/>
      <c r="K1478" s="160"/>
      <c r="L1478" s="160"/>
      <c r="M1478" s="160"/>
      <c r="N1478" s="160"/>
      <c r="O1478" s="160"/>
      <c r="P1478" s="160"/>
      <c r="Q1478" s="160"/>
      <c r="R1478" s="160"/>
      <c r="S1478" s="160"/>
      <c r="T1478" s="160"/>
      <c r="U1478" s="160"/>
      <c r="V1478" s="160"/>
      <c r="W1478" s="160"/>
      <c r="X1478" s="151"/>
      <c r="Y1478" s="151"/>
      <c r="Z1478" s="151"/>
      <c r="AA1478" s="151"/>
      <c r="AB1478" s="151"/>
      <c r="AC1478" s="151"/>
      <c r="AD1478" s="151"/>
      <c r="AE1478" s="151"/>
      <c r="AF1478" s="151"/>
      <c r="AG1478" s="151" t="s">
        <v>250</v>
      </c>
      <c r="AH1478" s="151">
        <v>0</v>
      </c>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c r="A1479" s="158"/>
      <c r="B1479" s="159"/>
      <c r="C1479" s="198" t="s">
        <v>546</v>
      </c>
      <c r="D1479" s="190"/>
      <c r="E1479" s="191">
        <v>5.2</v>
      </c>
      <c r="F1479" s="160"/>
      <c r="G1479" s="160"/>
      <c r="H1479" s="160"/>
      <c r="I1479" s="160"/>
      <c r="J1479" s="160"/>
      <c r="K1479" s="160"/>
      <c r="L1479" s="160"/>
      <c r="M1479" s="160"/>
      <c r="N1479" s="160"/>
      <c r="O1479" s="160"/>
      <c r="P1479" s="160"/>
      <c r="Q1479" s="160"/>
      <c r="R1479" s="160"/>
      <c r="S1479" s="160"/>
      <c r="T1479" s="160"/>
      <c r="U1479" s="160"/>
      <c r="V1479" s="160"/>
      <c r="W1479" s="160"/>
      <c r="X1479" s="151"/>
      <c r="Y1479" s="151"/>
      <c r="Z1479" s="151"/>
      <c r="AA1479" s="151"/>
      <c r="AB1479" s="151"/>
      <c r="AC1479" s="151"/>
      <c r="AD1479" s="151"/>
      <c r="AE1479" s="151"/>
      <c r="AF1479" s="151"/>
      <c r="AG1479" s="151" t="s">
        <v>250</v>
      </c>
      <c r="AH1479" s="151">
        <v>0</v>
      </c>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c r="A1480" s="158"/>
      <c r="B1480" s="159"/>
      <c r="C1480" s="198" t="s">
        <v>547</v>
      </c>
      <c r="D1480" s="190"/>
      <c r="E1480" s="191">
        <v>-0.6</v>
      </c>
      <c r="F1480" s="160"/>
      <c r="G1480" s="160"/>
      <c r="H1480" s="160"/>
      <c r="I1480" s="160"/>
      <c r="J1480" s="160"/>
      <c r="K1480" s="160"/>
      <c r="L1480" s="160"/>
      <c r="M1480" s="160"/>
      <c r="N1480" s="160"/>
      <c r="O1480" s="160"/>
      <c r="P1480" s="160"/>
      <c r="Q1480" s="160"/>
      <c r="R1480" s="160"/>
      <c r="S1480" s="160"/>
      <c r="T1480" s="160"/>
      <c r="U1480" s="160"/>
      <c r="V1480" s="160"/>
      <c r="W1480" s="160"/>
      <c r="X1480" s="151"/>
      <c r="Y1480" s="151"/>
      <c r="Z1480" s="151"/>
      <c r="AA1480" s="151"/>
      <c r="AB1480" s="151"/>
      <c r="AC1480" s="151"/>
      <c r="AD1480" s="151"/>
      <c r="AE1480" s="151"/>
      <c r="AF1480" s="151"/>
      <c r="AG1480" s="151" t="s">
        <v>250</v>
      </c>
      <c r="AH1480" s="151">
        <v>0</v>
      </c>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c r="A1481" s="158"/>
      <c r="B1481" s="159"/>
      <c r="C1481" s="198" t="s">
        <v>548</v>
      </c>
      <c r="D1481" s="190"/>
      <c r="E1481" s="191">
        <v>8.6</v>
      </c>
      <c r="F1481" s="160"/>
      <c r="G1481" s="160"/>
      <c r="H1481" s="160"/>
      <c r="I1481" s="160"/>
      <c r="J1481" s="160"/>
      <c r="K1481" s="160"/>
      <c r="L1481" s="160"/>
      <c r="M1481" s="160"/>
      <c r="N1481" s="160"/>
      <c r="O1481" s="160"/>
      <c r="P1481" s="160"/>
      <c r="Q1481" s="160"/>
      <c r="R1481" s="160"/>
      <c r="S1481" s="160"/>
      <c r="T1481" s="160"/>
      <c r="U1481" s="160"/>
      <c r="V1481" s="160"/>
      <c r="W1481" s="160"/>
      <c r="X1481" s="151"/>
      <c r="Y1481" s="151"/>
      <c r="Z1481" s="151"/>
      <c r="AA1481" s="151"/>
      <c r="AB1481" s="151"/>
      <c r="AC1481" s="151"/>
      <c r="AD1481" s="151"/>
      <c r="AE1481" s="151"/>
      <c r="AF1481" s="151"/>
      <c r="AG1481" s="151" t="s">
        <v>250</v>
      </c>
      <c r="AH1481" s="151">
        <v>0</v>
      </c>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outlineLevel="1">
      <c r="A1482" s="158"/>
      <c r="B1482" s="159"/>
      <c r="C1482" s="198" t="s">
        <v>549</v>
      </c>
      <c r="D1482" s="190"/>
      <c r="E1482" s="191">
        <v>-0.7</v>
      </c>
      <c r="F1482" s="160"/>
      <c r="G1482" s="160"/>
      <c r="H1482" s="160"/>
      <c r="I1482" s="160"/>
      <c r="J1482" s="160"/>
      <c r="K1482" s="160"/>
      <c r="L1482" s="160"/>
      <c r="M1482" s="160"/>
      <c r="N1482" s="160"/>
      <c r="O1482" s="160"/>
      <c r="P1482" s="160"/>
      <c r="Q1482" s="160"/>
      <c r="R1482" s="160"/>
      <c r="S1482" s="160"/>
      <c r="T1482" s="160"/>
      <c r="U1482" s="160"/>
      <c r="V1482" s="160"/>
      <c r="W1482" s="160"/>
      <c r="X1482" s="151"/>
      <c r="Y1482" s="151"/>
      <c r="Z1482" s="151"/>
      <c r="AA1482" s="151"/>
      <c r="AB1482" s="151"/>
      <c r="AC1482" s="151"/>
      <c r="AD1482" s="151"/>
      <c r="AE1482" s="151"/>
      <c r="AF1482" s="151"/>
      <c r="AG1482" s="151" t="s">
        <v>250</v>
      </c>
      <c r="AH1482" s="151">
        <v>0</v>
      </c>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outlineLevel="1">
      <c r="A1483" s="168">
        <v>326</v>
      </c>
      <c r="B1483" s="169" t="s">
        <v>1490</v>
      </c>
      <c r="C1483" s="185" t="s">
        <v>1491</v>
      </c>
      <c r="D1483" s="170" t="s">
        <v>292</v>
      </c>
      <c r="E1483" s="171">
        <v>38.055</v>
      </c>
      <c r="F1483" s="172">
        <v>0</v>
      </c>
      <c r="G1483" s="173">
        <f>ROUND(E1483*F1483,2)</f>
        <v>0</v>
      </c>
      <c r="H1483" s="172"/>
      <c r="I1483" s="173">
        <f>ROUND(E1483*H1483,2)</f>
        <v>0</v>
      </c>
      <c r="J1483" s="172"/>
      <c r="K1483" s="173">
        <f>ROUND(E1483*J1483,2)</f>
        <v>0</v>
      </c>
      <c r="L1483" s="173">
        <v>21</v>
      </c>
      <c r="M1483" s="173">
        <f>G1483*(1+L1483/100)</f>
        <v>0</v>
      </c>
      <c r="N1483" s="173">
        <v>0</v>
      </c>
      <c r="O1483" s="173">
        <f>ROUND(E1483*N1483,2)</f>
        <v>0</v>
      </c>
      <c r="P1483" s="173">
        <v>0</v>
      </c>
      <c r="Q1483" s="173">
        <f>ROUND(E1483*P1483,2)</f>
        <v>0</v>
      </c>
      <c r="R1483" s="173" t="s">
        <v>1376</v>
      </c>
      <c r="S1483" s="173" t="s">
        <v>201</v>
      </c>
      <c r="T1483" s="174" t="s">
        <v>245</v>
      </c>
      <c r="U1483" s="160">
        <v>0.96599999999999997</v>
      </c>
      <c r="V1483" s="160">
        <f>ROUND(E1483*U1483,2)</f>
        <v>36.76</v>
      </c>
      <c r="W1483" s="160"/>
      <c r="X1483" s="151"/>
      <c r="Y1483" s="151"/>
      <c r="Z1483" s="151"/>
      <c r="AA1483" s="151"/>
      <c r="AB1483" s="151"/>
      <c r="AC1483" s="151"/>
      <c r="AD1483" s="151"/>
      <c r="AE1483" s="151"/>
      <c r="AF1483" s="151"/>
      <c r="AG1483" s="151" t="s">
        <v>972</v>
      </c>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outlineLevel="1">
      <c r="A1484" s="158"/>
      <c r="B1484" s="159"/>
      <c r="C1484" s="315" t="s">
        <v>1492</v>
      </c>
      <c r="D1484" s="316"/>
      <c r="E1484" s="316"/>
      <c r="F1484" s="316"/>
      <c r="G1484" s="316"/>
      <c r="H1484" s="160"/>
      <c r="I1484" s="160"/>
      <c r="J1484" s="160"/>
      <c r="K1484" s="160"/>
      <c r="L1484" s="160"/>
      <c r="M1484" s="160"/>
      <c r="N1484" s="160"/>
      <c r="O1484" s="160"/>
      <c r="P1484" s="160"/>
      <c r="Q1484" s="160"/>
      <c r="R1484" s="160"/>
      <c r="S1484" s="160"/>
      <c r="T1484" s="160"/>
      <c r="U1484" s="160"/>
      <c r="V1484" s="160"/>
      <c r="W1484" s="160"/>
      <c r="X1484" s="151"/>
      <c r="Y1484" s="151"/>
      <c r="Z1484" s="151"/>
      <c r="AA1484" s="151"/>
      <c r="AB1484" s="151"/>
      <c r="AC1484" s="151"/>
      <c r="AD1484" s="151"/>
      <c r="AE1484" s="151"/>
      <c r="AF1484" s="151"/>
      <c r="AG1484" s="151" t="s">
        <v>248</v>
      </c>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outlineLevel="1">
      <c r="A1485" s="158"/>
      <c r="B1485" s="159"/>
      <c r="C1485" s="198" t="s">
        <v>1474</v>
      </c>
      <c r="D1485" s="190"/>
      <c r="E1485" s="191">
        <v>13.28</v>
      </c>
      <c r="F1485" s="160"/>
      <c r="G1485" s="160"/>
      <c r="H1485" s="160"/>
      <c r="I1485" s="160"/>
      <c r="J1485" s="160"/>
      <c r="K1485" s="160"/>
      <c r="L1485" s="160"/>
      <c r="M1485" s="160"/>
      <c r="N1485" s="160"/>
      <c r="O1485" s="160"/>
      <c r="P1485" s="160"/>
      <c r="Q1485" s="160"/>
      <c r="R1485" s="160"/>
      <c r="S1485" s="160"/>
      <c r="T1485" s="160"/>
      <c r="U1485" s="160"/>
      <c r="V1485" s="160"/>
      <c r="W1485" s="160"/>
      <c r="X1485" s="151"/>
      <c r="Y1485" s="151"/>
      <c r="Z1485" s="151"/>
      <c r="AA1485" s="151"/>
      <c r="AB1485" s="151"/>
      <c r="AC1485" s="151"/>
      <c r="AD1485" s="151"/>
      <c r="AE1485" s="151"/>
      <c r="AF1485" s="151"/>
      <c r="AG1485" s="151" t="s">
        <v>250</v>
      </c>
      <c r="AH1485" s="151">
        <v>0</v>
      </c>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outlineLevel="1">
      <c r="A1486" s="158"/>
      <c r="B1486" s="159"/>
      <c r="C1486" s="198" t="s">
        <v>481</v>
      </c>
      <c r="D1486" s="190"/>
      <c r="E1486" s="191">
        <v>-1.44</v>
      </c>
      <c r="F1486" s="160"/>
      <c r="G1486" s="160"/>
      <c r="H1486" s="160"/>
      <c r="I1486" s="160"/>
      <c r="J1486" s="160"/>
      <c r="K1486" s="160"/>
      <c r="L1486" s="160"/>
      <c r="M1486" s="160"/>
      <c r="N1486" s="160"/>
      <c r="O1486" s="160"/>
      <c r="P1486" s="160"/>
      <c r="Q1486" s="160"/>
      <c r="R1486" s="160"/>
      <c r="S1486" s="160"/>
      <c r="T1486" s="160"/>
      <c r="U1486" s="160"/>
      <c r="V1486" s="160"/>
      <c r="W1486" s="160"/>
      <c r="X1486" s="151"/>
      <c r="Y1486" s="151"/>
      <c r="Z1486" s="151"/>
      <c r="AA1486" s="151"/>
      <c r="AB1486" s="151"/>
      <c r="AC1486" s="151"/>
      <c r="AD1486" s="151"/>
      <c r="AE1486" s="151"/>
      <c r="AF1486" s="151"/>
      <c r="AG1486" s="151" t="s">
        <v>250</v>
      </c>
      <c r="AH1486" s="151">
        <v>0</v>
      </c>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outlineLevel="1">
      <c r="A1487" s="158"/>
      <c r="B1487" s="159"/>
      <c r="C1487" s="198" t="s">
        <v>482</v>
      </c>
      <c r="D1487" s="190"/>
      <c r="E1487" s="191">
        <v>8.32</v>
      </c>
      <c r="F1487" s="160"/>
      <c r="G1487" s="160"/>
      <c r="H1487" s="160"/>
      <c r="I1487" s="160"/>
      <c r="J1487" s="160"/>
      <c r="K1487" s="160"/>
      <c r="L1487" s="160"/>
      <c r="M1487" s="160"/>
      <c r="N1487" s="160"/>
      <c r="O1487" s="160"/>
      <c r="P1487" s="160"/>
      <c r="Q1487" s="160"/>
      <c r="R1487" s="160"/>
      <c r="S1487" s="160"/>
      <c r="T1487" s="160"/>
      <c r="U1487" s="160"/>
      <c r="V1487" s="160"/>
      <c r="W1487" s="160"/>
      <c r="X1487" s="151"/>
      <c r="Y1487" s="151"/>
      <c r="Z1487" s="151"/>
      <c r="AA1487" s="151"/>
      <c r="AB1487" s="151"/>
      <c r="AC1487" s="151"/>
      <c r="AD1487" s="151"/>
      <c r="AE1487" s="151"/>
      <c r="AF1487" s="151"/>
      <c r="AG1487" s="151" t="s">
        <v>250</v>
      </c>
      <c r="AH1487" s="151">
        <v>0</v>
      </c>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outlineLevel="1">
      <c r="A1488" s="158"/>
      <c r="B1488" s="159"/>
      <c r="C1488" s="198" t="s">
        <v>483</v>
      </c>
      <c r="D1488" s="190"/>
      <c r="E1488" s="191">
        <v>-0.96</v>
      </c>
      <c r="F1488" s="160"/>
      <c r="G1488" s="160"/>
      <c r="H1488" s="160"/>
      <c r="I1488" s="160"/>
      <c r="J1488" s="160"/>
      <c r="K1488" s="160"/>
      <c r="L1488" s="160"/>
      <c r="M1488" s="160"/>
      <c r="N1488" s="160"/>
      <c r="O1488" s="160"/>
      <c r="P1488" s="160"/>
      <c r="Q1488" s="160"/>
      <c r="R1488" s="160"/>
      <c r="S1488" s="160"/>
      <c r="T1488" s="160"/>
      <c r="U1488" s="160"/>
      <c r="V1488" s="160"/>
      <c r="W1488" s="160"/>
      <c r="X1488" s="151"/>
      <c r="Y1488" s="151"/>
      <c r="Z1488" s="151"/>
      <c r="AA1488" s="151"/>
      <c r="AB1488" s="151"/>
      <c r="AC1488" s="151"/>
      <c r="AD1488" s="151"/>
      <c r="AE1488" s="151"/>
      <c r="AF1488" s="151"/>
      <c r="AG1488" s="151" t="s">
        <v>250</v>
      </c>
      <c r="AH1488" s="151">
        <v>0</v>
      </c>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c r="A1489" s="158"/>
      <c r="B1489" s="159"/>
      <c r="C1489" s="198" t="s">
        <v>484</v>
      </c>
      <c r="D1489" s="190"/>
      <c r="E1489" s="191">
        <v>17.63</v>
      </c>
      <c r="F1489" s="160"/>
      <c r="G1489" s="160"/>
      <c r="H1489" s="160"/>
      <c r="I1489" s="160"/>
      <c r="J1489" s="160"/>
      <c r="K1489" s="160"/>
      <c r="L1489" s="160"/>
      <c r="M1489" s="160"/>
      <c r="N1489" s="160"/>
      <c r="O1489" s="160"/>
      <c r="P1489" s="160"/>
      <c r="Q1489" s="160"/>
      <c r="R1489" s="160"/>
      <c r="S1489" s="160"/>
      <c r="T1489" s="160"/>
      <c r="U1489" s="160"/>
      <c r="V1489" s="160"/>
      <c r="W1489" s="160"/>
      <c r="X1489" s="151"/>
      <c r="Y1489" s="151"/>
      <c r="Z1489" s="151"/>
      <c r="AA1489" s="151"/>
      <c r="AB1489" s="151"/>
      <c r="AC1489" s="151"/>
      <c r="AD1489" s="151"/>
      <c r="AE1489" s="151"/>
      <c r="AF1489" s="151"/>
      <c r="AG1489" s="151" t="s">
        <v>250</v>
      </c>
      <c r="AH1489" s="151">
        <v>0</v>
      </c>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c r="A1490" s="158"/>
      <c r="B1490" s="159"/>
      <c r="C1490" s="198" t="s">
        <v>394</v>
      </c>
      <c r="D1490" s="190"/>
      <c r="E1490" s="191">
        <v>-1.4</v>
      </c>
      <c r="F1490" s="160"/>
      <c r="G1490" s="160"/>
      <c r="H1490" s="160"/>
      <c r="I1490" s="160"/>
      <c r="J1490" s="160"/>
      <c r="K1490" s="160"/>
      <c r="L1490" s="160"/>
      <c r="M1490" s="160"/>
      <c r="N1490" s="160"/>
      <c r="O1490" s="160"/>
      <c r="P1490" s="160"/>
      <c r="Q1490" s="160"/>
      <c r="R1490" s="160"/>
      <c r="S1490" s="160"/>
      <c r="T1490" s="160"/>
      <c r="U1490" s="160"/>
      <c r="V1490" s="160"/>
      <c r="W1490" s="160"/>
      <c r="X1490" s="151"/>
      <c r="Y1490" s="151"/>
      <c r="Z1490" s="151"/>
      <c r="AA1490" s="151"/>
      <c r="AB1490" s="151"/>
      <c r="AC1490" s="151"/>
      <c r="AD1490" s="151"/>
      <c r="AE1490" s="151"/>
      <c r="AF1490" s="151"/>
      <c r="AG1490" s="151" t="s">
        <v>250</v>
      </c>
      <c r="AH1490" s="151">
        <v>0</v>
      </c>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outlineLevel="1">
      <c r="A1491" s="158"/>
      <c r="B1491" s="159"/>
      <c r="C1491" s="198" t="s">
        <v>487</v>
      </c>
      <c r="D1491" s="190"/>
      <c r="E1491" s="191">
        <v>2.625</v>
      </c>
      <c r="F1491" s="160"/>
      <c r="G1491" s="160"/>
      <c r="H1491" s="160"/>
      <c r="I1491" s="160"/>
      <c r="J1491" s="160"/>
      <c r="K1491" s="160"/>
      <c r="L1491" s="160"/>
      <c r="M1491" s="160"/>
      <c r="N1491" s="160"/>
      <c r="O1491" s="160"/>
      <c r="P1491" s="160"/>
      <c r="Q1491" s="160"/>
      <c r="R1491" s="160"/>
      <c r="S1491" s="160"/>
      <c r="T1491" s="160"/>
      <c r="U1491" s="160"/>
      <c r="V1491" s="160"/>
      <c r="W1491" s="160"/>
      <c r="X1491" s="151"/>
      <c r="Y1491" s="151"/>
      <c r="Z1491" s="151"/>
      <c r="AA1491" s="151"/>
      <c r="AB1491" s="151"/>
      <c r="AC1491" s="151"/>
      <c r="AD1491" s="151"/>
      <c r="AE1491" s="151"/>
      <c r="AF1491" s="151"/>
      <c r="AG1491" s="151" t="s">
        <v>250</v>
      </c>
      <c r="AH1491" s="151">
        <v>0</v>
      </c>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ht="22.5" outlineLevel="1">
      <c r="A1492" s="168">
        <v>327</v>
      </c>
      <c r="B1492" s="169" t="s">
        <v>1493</v>
      </c>
      <c r="C1492" s="185" t="s">
        <v>1494</v>
      </c>
      <c r="D1492" s="170" t="s">
        <v>292</v>
      </c>
      <c r="E1492" s="171">
        <v>38.055</v>
      </c>
      <c r="F1492" s="172">
        <v>0</v>
      </c>
      <c r="G1492" s="173">
        <f>ROUND(E1492*F1492,2)</f>
        <v>0</v>
      </c>
      <c r="H1492" s="172"/>
      <c r="I1492" s="173">
        <f>ROUND(E1492*H1492,2)</f>
        <v>0</v>
      </c>
      <c r="J1492" s="172"/>
      <c r="K1492" s="173">
        <f>ROUND(E1492*J1492,2)</f>
        <v>0</v>
      </c>
      <c r="L1492" s="173">
        <v>21</v>
      </c>
      <c r="M1492" s="173">
        <f>G1492*(1+L1492/100)</f>
        <v>0</v>
      </c>
      <c r="N1492" s="173">
        <v>8.9999999999999998E-4</v>
      </c>
      <c r="O1492" s="173">
        <f>ROUND(E1492*N1492,2)</f>
        <v>0.03</v>
      </c>
      <c r="P1492" s="173">
        <v>0</v>
      </c>
      <c r="Q1492" s="173">
        <f>ROUND(E1492*P1492,2)</f>
        <v>0</v>
      </c>
      <c r="R1492" s="173" t="s">
        <v>1376</v>
      </c>
      <c r="S1492" s="173" t="s">
        <v>201</v>
      </c>
      <c r="T1492" s="174" t="s">
        <v>245</v>
      </c>
      <c r="U1492" s="160">
        <v>0</v>
      </c>
      <c r="V1492" s="160">
        <f>ROUND(E1492*U1492,2)</f>
        <v>0</v>
      </c>
      <c r="W1492" s="160"/>
      <c r="X1492" s="151"/>
      <c r="Y1492" s="151"/>
      <c r="Z1492" s="151"/>
      <c r="AA1492" s="151"/>
      <c r="AB1492" s="151"/>
      <c r="AC1492" s="151"/>
      <c r="AD1492" s="151"/>
      <c r="AE1492" s="151"/>
      <c r="AF1492" s="151"/>
      <c r="AG1492" s="151" t="s">
        <v>424</v>
      </c>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c r="A1493" s="158"/>
      <c r="B1493" s="159"/>
      <c r="C1493" s="198" t="s">
        <v>1474</v>
      </c>
      <c r="D1493" s="190"/>
      <c r="E1493" s="191">
        <v>13.28</v>
      </c>
      <c r="F1493" s="160"/>
      <c r="G1493" s="160"/>
      <c r="H1493" s="160"/>
      <c r="I1493" s="160"/>
      <c r="J1493" s="160"/>
      <c r="K1493" s="160"/>
      <c r="L1493" s="160"/>
      <c r="M1493" s="160"/>
      <c r="N1493" s="160"/>
      <c r="O1493" s="160"/>
      <c r="P1493" s="160"/>
      <c r="Q1493" s="160"/>
      <c r="R1493" s="160"/>
      <c r="S1493" s="160"/>
      <c r="T1493" s="160"/>
      <c r="U1493" s="160"/>
      <c r="V1493" s="160"/>
      <c r="W1493" s="160"/>
      <c r="X1493" s="151"/>
      <c r="Y1493" s="151"/>
      <c r="Z1493" s="151"/>
      <c r="AA1493" s="151"/>
      <c r="AB1493" s="151"/>
      <c r="AC1493" s="151"/>
      <c r="AD1493" s="151"/>
      <c r="AE1493" s="151"/>
      <c r="AF1493" s="151"/>
      <c r="AG1493" s="151" t="s">
        <v>250</v>
      </c>
      <c r="AH1493" s="151">
        <v>0</v>
      </c>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c r="A1494" s="158"/>
      <c r="B1494" s="159"/>
      <c r="C1494" s="198" t="s">
        <v>481</v>
      </c>
      <c r="D1494" s="190"/>
      <c r="E1494" s="191">
        <v>-1.44</v>
      </c>
      <c r="F1494" s="160"/>
      <c r="G1494" s="160"/>
      <c r="H1494" s="160"/>
      <c r="I1494" s="160"/>
      <c r="J1494" s="160"/>
      <c r="K1494" s="160"/>
      <c r="L1494" s="160"/>
      <c r="M1494" s="160"/>
      <c r="N1494" s="160"/>
      <c r="O1494" s="160"/>
      <c r="P1494" s="160"/>
      <c r="Q1494" s="160"/>
      <c r="R1494" s="160"/>
      <c r="S1494" s="160"/>
      <c r="T1494" s="160"/>
      <c r="U1494" s="160"/>
      <c r="V1494" s="160"/>
      <c r="W1494" s="160"/>
      <c r="X1494" s="151"/>
      <c r="Y1494" s="151"/>
      <c r="Z1494" s="151"/>
      <c r="AA1494" s="151"/>
      <c r="AB1494" s="151"/>
      <c r="AC1494" s="151"/>
      <c r="AD1494" s="151"/>
      <c r="AE1494" s="151"/>
      <c r="AF1494" s="151"/>
      <c r="AG1494" s="151" t="s">
        <v>250</v>
      </c>
      <c r="AH1494" s="151">
        <v>0</v>
      </c>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outlineLevel="1">
      <c r="A1495" s="158"/>
      <c r="B1495" s="159"/>
      <c r="C1495" s="198" t="s">
        <v>482</v>
      </c>
      <c r="D1495" s="190"/>
      <c r="E1495" s="191">
        <v>8.32</v>
      </c>
      <c r="F1495" s="160"/>
      <c r="G1495" s="160"/>
      <c r="H1495" s="160"/>
      <c r="I1495" s="160"/>
      <c r="J1495" s="160"/>
      <c r="K1495" s="160"/>
      <c r="L1495" s="160"/>
      <c r="M1495" s="160"/>
      <c r="N1495" s="160"/>
      <c r="O1495" s="160"/>
      <c r="P1495" s="160"/>
      <c r="Q1495" s="160"/>
      <c r="R1495" s="160"/>
      <c r="S1495" s="160"/>
      <c r="T1495" s="160"/>
      <c r="U1495" s="160"/>
      <c r="V1495" s="160"/>
      <c r="W1495" s="160"/>
      <c r="X1495" s="151"/>
      <c r="Y1495" s="151"/>
      <c r="Z1495" s="151"/>
      <c r="AA1495" s="151"/>
      <c r="AB1495" s="151"/>
      <c r="AC1495" s="151"/>
      <c r="AD1495" s="151"/>
      <c r="AE1495" s="151"/>
      <c r="AF1495" s="151"/>
      <c r="AG1495" s="151" t="s">
        <v>250</v>
      </c>
      <c r="AH1495" s="151">
        <v>0</v>
      </c>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outlineLevel="1">
      <c r="A1496" s="158"/>
      <c r="B1496" s="159"/>
      <c r="C1496" s="198" t="s">
        <v>483</v>
      </c>
      <c r="D1496" s="190"/>
      <c r="E1496" s="191">
        <v>-0.96</v>
      </c>
      <c r="F1496" s="160"/>
      <c r="G1496" s="160"/>
      <c r="H1496" s="160"/>
      <c r="I1496" s="160"/>
      <c r="J1496" s="160"/>
      <c r="K1496" s="160"/>
      <c r="L1496" s="160"/>
      <c r="M1496" s="160"/>
      <c r="N1496" s="160"/>
      <c r="O1496" s="160"/>
      <c r="P1496" s="160"/>
      <c r="Q1496" s="160"/>
      <c r="R1496" s="160"/>
      <c r="S1496" s="160"/>
      <c r="T1496" s="160"/>
      <c r="U1496" s="160"/>
      <c r="V1496" s="160"/>
      <c r="W1496" s="160"/>
      <c r="X1496" s="151"/>
      <c r="Y1496" s="151"/>
      <c r="Z1496" s="151"/>
      <c r="AA1496" s="151"/>
      <c r="AB1496" s="151"/>
      <c r="AC1496" s="151"/>
      <c r="AD1496" s="151"/>
      <c r="AE1496" s="151"/>
      <c r="AF1496" s="151"/>
      <c r="AG1496" s="151" t="s">
        <v>250</v>
      </c>
      <c r="AH1496" s="151">
        <v>0</v>
      </c>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row>
    <row r="1497" spans="1:60" outlineLevel="1">
      <c r="A1497" s="158"/>
      <c r="B1497" s="159"/>
      <c r="C1497" s="198" t="s">
        <v>484</v>
      </c>
      <c r="D1497" s="190"/>
      <c r="E1497" s="191">
        <v>17.63</v>
      </c>
      <c r="F1497" s="160"/>
      <c r="G1497" s="160"/>
      <c r="H1497" s="160"/>
      <c r="I1497" s="160"/>
      <c r="J1497" s="160"/>
      <c r="K1497" s="160"/>
      <c r="L1497" s="160"/>
      <c r="M1497" s="160"/>
      <c r="N1497" s="160"/>
      <c r="O1497" s="160"/>
      <c r="P1497" s="160"/>
      <c r="Q1497" s="160"/>
      <c r="R1497" s="160"/>
      <c r="S1497" s="160"/>
      <c r="T1497" s="160"/>
      <c r="U1497" s="160"/>
      <c r="V1497" s="160"/>
      <c r="W1497" s="160"/>
      <c r="X1497" s="151"/>
      <c r="Y1497" s="151"/>
      <c r="Z1497" s="151"/>
      <c r="AA1497" s="151"/>
      <c r="AB1497" s="151"/>
      <c r="AC1497" s="151"/>
      <c r="AD1497" s="151"/>
      <c r="AE1497" s="151"/>
      <c r="AF1497" s="151"/>
      <c r="AG1497" s="151" t="s">
        <v>250</v>
      </c>
      <c r="AH1497" s="151">
        <v>0</v>
      </c>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row>
    <row r="1498" spans="1:60" outlineLevel="1">
      <c r="A1498" s="158"/>
      <c r="B1498" s="159"/>
      <c r="C1498" s="198" t="s">
        <v>394</v>
      </c>
      <c r="D1498" s="190"/>
      <c r="E1498" s="191">
        <v>-1.4</v>
      </c>
      <c r="F1498" s="160"/>
      <c r="G1498" s="160"/>
      <c r="H1498" s="160"/>
      <c r="I1498" s="160"/>
      <c r="J1498" s="160"/>
      <c r="K1498" s="160"/>
      <c r="L1498" s="160"/>
      <c r="M1498" s="160"/>
      <c r="N1498" s="160"/>
      <c r="O1498" s="160"/>
      <c r="P1498" s="160"/>
      <c r="Q1498" s="160"/>
      <c r="R1498" s="160"/>
      <c r="S1498" s="160"/>
      <c r="T1498" s="160"/>
      <c r="U1498" s="160"/>
      <c r="V1498" s="160"/>
      <c r="W1498" s="160"/>
      <c r="X1498" s="151"/>
      <c r="Y1498" s="151"/>
      <c r="Z1498" s="151"/>
      <c r="AA1498" s="151"/>
      <c r="AB1498" s="151"/>
      <c r="AC1498" s="151"/>
      <c r="AD1498" s="151"/>
      <c r="AE1498" s="151"/>
      <c r="AF1498" s="151"/>
      <c r="AG1498" s="151" t="s">
        <v>250</v>
      </c>
      <c r="AH1498" s="151">
        <v>0</v>
      </c>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row>
    <row r="1499" spans="1:60" outlineLevel="1">
      <c r="A1499" s="158"/>
      <c r="B1499" s="159"/>
      <c r="C1499" s="198" t="s">
        <v>487</v>
      </c>
      <c r="D1499" s="190"/>
      <c r="E1499" s="191">
        <v>2.625</v>
      </c>
      <c r="F1499" s="160"/>
      <c r="G1499" s="160"/>
      <c r="H1499" s="160"/>
      <c r="I1499" s="160"/>
      <c r="J1499" s="160"/>
      <c r="K1499" s="160"/>
      <c r="L1499" s="160"/>
      <c r="M1499" s="160"/>
      <c r="N1499" s="160"/>
      <c r="O1499" s="160"/>
      <c r="P1499" s="160"/>
      <c r="Q1499" s="160"/>
      <c r="R1499" s="160"/>
      <c r="S1499" s="160"/>
      <c r="T1499" s="160"/>
      <c r="U1499" s="160"/>
      <c r="V1499" s="160"/>
      <c r="W1499" s="160"/>
      <c r="X1499" s="151"/>
      <c r="Y1499" s="151"/>
      <c r="Z1499" s="151"/>
      <c r="AA1499" s="151"/>
      <c r="AB1499" s="151"/>
      <c r="AC1499" s="151"/>
      <c r="AD1499" s="151"/>
      <c r="AE1499" s="151"/>
      <c r="AF1499" s="151"/>
      <c r="AG1499" s="151" t="s">
        <v>250</v>
      </c>
      <c r="AH1499" s="151">
        <v>0</v>
      </c>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row>
    <row r="1500" spans="1:60" ht="33.75" outlineLevel="1">
      <c r="A1500" s="168">
        <v>328</v>
      </c>
      <c r="B1500" s="169" t="s">
        <v>1408</v>
      </c>
      <c r="C1500" s="185" t="s">
        <v>1409</v>
      </c>
      <c r="D1500" s="170" t="s">
        <v>1339</v>
      </c>
      <c r="E1500" s="171">
        <v>5.7082499999999996</v>
      </c>
      <c r="F1500" s="172">
        <v>0</v>
      </c>
      <c r="G1500" s="173">
        <f>ROUND(E1500*F1500,2)</f>
        <v>0</v>
      </c>
      <c r="H1500" s="172"/>
      <c r="I1500" s="173">
        <f>ROUND(E1500*H1500,2)</f>
        <v>0</v>
      </c>
      <c r="J1500" s="172"/>
      <c r="K1500" s="173">
        <f>ROUND(E1500*J1500,2)</f>
        <v>0</v>
      </c>
      <c r="L1500" s="173">
        <v>21</v>
      </c>
      <c r="M1500" s="173">
        <f>G1500*(1+L1500/100)</f>
        <v>0</v>
      </c>
      <c r="N1500" s="173">
        <v>1E-3</v>
      </c>
      <c r="O1500" s="173">
        <f>ROUND(E1500*N1500,2)</f>
        <v>0.01</v>
      </c>
      <c r="P1500" s="173">
        <v>0</v>
      </c>
      <c r="Q1500" s="173">
        <f>ROUND(E1500*P1500,2)</f>
        <v>0</v>
      </c>
      <c r="R1500" s="173" t="s">
        <v>277</v>
      </c>
      <c r="S1500" s="173" t="s">
        <v>201</v>
      </c>
      <c r="T1500" s="174" t="s">
        <v>245</v>
      </c>
      <c r="U1500" s="160">
        <v>0</v>
      </c>
      <c r="V1500" s="160">
        <f>ROUND(E1500*U1500,2)</f>
        <v>0</v>
      </c>
      <c r="W1500" s="160"/>
      <c r="X1500" s="151"/>
      <c r="Y1500" s="151"/>
      <c r="Z1500" s="151"/>
      <c r="AA1500" s="151"/>
      <c r="AB1500" s="151"/>
      <c r="AC1500" s="151"/>
      <c r="AD1500" s="151"/>
      <c r="AE1500" s="151"/>
      <c r="AF1500" s="151"/>
      <c r="AG1500" s="151" t="s">
        <v>1002</v>
      </c>
      <c r="AH1500" s="151"/>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row>
    <row r="1501" spans="1:60" outlineLevel="1">
      <c r="A1501" s="158"/>
      <c r="B1501" s="159"/>
      <c r="C1501" s="199" t="s">
        <v>279</v>
      </c>
      <c r="D1501" s="192"/>
      <c r="E1501" s="193"/>
      <c r="F1501" s="160"/>
      <c r="G1501" s="160"/>
      <c r="H1501" s="160"/>
      <c r="I1501" s="160"/>
      <c r="J1501" s="160"/>
      <c r="K1501" s="160"/>
      <c r="L1501" s="160"/>
      <c r="M1501" s="160"/>
      <c r="N1501" s="160"/>
      <c r="O1501" s="160"/>
      <c r="P1501" s="160"/>
      <c r="Q1501" s="160"/>
      <c r="R1501" s="160"/>
      <c r="S1501" s="160"/>
      <c r="T1501" s="160"/>
      <c r="U1501" s="160"/>
      <c r="V1501" s="160"/>
      <c r="W1501" s="160"/>
      <c r="X1501" s="151"/>
      <c r="Y1501" s="151"/>
      <c r="Z1501" s="151"/>
      <c r="AA1501" s="151"/>
      <c r="AB1501" s="151"/>
      <c r="AC1501" s="151"/>
      <c r="AD1501" s="151"/>
      <c r="AE1501" s="151"/>
      <c r="AF1501" s="151"/>
      <c r="AG1501" s="151" t="s">
        <v>250</v>
      </c>
      <c r="AH1501" s="151"/>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row>
    <row r="1502" spans="1:60" outlineLevel="1">
      <c r="A1502" s="158"/>
      <c r="B1502" s="159"/>
      <c r="C1502" s="200" t="s">
        <v>1495</v>
      </c>
      <c r="D1502" s="192"/>
      <c r="E1502" s="193">
        <v>13.28</v>
      </c>
      <c r="F1502" s="160"/>
      <c r="G1502" s="160"/>
      <c r="H1502" s="160"/>
      <c r="I1502" s="160"/>
      <c r="J1502" s="160"/>
      <c r="K1502" s="160"/>
      <c r="L1502" s="160"/>
      <c r="M1502" s="160"/>
      <c r="N1502" s="160"/>
      <c r="O1502" s="160"/>
      <c r="P1502" s="160"/>
      <c r="Q1502" s="160"/>
      <c r="R1502" s="160"/>
      <c r="S1502" s="160"/>
      <c r="T1502" s="160"/>
      <c r="U1502" s="160"/>
      <c r="V1502" s="160"/>
      <c r="W1502" s="160"/>
      <c r="X1502" s="151"/>
      <c r="Y1502" s="151"/>
      <c r="Z1502" s="151"/>
      <c r="AA1502" s="151"/>
      <c r="AB1502" s="151"/>
      <c r="AC1502" s="151"/>
      <c r="AD1502" s="151"/>
      <c r="AE1502" s="151"/>
      <c r="AF1502" s="151"/>
      <c r="AG1502" s="151" t="s">
        <v>250</v>
      </c>
      <c r="AH1502" s="151">
        <v>2</v>
      </c>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row>
    <row r="1503" spans="1:60" outlineLevel="1">
      <c r="A1503" s="158"/>
      <c r="B1503" s="159"/>
      <c r="C1503" s="200" t="s">
        <v>1496</v>
      </c>
      <c r="D1503" s="192"/>
      <c r="E1503" s="193">
        <v>-1.44</v>
      </c>
      <c r="F1503" s="160"/>
      <c r="G1503" s="160"/>
      <c r="H1503" s="160"/>
      <c r="I1503" s="160"/>
      <c r="J1503" s="160"/>
      <c r="K1503" s="160"/>
      <c r="L1503" s="160"/>
      <c r="M1503" s="160"/>
      <c r="N1503" s="160"/>
      <c r="O1503" s="160"/>
      <c r="P1503" s="160"/>
      <c r="Q1503" s="160"/>
      <c r="R1503" s="160"/>
      <c r="S1503" s="160"/>
      <c r="T1503" s="160"/>
      <c r="U1503" s="160"/>
      <c r="V1503" s="160"/>
      <c r="W1503" s="160"/>
      <c r="X1503" s="151"/>
      <c r="Y1503" s="151"/>
      <c r="Z1503" s="151"/>
      <c r="AA1503" s="151"/>
      <c r="AB1503" s="151"/>
      <c r="AC1503" s="151"/>
      <c r="AD1503" s="151"/>
      <c r="AE1503" s="151"/>
      <c r="AF1503" s="151"/>
      <c r="AG1503" s="151" t="s">
        <v>250</v>
      </c>
      <c r="AH1503" s="151">
        <v>2</v>
      </c>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row>
    <row r="1504" spans="1:60" outlineLevel="1">
      <c r="A1504" s="158"/>
      <c r="B1504" s="159"/>
      <c r="C1504" s="200" t="s">
        <v>1497</v>
      </c>
      <c r="D1504" s="192"/>
      <c r="E1504" s="193">
        <v>8.32</v>
      </c>
      <c r="F1504" s="160"/>
      <c r="G1504" s="160"/>
      <c r="H1504" s="160"/>
      <c r="I1504" s="160"/>
      <c r="J1504" s="160"/>
      <c r="K1504" s="160"/>
      <c r="L1504" s="160"/>
      <c r="M1504" s="160"/>
      <c r="N1504" s="160"/>
      <c r="O1504" s="160"/>
      <c r="P1504" s="160"/>
      <c r="Q1504" s="160"/>
      <c r="R1504" s="160"/>
      <c r="S1504" s="160"/>
      <c r="T1504" s="160"/>
      <c r="U1504" s="160"/>
      <c r="V1504" s="160"/>
      <c r="W1504" s="160"/>
      <c r="X1504" s="151"/>
      <c r="Y1504" s="151"/>
      <c r="Z1504" s="151"/>
      <c r="AA1504" s="151"/>
      <c r="AB1504" s="151"/>
      <c r="AC1504" s="151"/>
      <c r="AD1504" s="151"/>
      <c r="AE1504" s="151"/>
      <c r="AF1504" s="151"/>
      <c r="AG1504" s="151" t="s">
        <v>250</v>
      </c>
      <c r="AH1504" s="151">
        <v>2</v>
      </c>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row>
    <row r="1505" spans="1:60" outlineLevel="1">
      <c r="A1505" s="158"/>
      <c r="B1505" s="159"/>
      <c r="C1505" s="200" t="s">
        <v>1498</v>
      </c>
      <c r="D1505" s="192"/>
      <c r="E1505" s="193">
        <v>-0.96</v>
      </c>
      <c r="F1505" s="160"/>
      <c r="G1505" s="160"/>
      <c r="H1505" s="160"/>
      <c r="I1505" s="160"/>
      <c r="J1505" s="160"/>
      <c r="K1505" s="160"/>
      <c r="L1505" s="160"/>
      <c r="M1505" s="160"/>
      <c r="N1505" s="160"/>
      <c r="O1505" s="160"/>
      <c r="P1505" s="160"/>
      <c r="Q1505" s="160"/>
      <c r="R1505" s="160"/>
      <c r="S1505" s="160"/>
      <c r="T1505" s="160"/>
      <c r="U1505" s="160"/>
      <c r="V1505" s="160"/>
      <c r="W1505" s="160"/>
      <c r="X1505" s="151"/>
      <c r="Y1505" s="151"/>
      <c r="Z1505" s="151"/>
      <c r="AA1505" s="151"/>
      <c r="AB1505" s="151"/>
      <c r="AC1505" s="151"/>
      <c r="AD1505" s="151"/>
      <c r="AE1505" s="151"/>
      <c r="AF1505" s="151"/>
      <c r="AG1505" s="151" t="s">
        <v>250</v>
      </c>
      <c r="AH1505" s="151">
        <v>2</v>
      </c>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row>
    <row r="1506" spans="1:60" outlineLevel="1">
      <c r="A1506" s="158"/>
      <c r="B1506" s="159"/>
      <c r="C1506" s="200" t="s">
        <v>1499</v>
      </c>
      <c r="D1506" s="192"/>
      <c r="E1506" s="193">
        <v>17.63</v>
      </c>
      <c r="F1506" s="160"/>
      <c r="G1506" s="160"/>
      <c r="H1506" s="160"/>
      <c r="I1506" s="160"/>
      <c r="J1506" s="160"/>
      <c r="K1506" s="160"/>
      <c r="L1506" s="160"/>
      <c r="M1506" s="160"/>
      <c r="N1506" s="160"/>
      <c r="O1506" s="160"/>
      <c r="P1506" s="160"/>
      <c r="Q1506" s="160"/>
      <c r="R1506" s="160"/>
      <c r="S1506" s="160"/>
      <c r="T1506" s="160"/>
      <c r="U1506" s="160"/>
      <c r="V1506" s="160"/>
      <c r="W1506" s="160"/>
      <c r="X1506" s="151"/>
      <c r="Y1506" s="151"/>
      <c r="Z1506" s="151"/>
      <c r="AA1506" s="151"/>
      <c r="AB1506" s="151"/>
      <c r="AC1506" s="151"/>
      <c r="AD1506" s="151"/>
      <c r="AE1506" s="151"/>
      <c r="AF1506" s="151"/>
      <c r="AG1506" s="151" t="s">
        <v>250</v>
      </c>
      <c r="AH1506" s="151">
        <v>2</v>
      </c>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row>
    <row r="1507" spans="1:60" outlineLevel="1">
      <c r="A1507" s="158"/>
      <c r="B1507" s="159"/>
      <c r="C1507" s="200" t="s">
        <v>1500</v>
      </c>
      <c r="D1507" s="192"/>
      <c r="E1507" s="193">
        <v>-1.4</v>
      </c>
      <c r="F1507" s="160"/>
      <c r="G1507" s="160"/>
      <c r="H1507" s="160"/>
      <c r="I1507" s="160"/>
      <c r="J1507" s="160"/>
      <c r="K1507" s="160"/>
      <c r="L1507" s="160"/>
      <c r="M1507" s="160"/>
      <c r="N1507" s="160"/>
      <c r="O1507" s="160"/>
      <c r="P1507" s="160"/>
      <c r="Q1507" s="160"/>
      <c r="R1507" s="160"/>
      <c r="S1507" s="160"/>
      <c r="T1507" s="160"/>
      <c r="U1507" s="160"/>
      <c r="V1507" s="160"/>
      <c r="W1507" s="160"/>
      <c r="X1507" s="151"/>
      <c r="Y1507" s="151"/>
      <c r="Z1507" s="151"/>
      <c r="AA1507" s="151"/>
      <c r="AB1507" s="151"/>
      <c r="AC1507" s="151"/>
      <c r="AD1507" s="151"/>
      <c r="AE1507" s="151"/>
      <c r="AF1507" s="151"/>
      <c r="AG1507" s="151" t="s">
        <v>250</v>
      </c>
      <c r="AH1507" s="151">
        <v>2</v>
      </c>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row>
    <row r="1508" spans="1:60" outlineLevel="1">
      <c r="A1508" s="158"/>
      <c r="B1508" s="159"/>
      <c r="C1508" s="200" t="s">
        <v>1501</v>
      </c>
      <c r="D1508" s="192"/>
      <c r="E1508" s="193">
        <v>2.625</v>
      </c>
      <c r="F1508" s="160"/>
      <c r="G1508" s="160"/>
      <c r="H1508" s="160"/>
      <c r="I1508" s="160"/>
      <c r="J1508" s="160"/>
      <c r="K1508" s="160"/>
      <c r="L1508" s="160"/>
      <c r="M1508" s="160"/>
      <c r="N1508" s="160"/>
      <c r="O1508" s="160"/>
      <c r="P1508" s="160"/>
      <c r="Q1508" s="160"/>
      <c r="R1508" s="160"/>
      <c r="S1508" s="160"/>
      <c r="T1508" s="160"/>
      <c r="U1508" s="160"/>
      <c r="V1508" s="160"/>
      <c r="W1508" s="160"/>
      <c r="X1508" s="151"/>
      <c r="Y1508" s="151"/>
      <c r="Z1508" s="151"/>
      <c r="AA1508" s="151"/>
      <c r="AB1508" s="151"/>
      <c r="AC1508" s="151"/>
      <c r="AD1508" s="151"/>
      <c r="AE1508" s="151"/>
      <c r="AF1508" s="151"/>
      <c r="AG1508" s="151" t="s">
        <v>250</v>
      </c>
      <c r="AH1508" s="151">
        <v>2</v>
      </c>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row>
    <row r="1509" spans="1:60" outlineLevel="1">
      <c r="A1509" s="158"/>
      <c r="B1509" s="159"/>
      <c r="C1509" s="201" t="s">
        <v>284</v>
      </c>
      <c r="D1509" s="194"/>
      <c r="E1509" s="195">
        <v>38.055</v>
      </c>
      <c r="F1509" s="160"/>
      <c r="G1509" s="160"/>
      <c r="H1509" s="160"/>
      <c r="I1509" s="160"/>
      <c r="J1509" s="160"/>
      <c r="K1509" s="160"/>
      <c r="L1509" s="160"/>
      <c r="M1509" s="160"/>
      <c r="N1509" s="160"/>
      <c r="O1509" s="160"/>
      <c r="P1509" s="160"/>
      <c r="Q1509" s="160"/>
      <c r="R1509" s="160"/>
      <c r="S1509" s="160"/>
      <c r="T1509" s="160"/>
      <c r="U1509" s="160"/>
      <c r="V1509" s="160"/>
      <c r="W1509" s="160"/>
      <c r="X1509" s="151"/>
      <c r="Y1509" s="151"/>
      <c r="Z1509" s="151"/>
      <c r="AA1509" s="151"/>
      <c r="AB1509" s="151"/>
      <c r="AC1509" s="151"/>
      <c r="AD1509" s="151"/>
      <c r="AE1509" s="151"/>
      <c r="AF1509" s="151"/>
      <c r="AG1509" s="151" t="s">
        <v>250</v>
      </c>
      <c r="AH1509" s="151">
        <v>3</v>
      </c>
      <c r="AI1509" s="151"/>
      <c r="AJ1509" s="151"/>
      <c r="AK1509" s="151"/>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row>
    <row r="1510" spans="1:60" outlineLevel="1">
      <c r="A1510" s="158"/>
      <c r="B1510" s="159"/>
      <c r="C1510" s="199" t="s">
        <v>285</v>
      </c>
      <c r="D1510" s="192"/>
      <c r="E1510" s="193"/>
      <c r="F1510" s="160"/>
      <c r="G1510" s="160"/>
      <c r="H1510" s="160"/>
      <c r="I1510" s="160"/>
      <c r="J1510" s="160"/>
      <c r="K1510" s="160"/>
      <c r="L1510" s="160"/>
      <c r="M1510" s="160"/>
      <c r="N1510" s="160"/>
      <c r="O1510" s="160"/>
      <c r="P1510" s="160"/>
      <c r="Q1510" s="160"/>
      <c r="R1510" s="160"/>
      <c r="S1510" s="160"/>
      <c r="T1510" s="160"/>
      <c r="U1510" s="160"/>
      <c r="V1510" s="160"/>
      <c r="W1510" s="160"/>
      <c r="X1510" s="151"/>
      <c r="Y1510" s="151"/>
      <c r="Z1510" s="151"/>
      <c r="AA1510" s="151"/>
      <c r="AB1510" s="151"/>
      <c r="AC1510" s="151"/>
      <c r="AD1510" s="151"/>
      <c r="AE1510" s="151"/>
      <c r="AF1510" s="151"/>
      <c r="AG1510" s="151" t="s">
        <v>250</v>
      </c>
      <c r="AH1510" s="151"/>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row>
    <row r="1511" spans="1:60" outlineLevel="1">
      <c r="A1511" s="158"/>
      <c r="B1511" s="159"/>
      <c r="C1511" s="198" t="s">
        <v>1502</v>
      </c>
      <c r="D1511" s="190"/>
      <c r="E1511" s="191">
        <v>5.7082499999999996</v>
      </c>
      <c r="F1511" s="160"/>
      <c r="G1511" s="160"/>
      <c r="H1511" s="160"/>
      <c r="I1511" s="160"/>
      <c r="J1511" s="160"/>
      <c r="K1511" s="160"/>
      <c r="L1511" s="160"/>
      <c r="M1511" s="160"/>
      <c r="N1511" s="160"/>
      <c r="O1511" s="160"/>
      <c r="P1511" s="160"/>
      <c r="Q1511" s="160"/>
      <c r="R1511" s="160"/>
      <c r="S1511" s="160"/>
      <c r="T1511" s="160"/>
      <c r="U1511" s="160"/>
      <c r="V1511" s="160"/>
      <c r="W1511" s="160"/>
      <c r="X1511" s="151"/>
      <c r="Y1511" s="151"/>
      <c r="Z1511" s="151"/>
      <c r="AA1511" s="151"/>
      <c r="AB1511" s="151"/>
      <c r="AC1511" s="151"/>
      <c r="AD1511" s="151"/>
      <c r="AE1511" s="151"/>
      <c r="AF1511" s="151"/>
      <c r="AG1511" s="151" t="s">
        <v>250</v>
      </c>
      <c r="AH1511" s="151">
        <v>0</v>
      </c>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row>
    <row r="1512" spans="1:60" outlineLevel="1">
      <c r="A1512" s="168">
        <v>329</v>
      </c>
      <c r="B1512" s="169" t="s">
        <v>1503</v>
      </c>
      <c r="C1512" s="185" t="s">
        <v>1504</v>
      </c>
      <c r="D1512" s="170" t="s">
        <v>211</v>
      </c>
      <c r="E1512" s="171">
        <v>4.202</v>
      </c>
      <c r="F1512" s="172">
        <v>0</v>
      </c>
      <c r="G1512" s="173">
        <f>ROUND(E1512*F1512,2)</f>
        <v>0</v>
      </c>
      <c r="H1512" s="172"/>
      <c r="I1512" s="173">
        <f>ROUND(E1512*H1512,2)</f>
        <v>0</v>
      </c>
      <c r="J1512" s="172"/>
      <c r="K1512" s="173">
        <f>ROUND(E1512*J1512,2)</f>
        <v>0</v>
      </c>
      <c r="L1512" s="173">
        <v>21</v>
      </c>
      <c r="M1512" s="173">
        <f>G1512*(1+L1512/100)</f>
        <v>0</v>
      </c>
      <c r="N1512" s="173">
        <v>1.2999999999999999E-4</v>
      </c>
      <c r="O1512" s="173">
        <f>ROUND(E1512*N1512,2)</f>
        <v>0</v>
      </c>
      <c r="P1512" s="173">
        <v>0</v>
      </c>
      <c r="Q1512" s="173">
        <f>ROUND(E1512*P1512,2)</f>
        <v>0</v>
      </c>
      <c r="R1512" s="173" t="s">
        <v>277</v>
      </c>
      <c r="S1512" s="173" t="s">
        <v>201</v>
      </c>
      <c r="T1512" s="174" t="s">
        <v>245</v>
      </c>
      <c r="U1512" s="160">
        <v>0</v>
      </c>
      <c r="V1512" s="160">
        <f>ROUND(E1512*U1512,2)</f>
        <v>0</v>
      </c>
      <c r="W1512" s="160"/>
      <c r="X1512" s="151"/>
      <c r="Y1512" s="151"/>
      <c r="Z1512" s="151"/>
      <c r="AA1512" s="151"/>
      <c r="AB1512" s="151"/>
      <c r="AC1512" s="151"/>
      <c r="AD1512" s="151"/>
      <c r="AE1512" s="151"/>
      <c r="AF1512" s="151"/>
      <c r="AG1512" s="151" t="s">
        <v>649</v>
      </c>
      <c r="AH1512" s="151"/>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row>
    <row r="1513" spans="1:60" outlineLevel="1">
      <c r="A1513" s="158"/>
      <c r="B1513" s="159"/>
      <c r="C1513" s="199" t="s">
        <v>279</v>
      </c>
      <c r="D1513" s="192"/>
      <c r="E1513" s="193"/>
      <c r="F1513" s="160"/>
      <c r="G1513" s="160"/>
      <c r="H1513" s="160"/>
      <c r="I1513" s="160"/>
      <c r="J1513" s="160"/>
      <c r="K1513" s="160"/>
      <c r="L1513" s="160"/>
      <c r="M1513" s="160"/>
      <c r="N1513" s="160"/>
      <c r="O1513" s="160"/>
      <c r="P1513" s="160"/>
      <c r="Q1513" s="160"/>
      <c r="R1513" s="160"/>
      <c r="S1513" s="160"/>
      <c r="T1513" s="160"/>
      <c r="U1513" s="160"/>
      <c r="V1513" s="160"/>
      <c r="W1513" s="160"/>
      <c r="X1513" s="151"/>
      <c r="Y1513" s="151"/>
      <c r="Z1513" s="151"/>
      <c r="AA1513" s="151"/>
      <c r="AB1513" s="151"/>
      <c r="AC1513" s="151"/>
      <c r="AD1513" s="151"/>
      <c r="AE1513" s="151"/>
      <c r="AF1513" s="151"/>
      <c r="AG1513" s="151" t="s">
        <v>250</v>
      </c>
      <c r="AH1513" s="151"/>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row>
    <row r="1514" spans="1:60" outlineLevel="1">
      <c r="A1514" s="158"/>
      <c r="B1514" s="159"/>
      <c r="C1514" s="200" t="s">
        <v>1505</v>
      </c>
      <c r="D1514" s="192"/>
      <c r="E1514" s="193">
        <v>2.0499999999999998</v>
      </c>
      <c r="F1514" s="160"/>
      <c r="G1514" s="160"/>
      <c r="H1514" s="160"/>
      <c r="I1514" s="160"/>
      <c r="J1514" s="160"/>
      <c r="K1514" s="160"/>
      <c r="L1514" s="160"/>
      <c r="M1514" s="160"/>
      <c r="N1514" s="160"/>
      <c r="O1514" s="160"/>
      <c r="P1514" s="160"/>
      <c r="Q1514" s="160"/>
      <c r="R1514" s="160"/>
      <c r="S1514" s="160"/>
      <c r="T1514" s="160"/>
      <c r="U1514" s="160"/>
      <c r="V1514" s="160"/>
      <c r="W1514" s="160"/>
      <c r="X1514" s="151"/>
      <c r="Y1514" s="151"/>
      <c r="Z1514" s="151"/>
      <c r="AA1514" s="151"/>
      <c r="AB1514" s="151"/>
      <c r="AC1514" s="151"/>
      <c r="AD1514" s="151"/>
      <c r="AE1514" s="151"/>
      <c r="AF1514" s="151"/>
      <c r="AG1514" s="151" t="s">
        <v>250</v>
      </c>
      <c r="AH1514" s="151">
        <v>2</v>
      </c>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row>
    <row r="1515" spans="1:60" outlineLevel="1">
      <c r="A1515" s="158"/>
      <c r="B1515" s="159"/>
      <c r="C1515" s="200" t="s">
        <v>1506</v>
      </c>
      <c r="D1515" s="192"/>
      <c r="E1515" s="193">
        <v>2.0499999999999998</v>
      </c>
      <c r="F1515" s="160"/>
      <c r="G1515" s="160"/>
      <c r="H1515" s="160"/>
      <c r="I1515" s="160"/>
      <c r="J1515" s="160"/>
      <c r="K1515" s="160"/>
      <c r="L1515" s="160"/>
      <c r="M1515" s="160"/>
      <c r="N1515" s="160"/>
      <c r="O1515" s="160"/>
      <c r="P1515" s="160"/>
      <c r="Q1515" s="160"/>
      <c r="R1515" s="160"/>
      <c r="S1515" s="160"/>
      <c r="T1515" s="160"/>
      <c r="U1515" s="160"/>
      <c r="V1515" s="160"/>
      <c r="W1515" s="160"/>
      <c r="X1515" s="151"/>
      <c r="Y1515" s="151"/>
      <c r="Z1515" s="151"/>
      <c r="AA1515" s="151"/>
      <c r="AB1515" s="151"/>
      <c r="AC1515" s="151"/>
      <c r="AD1515" s="151"/>
      <c r="AE1515" s="151"/>
      <c r="AF1515" s="151"/>
      <c r="AG1515" s="151" t="s">
        <v>250</v>
      </c>
      <c r="AH1515" s="151">
        <v>2</v>
      </c>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row>
    <row r="1516" spans="1:60" outlineLevel="1">
      <c r="A1516" s="158"/>
      <c r="B1516" s="159"/>
      <c r="C1516" s="200" t="s">
        <v>1507</v>
      </c>
      <c r="D1516" s="192"/>
      <c r="E1516" s="193">
        <v>5.45</v>
      </c>
      <c r="F1516" s="160"/>
      <c r="G1516" s="160"/>
      <c r="H1516" s="160"/>
      <c r="I1516" s="160"/>
      <c r="J1516" s="160"/>
      <c r="K1516" s="160"/>
      <c r="L1516" s="160"/>
      <c r="M1516" s="160"/>
      <c r="N1516" s="160"/>
      <c r="O1516" s="160"/>
      <c r="P1516" s="160"/>
      <c r="Q1516" s="160"/>
      <c r="R1516" s="160"/>
      <c r="S1516" s="160"/>
      <c r="T1516" s="160"/>
      <c r="U1516" s="160"/>
      <c r="V1516" s="160"/>
      <c r="W1516" s="160"/>
      <c r="X1516" s="151"/>
      <c r="Y1516" s="151"/>
      <c r="Z1516" s="151"/>
      <c r="AA1516" s="151"/>
      <c r="AB1516" s="151"/>
      <c r="AC1516" s="151"/>
      <c r="AD1516" s="151"/>
      <c r="AE1516" s="151"/>
      <c r="AF1516" s="151"/>
      <c r="AG1516" s="151" t="s">
        <v>250</v>
      </c>
      <c r="AH1516" s="151">
        <v>2</v>
      </c>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row>
    <row r="1517" spans="1:60" outlineLevel="1">
      <c r="A1517" s="158"/>
      <c r="B1517" s="159"/>
      <c r="C1517" s="201" t="s">
        <v>284</v>
      </c>
      <c r="D1517" s="194"/>
      <c r="E1517" s="195">
        <v>9.5500000000000007</v>
      </c>
      <c r="F1517" s="160"/>
      <c r="G1517" s="160"/>
      <c r="H1517" s="160"/>
      <c r="I1517" s="160"/>
      <c r="J1517" s="160"/>
      <c r="K1517" s="160"/>
      <c r="L1517" s="160"/>
      <c r="M1517" s="160"/>
      <c r="N1517" s="160"/>
      <c r="O1517" s="160"/>
      <c r="P1517" s="160"/>
      <c r="Q1517" s="160"/>
      <c r="R1517" s="160"/>
      <c r="S1517" s="160"/>
      <c r="T1517" s="160"/>
      <c r="U1517" s="160"/>
      <c r="V1517" s="160"/>
      <c r="W1517" s="160"/>
      <c r="X1517" s="151"/>
      <c r="Y1517" s="151"/>
      <c r="Z1517" s="151"/>
      <c r="AA1517" s="151"/>
      <c r="AB1517" s="151"/>
      <c r="AC1517" s="151"/>
      <c r="AD1517" s="151"/>
      <c r="AE1517" s="151"/>
      <c r="AF1517" s="151"/>
      <c r="AG1517" s="151" t="s">
        <v>250</v>
      </c>
      <c r="AH1517" s="151">
        <v>3</v>
      </c>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row>
    <row r="1518" spans="1:60" outlineLevel="1">
      <c r="A1518" s="158"/>
      <c r="B1518" s="159"/>
      <c r="C1518" s="199" t="s">
        <v>285</v>
      </c>
      <c r="D1518" s="192"/>
      <c r="E1518" s="193"/>
      <c r="F1518" s="160"/>
      <c r="G1518" s="160"/>
      <c r="H1518" s="160"/>
      <c r="I1518" s="160"/>
      <c r="J1518" s="160"/>
      <c r="K1518" s="160"/>
      <c r="L1518" s="160"/>
      <c r="M1518" s="160"/>
      <c r="N1518" s="160"/>
      <c r="O1518" s="160"/>
      <c r="P1518" s="160"/>
      <c r="Q1518" s="160"/>
      <c r="R1518" s="160"/>
      <c r="S1518" s="160"/>
      <c r="T1518" s="160"/>
      <c r="U1518" s="160"/>
      <c r="V1518" s="160"/>
      <c r="W1518" s="160"/>
      <c r="X1518" s="151"/>
      <c r="Y1518" s="151"/>
      <c r="Z1518" s="151"/>
      <c r="AA1518" s="151"/>
      <c r="AB1518" s="151"/>
      <c r="AC1518" s="151"/>
      <c r="AD1518" s="151"/>
      <c r="AE1518" s="151"/>
      <c r="AF1518" s="151"/>
      <c r="AG1518" s="151" t="s">
        <v>250</v>
      </c>
      <c r="AH1518" s="151"/>
      <c r="AI1518" s="151"/>
      <c r="AJ1518" s="151"/>
      <c r="AK1518" s="151"/>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row>
    <row r="1519" spans="1:60" outlineLevel="1">
      <c r="A1519" s="158"/>
      <c r="B1519" s="159"/>
      <c r="C1519" s="198" t="s">
        <v>1508</v>
      </c>
      <c r="D1519" s="190"/>
      <c r="E1519" s="191">
        <v>4.202</v>
      </c>
      <c r="F1519" s="160"/>
      <c r="G1519" s="160"/>
      <c r="H1519" s="160"/>
      <c r="I1519" s="160"/>
      <c r="J1519" s="160"/>
      <c r="K1519" s="160"/>
      <c r="L1519" s="160"/>
      <c r="M1519" s="160"/>
      <c r="N1519" s="160"/>
      <c r="O1519" s="160"/>
      <c r="P1519" s="160"/>
      <c r="Q1519" s="160"/>
      <c r="R1519" s="160"/>
      <c r="S1519" s="160"/>
      <c r="T1519" s="160"/>
      <c r="U1519" s="160"/>
      <c r="V1519" s="160"/>
      <c r="W1519" s="160"/>
      <c r="X1519" s="151"/>
      <c r="Y1519" s="151"/>
      <c r="Z1519" s="151"/>
      <c r="AA1519" s="151"/>
      <c r="AB1519" s="151"/>
      <c r="AC1519" s="151"/>
      <c r="AD1519" s="151"/>
      <c r="AE1519" s="151"/>
      <c r="AF1519" s="151"/>
      <c r="AG1519" s="151" t="s">
        <v>250</v>
      </c>
      <c r="AH1519" s="151">
        <v>0</v>
      </c>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row>
    <row r="1520" spans="1:60" ht="22.5" outlineLevel="1">
      <c r="A1520" s="168">
        <v>330</v>
      </c>
      <c r="B1520" s="169" t="s">
        <v>1509</v>
      </c>
      <c r="C1520" s="185" t="s">
        <v>1510</v>
      </c>
      <c r="D1520" s="170" t="s">
        <v>1339</v>
      </c>
      <c r="E1520" s="171">
        <v>133.1925</v>
      </c>
      <c r="F1520" s="172">
        <v>0</v>
      </c>
      <c r="G1520" s="173">
        <f>ROUND(E1520*F1520,2)</f>
        <v>0</v>
      </c>
      <c r="H1520" s="172"/>
      <c r="I1520" s="173">
        <f>ROUND(E1520*H1520,2)</f>
        <v>0</v>
      </c>
      <c r="J1520" s="172"/>
      <c r="K1520" s="173">
        <f>ROUND(E1520*J1520,2)</f>
        <v>0</v>
      </c>
      <c r="L1520" s="173">
        <v>21</v>
      </c>
      <c r="M1520" s="173">
        <f>G1520*(1+L1520/100)</f>
        <v>0</v>
      </c>
      <c r="N1520" s="173">
        <v>1E-3</v>
      </c>
      <c r="O1520" s="173">
        <f>ROUND(E1520*N1520,2)</f>
        <v>0.13</v>
      </c>
      <c r="P1520" s="173">
        <v>0</v>
      </c>
      <c r="Q1520" s="173">
        <f>ROUND(E1520*P1520,2)</f>
        <v>0</v>
      </c>
      <c r="R1520" s="173" t="s">
        <v>277</v>
      </c>
      <c r="S1520" s="173" t="s">
        <v>201</v>
      </c>
      <c r="T1520" s="174" t="s">
        <v>245</v>
      </c>
      <c r="U1520" s="160">
        <v>0</v>
      </c>
      <c r="V1520" s="160">
        <f>ROUND(E1520*U1520,2)</f>
        <v>0</v>
      </c>
      <c r="W1520" s="160"/>
      <c r="X1520" s="151"/>
      <c r="Y1520" s="151"/>
      <c r="Z1520" s="151"/>
      <c r="AA1520" s="151"/>
      <c r="AB1520" s="151"/>
      <c r="AC1520" s="151"/>
      <c r="AD1520" s="151"/>
      <c r="AE1520" s="151"/>
      <c r="AF1520" s="151"/>
      <c r="AG1520" s="151" t="s">
        <v>1002</v>
      </c>
      <c r="AH1520" s="151"/>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row>
    <row r="1521" spans="1:60" outlineLevel="1">
      <c r="A1521" s="158"/>
      <c r="B1521" s="159"/>
      <c r="C1521" s="199" t="s">
        <v>279</v>
      </c>
      <c r="D1521" s="192"/>
      <c r="E1521" s="193"/>
      <c r="F1521" s="160"/>
      <c r="G1521" s="160"/>
      <c r="H1521" s="160"/>
      <c r="I1521" s="160"/>
      <c r="J1521" s="160"/>
      <c r="K1521" s="160"/>
      <c r="L1521" s="160"/>
      <c r="M1521" s="160"/>
      <c r="N1521" s="160"/>
      <c r="O1521" s="160"/>
      <c r="P1521" s="160"/>
      <c r="Q1521" s="160"/>
      <c r="R1521" s="160"/>
      <c r="S1521" s="160"/>
      <c r="T1521" s="160"/>
      <c r="U1521" s="160"/>
      <c r="V1521" s="160"/>
      <c r="W1521" s="160"/>
      <c r="X1521" s="151"/>
      <c r="Y1521" s="151"/>
      <c r="Z1521" s="151"/>
      <c r="AA1521" s="151"/>
      <c r="AB1521" s="151"/>
      <c r="AC1521" s="151"/>
      <c r="AD1521" s="151"/>
      <c r="AE1521" s="151"/>
      <c r="AF1521" s="151"/>
      <c r="AG1521" s="151" t="s">
        <v>250</v>
      </c>
      <c r="AH1521" s="151"/>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row>
    <row r="1522" spans="1:60" outlineLevel="1">
      <c r="A1522" s="158"/>
      <c r="B1522" s="159"/>
      <c r="C1522" s="200" t="s">
        <v>1495</v>
      </c>
      <c r="D1522" s="192"/>
      <c r="E1522" s="193">
        <v>13.28</v>
      </c>
      <c r="F1522" s="160"/>
      <c r="G1522" s="160"/>
      <c r="H1522" s="160"/>
      <c r="I1522" s="160"/>
      <c r="J1522" s="160"/>
      <c r="K1522" s="160"/>
      <c r="L1522" s="160"/>
      <c r="M1522" s="160"/>
      <c r="N1522" s="160"/>
      <c r="O1522" s="160"/>
      <c r="P1522" s="160"/>
      <c r="Q1522" s="160"/>
      <c r="R1522" s="160"/>
      <c r="S1522" s="160"/>
      <c r="T1522" s="160"/>
      <c r="U1522" s="160"/>
      <c r="V1522" s="160"/>
      <c r="W1522" s="160"/>
      <c r="X1522" s="151"/>
      <c r="Y1522" s="151"/>
      <c r="Z1522" s="151"/>
      <c r="AA1522" s="151"/>
      <c r="AB1522" s="151"/>
      <c r="AC1522" s="151"/>
      <c r="AD1522" s="151"/>
      <c r="AE1522" s="151"/>
      <c r="AF1522" s="151"/>
      <c r="AG1522" s="151" t="s">
        <v>250</v>
      </c>
      <c r="AH1522" s="151">
        <v>2</v>
      </c>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row>
    <row r="1523" spans="1:60" outlineLevel="1">
      <c r="A1523" s="158"/>
      <c r="B1523" s="159"/>
      <c r="C1523" s="200" t="s">
        <v>1496</v>
      </c>
      <c r="D1523" s="192"/>
      <c r="E1523" s="193">
        <v>-1.44</v>
      </c>
      <c r="F1523" s="160"/>
      <c r="G1523" s="160"/>
      <c r="H1523" s="160"/>
      <c r="I1523" s="160"/>
      <c r="J1523" s="160"/>
      <c r="K1523" s="160"/>
      <c r="L1523" s="160"/>
      <c r="M1523" s="160"/>
      <c r="N1523" s="160"/>
      <c r="O1523" s="160"/>
      <c r="P1523" s="160"/>
      <c r="Q1523" s="160"/>
      <c r="R1523" s="160"/>
      <c r="S1523" s="160"/>
      <c r="T1523" s="160"/>
      <c r="U1523" s="160"/>
      <c r="V1523" s="160"/>
      <c r="W1523" s="160"/>
      <c r="X1523" s="151"/>
      <c r="Y1523" s="151"/>
      <c r="Z1523" s="151"/>
      <c r="AA1523" s="151"/>
      <c r="AB1523" s="151"/>
      <c r="AC1523" s="151"/>
      <c r="AD1523" s="151"/>
      <c r="AE1523" s="151"/>
      <c r="AF1523" s="151"/>
      <c r="AG1523" s="151" t="s">
        <v>250</v>
      </c>
      <c r="AH1523" s="151">
        <v>2</v>
      </c>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row>
    <row r="1524" spans="1:60" outlineLevel="1">
      <c r="A1524" s="158"/>
      <c r="B1524" s="159"/>
      <c r="C1524" s="200" t="s">
        <v>1497</v>
      </c>
      <c r="D1524" s="192"/>
      <c r="E1524" s="193">
        <v>8.32</v>
      </c>
      <c r="F1524" s="160"/>
      <c r="G1524" s="160"/>
      <c r="H1524" s="160"/>
      <c r="I1524" s="160"/>
      <c r="J1524" s="160"/>
      <c r="K1524" s="160"/>
      <c r="L1524" s="160"/>
      <c r="M1524" s="160"/>
      <c r="N1524" s="160"/>
      <c r="O1524" s="160"/>
      <c r="P1524" s="160"/>
      <c r="Q1524" s="160"/>
      <c r="R1524" s="160"/>
      <c r="S1524" s="160"/>
      <c r="T1524" s="160"/>
      <c r="U1524" s="160"/>
      <c r="V1524" s="160"/>
      <c r="W1524" s="160"/>
      <c r="X1524" s="151"/>
      <c r="Y1524" s="151"/>
      <c r="Z1524" s="151"/>
      <c r="AA1524" s="151"/>
      <c r="AB1524" s="151"/>
      <c r="AC1524" s="151"/>
      <c r="AD1524" s="151"/>
      <c r="AE1524" s="151"/>
      <c r="AF1524" s="151"/>
      <c r="AG1524" s="151" t="s">
        <v>250</v>
      </c>
      <c r="AH1524" s="151">
        <v>2</v>
      </c>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row>
    <row r="1525" spans="1:60" outlineLevel="1">
      <c r="A1525" s="158"/>
      <c r="B1525" s="159"/>
      <c r="C1525" s="200" t="s">
        <v>1498</v>
      </c>
      <c r="D1525" s="192"/>
      <c r="E1525" s="193">
        <v>-0.96</v>
      </c>
      <c r="F1525" s="160"/>
      <c r="G1525" s="160"/>
      <c r="H1525" s="160"/>
      <c r="I1525" s="160"/>
      <c r="J1525" s="160"/>
      <c r="K1525" s="160"/>
      <c r="L1525" s="160"/>
      <c r="M1525" s="160"/>
      <c r="N1525" s="160"/>
      <c r="O1525" s="160"/>
      <c r="P1525" s="160"/>
      <c r="Q1525" s="160"/>
      <c r="R1525" s="160"/>
      <c r="S1525" s="160"/>
      <c r="T1525" s="160"/>
      <c r="U1525" s="160"/>
      <c r="V1525" s="160"/>
      <c r="W1525" s="160"/>
      <c r="X1525" s="151"/>
      <c r="Y1525" s="151"/>
      <c r="Z1525" s="151"/>
      <c r="AA1525" s="151"/>
      <c r="AB1525" s="151"/>
      <c r="AC1525" s="151"/>
      <c r="AD1525" s="151"/>
      <c r="AE1525" s="151"/>
      <c r="AF1525" s="151"/>
      <c r="AG1525" s="151" t="s">
        <v>250</v>
      </c>
      <c r="AH1525" s="151">
        <v>2</v>
      </c>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row>
    <row r="1526" spans="1:60" outlineLevel="1">
      <c r="A1526" s="158"/>
      <c r="B1526" s="159"/>
      <c r="C1526" s="200" t="s">
        <v>1499</v>
      </c>
      <c r="D1526" s="192"/>
      <c r="E1526" s="193">
        <v>17.63</v>
      </c>
      <c r="F1526" s="160"/>
      <c r="G1526" s="160"/>
      <c r="H1526" s="160"/>
      <c r="I1526" s="160"/>
      <c r="J1526" s="160"/>
      <c r="K1526" s="160"/>
      <c r="L1526" s="160"/>
      <c r="M1526" s="160"/>
      <c r="N1526" s="160"/>
      <c r="O1526" s="160"/>
      <c r="P1526" s="160"/>
      <c r="Q1526" s="160"/>
      <c r="R1526" s="160"/>
      <c r="S1526" s="160"/>
      <c r="T1526" s="160"/>
      <c r="U1526" s="160"/>
      <c r="V1526" s="160"/>
      <c r="W1526" s="160"/>
      <c r="X1526" s="151"/>
      <c r="Y1526" s="151"/>
      <c r="Z1526" s="151"/>
      <c r="AA1526" s="151"/>
      <c r="AB1526" s="151"/>
      <c r="AC1526" s="151"/>
      <c r="AD1526" s="151"/>
      <c r="AE1526" s="151"/>
      <c r="AF1526" s="151"/>
      <c r="AG1526" s="151" t="s">
        <v>250</v>
      </c>
      <c r="AH1526" s="151">
        <v>2</v>
      </c>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row>
    <row r="1527" spans="1:60" outlineLevel="1">
      <c r="A1527" s="158"/>
      <c r="B1527" s="159"/>
      <c r="C1527" s="200" t="s">
        <v>1500</v>
      </c>
      <c r="D1527" s="192"/>
      <c r="E1527" s="193">
        <v>-1.4</v>
      </c>
      <c r="F1527" s="160"/>
      <c r="G1527" s="160"/>
      <c r="H1527" s="160"/>
      <c r="I1527" s="160"/>
      <c r="J1527" s="160"/>
      <c r="K1527" s="160"/>
      <c r="L1527" s="160"/>
      <c r="M1527" s="160"/>
      <c r="N1527" s="160"/>
      <c r="O1527" s="160"/>
      <c r="P1527" s="160"/>
      <c r="Q1527" s="160"/>
      <c r="R1527" s="160"/>
      <c r="S1527" s="160"/>
      <c r="T1527" s="160"/>
      <c r="U1527" s="160"/>
      <c r="V1527" s="160"/>
      <c r="W1527" s="160"/>
      <c r="X1527" s="151"/>
      <c r="Y1527" s="151"/>
      <c r="Z1527" s="151"/>
      <c r="AA1527" s="151"/>
      <c r="AB1527" s="151"/>
      <c r="AC1527" s="151"/>
      <c r="AD1527" s="151"/>
      <c r="AE1527" s="151"/>
      <c r="AF1527" s="151"/>
      <c r="AG1527" s="151" t="s">
        <v>250</v>
      </c>
      <c r="AH1527" s="151">
        <v>2</v>
      </c>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row>
    <row r="1528" spans="1:60" outlineLevel="1">
      <c r="A1528" s="158"/>
      <c r="B1528" s="159"/>
      <c r="C1528" s="200" t="s">
        <v>1501</v>
      </c>
      <c r="D1528" s="192"/>
      <c r="E1528" s="193">
        <v>2.625</v>
      </c>
      <c r="F1528" s="160"/>
      <c r="G1528" s="160"/>
      <c r="H1528" s="160"/>
      <c r="I1528" s="160"/>
      <c r="J1528" s="160"/>
      <c r="K1528" s="160"/>
      <c r="L1528" s="160"/>
      <c r="M1528" s="160"/>
      <c r="N1528" s="160"/>
      <c r="O1528" s="160"/>
      <c r="P1528" s="160"/>
      <c r="Q1528" s="160"/>
      <c r="R1528" s="160"/>
      <c r="S1528" s="160"/>
      <c r="T1528" s="160"/>
      <c r="U1528" s="160"/>
      <c r="V1528" s="160"/>
      <c r="W1528" s="160"/>
      <c r="X1528" s="151"/>
      <c r="Y1528" s="151"/>
      <c r="Z1528" s="151"/>
      <c r="AA1528" s="151"/>
      <c r="AB1528" s="151"/>
      <c r="AC1528" s="151"/>
      <c r="AD1528" s="151"/>
      <c r="AE1528" s="151"/>
      <c r="AF1528" s="151"/>
      <c r="AG1528" s="151" t="s">
        <v>250</v>
      </c>
      <c r="AH1528" s="151">
        <v>2</v>
      </c>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row>
    <row r="1529" spans="1:60" outlineLevel="1">
      <c r="A1529" s="158"/>
      <c r="B1529" s="159"/>
      <c r="C1529" s="201" t="s">
        <v>284</v>
      </c>
      <c r="D1529" s="194"/>
      <c r="E1529" s="195">
        <v>38.055</v>
      </c>
      <c r="F1529" s="160"/>
      <c r="G1529" s="160"/>
      <c r="H1529" s="160"/>
      <c r="I1529" s="160"/>
      <c r="J1529" s="160"/>
      <c r="K1529" s="160"/>
      <c r="L1529" s="160"/>
      <c r="M1529" s="160"/>
      <c r="N1529" s="160"/>
      <c r="O1529" s="160"/>
      <c r="P1529" s="160"/>
      <c r="Q1529" s="160"/>
      <c r="R1529" s="160"/>
      <c r="S1529" s="160"/>
      <c r="T1529" s="160"/>
      <c r="U1529" s="160"/>
      <c r="V1529" s="160"/>
      <c r="W1529" s="160"/>
      <c r="X1529" s="151"/>
      <c r="Y1529" s="151"/>
      <c r="Z1529" s="151"/>
      <c r="AA1529" s="151"/>
      <c r="AB1529" s="151"/>
      <c r="AC1529" s="151"/>
      <c r="AD1529" s="151"/>
      <c r="AE1529" s="151"/>
      <c r="AF1529" s="151"/>
      <c r="AG1529" s="151" t="s">
        <v>250</v>
      </c>
      <c r="AH1529" s="151">
        <v>3</v>
      </c>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row>
    <row r="1530" spans="1:60" outlineLevel="1">
      <c r="A1530" s="158"/>
      <c r="B1530" s="159"/>
      <c r="C1530" s="199" t="s">
        <v>285</v>
      </c>
      <c r="D1530" s="192"/>
      <c r="E1530" s="193"/>
      <c r="F1530" s="160"/>
      <c r="G1530" s="160"/>
      <c r="H1530" s="160"/>
      <c r="I1530" s="160"/>
      <c r="J1530" s="160"/>
      <c r="K1530" s="160"/>
      <c r="L1530" s="160"/>
      <c r="M1530" s="160"/>
      <c r="N1530" s="160"/>
      <c r="O1530" s="160"/>
      <c r="P1530" s="160"/>
      <c r="Q1530" s="160"/>
      <c r="R1530" s="160"/>
      <c r="S1530" s="160"/>
      <c r="T1530" s="160"/>
      <c r="U1530" s="160"/>
      <c r="V1530" s="160"/>
      <c r="W1530" s="160"/>
      <c r="X1530" s="151"/>
      <c r="Y1530" s="151"/>
      <c r="Z1530" s="151"/>
      <c r="AA1530" s="151"/>
      <c r="AB1530" s="151"/>
      <c r="AC1530" s="151"/>
      <c r="AD1530" s="151"/>
      <c r="AE1530" s="151"/>
      <c r="AF1530" s="151"/>
      <c r="AG1530" s="151" t="s">
        <v>250</v>
      </c>
      <c r="AH1530" s="151"/>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row>
    <row r="1531" spans="1:60" outlineLevel="1">
      <c r="A1531" s="158"/>
      <c r="B1531" s="159"/>
      <c r="C1531" s="198" t="s">
        <v>1511</v>
      </c>
      <c r="D1531" s="190"/>
      <c r="E1531" s="191">
        <v>133.1925</v>
      </c>
      <c r="F1531" s="160"/>
      <c r="G1531" s="160"/>
      <c r="H1531" s="160"/>
      <c r="I1531" s="160"/>
      <c r="J1531" s="160"/>
      <c r="K1531" s="160"/>
      <c r="L1531" s="160"/>
      <c r="M1531" s="160"/>
      <c r="N1531" s="160"/>
      <c r="O1531" s="160"/>
      <c r="P1531" s="160"/>
      <c r="Q1531" s="160"/>
      <c r="R1531" s="160"/>
      <c r="S1531" s="160"/>
      <c r="T1531" s="160"/>
      <c r="U1531" s="160"/>
      <c r="V1531" s="160"/>
      <c r="W1531" s="160"/>
      <c r="X1531" s="151"/>
      <c r="Y1531" s="151"/>
      <c r="Z1531" s="151"/>
      <c r="AA1531" s="151"/>
      <c r="AB1531" s="151"/>
      <c r="AC1531" s="151"/>
      <c r="AD1531" s="151"/>
      <c r="AE1531" s="151"/>
      <c r="AF1531" s="151"/>
      <c r="AG1531" s="151" t="s">
        <v>250</v>
      </c>
      <c r="AH1531" s="151">
        <v>0</v>
      </c>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row>
    <row r="1532" spans="1:60" outlineLevel="1">
      <c r="A1532" s="168">
        <v>331</v>
      </c>
      <c r="B1532" s="169" t="s">
        <v>1512</v>
      </c>
      <c r="C1532" s="185" t="s">
        <v>1513</v>
      </c>
      <c r="D1532" s="170" t="s">
        <v>292</v>
      </c>
      <c r="E1532" s="171">
        <v>114.16500000000001</v>
      </c>
      <c r="F1532" s="172">
        <v>0</v>
      </c>
      <c r="G1532" s="173">
        <f>ROUND(E1532*F1532,2)</f>
        <v>0</v>
      </c>
      <c r="H1532" s="172"/>
      <c r="I1532" s="173">
        <f>ROUND(E1532*H1532,2)</f>
        <v>0</v>
      </c>
      <c r="J1532" s="172"/>
      <c r="K1532" s="173">
        <f>ROUND(E1532*J1532,2)</f>
        <v>0</v>
      </c>
      <c r="L1532" s="173">
        <v>21</v>
      </c>
      <c r="M1532" s="173">
        <f>G1532*(1+L1532/100)</f>
        <v>0</v>
      </c>
      <c r="N1532" s="173">
        <v>1.35E-2</v>
      </c>
      <c r="O1532" s="173">
        <f>ROUND(E1532*N1532,2)</f>
        <v>1.54</v>
      </c>
      <c r="P1532" s="173">
        <v>0</v>
      </c>
      <c r="Q1532" s="173">
        <f>ROUND(E1532*P1532,2)</f>
        <v>0</v>
      </c>
      <c r="R1532" s="173"/>
      <c r="S1532" s="173" t="s">
        <v>212</v>
      </c>
      <c r="T1532" s="174" t="s">
        <v>202</v>
      </c>
      <c r="U1532" s="160">
        <v>0</v>
      </c>
      <c r="V1532" s="160">
        <f>ROUND(E1532*U1532,2)</f>
        <v>0</v>
      </c>
      <c r="W1532" s="160"/>
      <c r="X1532" s="151"/>
      <c r="Y1532" s="151"/>
      <c r="Z1532" s="151"/>
      <c r="AA1532" s="151"/>
      <c r="AB1532" s="151"/>
      <c r="AC1532" s="151"/>
      <c r="AD1532" s="151"/>
      <c r="AE1532" s="151"/>
      <c r="AF1532" s="151"/>
      <c r="AG1532" s="151" t="s">
        <v>1002</v>
      </c>
      <c r="AH1532" s="151"/>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row>
    <row r="1533" spans="1:60" outlineLevel="1">
      <c r="A1533" s="158"/>
      <c r="B1533" s="159"/>
      <c r="C1533" s="199" t="s">
        <v>279</v>
      </c>
      <c r="D1533" s="192"/>
      <c r="E1533" s="193"/>
      <c r="F1533" s="160"/>
      <c r="G1533" s="160"/>
      <c r="H1533" s="160"/>
      <c r="I1533" s="160"/>
      <c r="J1533" s="160"/>
      <c r="K1533" s="160"/>
      <c r="L1533" s="160"/>
      <c r="M1533" s="160"/>
      <c r="N1533" s="160"/>
      <c r="O1533" s="160"/>
      <c r="P1533" s="160"/>
      <c r="Q1533" s="160"/>
      <c r="R1533" s="160"/>
      <c r="S1533" s="160"/>
      <c r="T1533" s="160"/>
      <c r="U1533" s="160"/>
      <c r="V1533" s="160"/>
      <c r="W1533" s="160"/>
      <c r="X1533" s="151"/>
      <c r="Y1533" s="151"/>
      <c r="Z1533" s="151"/>
      <c r="AA1533" s="151"/>
      <c r="AB1533" s="151"/>
      <c r="AC1533" s="151"/>
      <c r="AD1533" s="151"/>
      <c r="AE1533" s="151"/>
      <c r="AF1533" s="151"/>
      <c r="AG1533" s="151" t="s">
        <v>250</v>
      </c>
      <c r="AH1533" s="151"/>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row>
    <row r="1534" spans="1:60" outlineLevel="1">
      <c r="A1534" s="158"/>
      <c r="B1534" s="159"/>
      <c r="C1534" s="200" t="s">
        <v>1495</v>
      </c>
      <c r="D1534" s="192"/>
      <c r="E1534" s="193">
        <v>13.28</v>
      </c>
      <c r="F1534" s="160"/>
      <c r="G1534" s="160"/>
      <c r="H1534" s="160"/>
      <c r="I1534" s="160"/>
      <c r="J1534" s="160"/>
      <c r="K1534" s="160"/>
      <c r="L1534" s="160"/>
      <c r="M1534" s="160"/>
      <c r="N1534" s="160"/>
      <c r="O1534" s="160"/>
      <c r="P1534" s="160"/>
      <c r="Q1534" s="160"/>
      <c r="R1534" s="160"/>
      <c r="S1534" s="160"/>
      <c r="T1534" s="160"/>
      <c r="U1534" s="160"/>
      <c r="V1534" s="160"/>
      <c r="W1534" s="160"/>
      <c r="X1534" s="151"/>
      <c r="Y1534" s="151"/>
      <c r="Z1534" s="151"/>
      <c r="AA1534" s="151"/>
      <c r="AB1534" s="151"/>
      <c r="AC1534" s="151"/>
      <c r="AD1534" s="151"/>
      <c r="AE1534" s="151"/>
      <c r="AF1534" s="151"/>
      <c r="AG1534" s="151" t="s">
        <v>250</v>
      </c>
      <c r="AH1534" s="151">
        <v>2</v>
      </c>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row>
    <row r="1535" spans="1:60" outlineLevel="1">
      <c r="A1535" s="158"/>
      <c r="B1535" s="159"/>
      <c r="C1535" s="200" t="s">
        <v>1496</v>
      </c>
      <c r="D1535" s="192"/>
      <c r="E1535" s="193">
        <v>-1.44</v>
      </c>
      <c r="F1535" s="160"/>
      <c r="G1535" s="160"/>
      <c r="H1535" s="160"/>
      <c r="I1535" s="160"/>
      <c r="J1535" s="160"/>
      <c r="K1535" s="160"/>
      <c r="L1535" s="160"/>
      <c r="M1535" s="160"/>
      <c r="N1535" s="160"/>
      <c r="O1535" s="160"/>
      <c r="P1535" s="160"/>
      <c r="Q1535" s="160"/>
      <c r="R1535" s="160"/>
      <c r="S1535" s="160"/>
      <c r="T1535" s="160"/>
      <c r="U1535" s="160"/>
      <c r="V1535" s="160"/>
      <c r="W1535" s="160"/>
      <c r="X1535" s="151"/>
      <c r="Y1535" s="151"/>
      <c r="Z1535" s="151"/>
      <c r="AA1535" s="151"/>
      <c r="AB1535" s="151"/>
      <c r="AC1535" s="151"/>
      <c r="AD1535" s="151"/>
      <c r="AE1535" s="151"/>
      <c r="AF1535" s="151"/>
      <c r="AG1535" s="151" t="s">
        <v>250</v>
      </c>
      <c r="AH1535" s="151">
        <v>2</v>
      </c>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row>
    <row r="1536" spans="1:60" outlineLevel="1">
      <c r="A1536" s="158"/>
      <c r="B1536" s="159"/>
      <c r="C1536" s="200" t="s">
        <v>1497</v>
      </c>
      <c r="D1536" s="192"/>
      <c r="E1536" s="193">
        <v>8.32</v>
      </c>
      <c r="F1536" s="160"/>
      <c r="G1536" s="160"/>
      <c r="H1536" s="160"/>
      <c r="I1536" s="160"/>
      <c r="J1536" s="160"/>
      <c r="K1536" s="160"/>
      <c r="L1536" s="160"/>
      <c r="M1536" s="160"/>
      <c r="N1536" s="160"/>
      <c r="O1536" s="160"/>
      <c r="P1536" s="160"/>
      <c r="Q1536" s="160"/>
      <c r="R1536" s="160"/>
      <c r="S1536" s="160"/>
      <c r="T1536" s="160"/>
      <c r="U1536" s="160"/>
      <c r="V1536" s="160"/>
      <c r="W1536" s="160"/>
      <c r="X1536" s="151"/>
      <c r="Y1536" s="151"/>
      <c r="Z1536" s="151"/>
      <c r="AA1536" s="151"/>
      <c r="AB1536" s="151"/>
      <c r="AC1536" s="151"/>
      <c r="AD1536" s="151"/>
      <c r="AE1536" s="151"/>
      <c r="AF1536" s="151"/>
      <c r="AG1536" s="151" t="s">
        <v>250</v>
      </c>
      <c r="AH1536" s="151">
        <v>2</v>
      </c>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row>
    <row r="1537" spans="1:60" outlineLevel="1">
      <c r="A1537" s="158"/>
      <c r="B1537" s="159"/>
      <c r="C1537" s="200" t="s">
        <v>1498</v>
      </c>
      <c r="D1537" s="192"/>
      <c r="E1537" s="193">
        <v>-0.96</v>
      </c>
      <c r="F1537" s="160"/>
      <c r="G1537" s="160"/>
      <c r="H1537" s="160"/>
      <c r="I1537" s="160"/>
      <c r="J1537" s="160"/>
      <c r="K1537" s="160"/>
      <c r="L1537" s="160"/>
      <c r="M1537" s="160"/>
      <c r="N1537" s="160"/>
      <c r="O1537" s="160"/>
      <c r="P1537" s="160"/>
      <c r="Q1537" s="160"/>
      <c r="R1537" s="160"/>
      <c r="S1537" s="160"/>
      <c r="T1537" s="160"/>
      <c r="U1537" s="160"/>
      <c r="V1537" s="160"/>
      <c r="W1537" s="160"/>
      <c r="X1537" s="151"/>
      <c r="Y1537" s="151"/>
      <c r="Z1537" s="151"/>
      <c r="AA1537" s="151"/>
      <c r="AB1537" s="151"/>
      <c r="AC1537" s="151"/>
      <c r="AD1537" s="151"/>
      <c r="AE1537" s="151"/>
      <c r="AF1537" s="151"/>
      <c r="AG1537" s="151" t="s">
        <v>250</v>
      </c>
      <c r="AH1537" s="151">
        <v>2</v>
      </c>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row>
    <row r="1538" spans="1:60" outlineLevel="1">
      <c r="A1538" s="158"/>
      <c r="B1538" s="159"/>
      <c r="C1538" s="200" t="s">
        <v>1499</v>
      </c>
      <c r="D1538" s="192"/>
      <c r="E1538" s="193">
        <v>17.63</v>
      </c>
      <c r="F1538" s="160"/>
      <c r="G1538" s="160"/>
      <c r="H1538" s="160"/>
      <c r="I1538" s="160"/>
      <c r="J1538" s="160"/>
      <c r="K1538" s="160"/>
      <c r="L1538" s="160"/>
      <c r="M1538" s="160"/>
      <c r="N1538" s="160"/>
      <c r="O1538" s="160"/>
      <c r="P1538" s="160"/>
      <c r="Q1538" s="160"/>
      <c r="R1538" s="160"/>
      <c r="S1538" s="160"/>
      <c r="T1538" s="160"/>
      <c r="U1538" s="160"/>
      <c r="V1538" s="160"/>
      <c r="W1538" s="160"/>
      <c r="X1538" s="151"/>
      <c r="Y1538" s="151"/>
      <c r="Z1538" s="151"/>
      <c r="AA1538" s="151"/>
      <c r="AB1538" s="151"/>
      <c r="AC1538" s="151"/>
      <c r="AD1538" s="151"/>
      <c r="AE1538" s="151"/>
      <c r="AF1538" s="151"/>
      <c r="AG1538" s="151" t="s">
        <v>250</v>
      </c>
      <c r="AH1538" s="151">
        <v>2</v>
      </c>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row>
    <row r="1539" spans="1:60" outlineLevel="1">
      <c r="A1539" s="158"/>
      <c r="B1539" s="159"/>
      <c r="C1539" s="200" t="s">
        <v>1500</v>
      </c>
      <c r="D1539" s="192"/>
      <c r="E1539" s="193">
        <v>-1.4</v>
      </c>
      <c r="F1539" s="160"/>
      <c r="G1539" s="160"/>
      <c r="H1539" s="160"/>
      <c r="I1539" s="160"/>
      <c r="J1539" s="160"/>
      <c r="K1539" s="160"/>
      <c r="L1539" s="160"/>
      <c r="M1539" s="160"/>
      <c r="N1539" s="160"/>
      <c r="O1539" s="160"/>
      <c r="P1539" s="160"/>
      <c r="Q1539" s="160"/>
      <c r="R1539" s="160"/>
      <c r="S1539" s="160"/>
      <c r="T1539" s="160"/>
      <c r="U1539" s="160"/>
      <c r="V1539" s="160"/>
      <c r="W1539" s="160"/>
      <c r="X1539" s="151"/>
      <c r="Y1539" s="151"/>
      <c r="Z1539" s="151"/>
      <c r="AA1539" s="151"/>
      <c r="AB1539" s="151"/>
      <c r="AC1539" s="151"/>
      <c r="AD1539" s="151"/>
      <c r="AE1539" s="151"/>
      <c r="AF1539" s="151"/>
      <c r="AG1539" s="151" t="s">
        <v>250</v>
      </c>
      <c r="AH1539" s="151">
        <v>2</v>
      </c>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row>
    <row r="1540" spans="1:60" outlineLevel="1">
      <c r="A1540" s="158"/>
      <c r="B1540" s="159"/>
      <c r="C1540" s="200" t="s">
        <v>1501</v>
      </c>
      <c r="D1540" s="192"/>
      <c r="E1540" s="193">
        <v>2.625</v>
      </c>
      <c r="F1540" s="160"/>
      <c r="G1540" s="160"/>
      <c r="H1540" s="160"/>
      <c r="I1540" s="160"/>
      <c r="J1540" s="160"/>
      <c r="K1540" s="160"/>
      <c r="L1540" s="160"/>
      <c r="M1540" s="160"/>
      <c r="N1540" s="160"/>
      <c r="O1540" s="160"/>
      <c r="P1540" s="160"/>
      <c r="Q1540" s="160"/>
      <c r="R1540" s="160"/>
      <c r="S1540" s="160"/>
      <c r="T1540" s="160"/>
      <c r="U1540" s="160"/>
      <c r="V1540" s="160"/>
      <c r="W1540" s="160"/>
      <c r="X1540" s="151"/>
      <c r="Y1540" s="151"/>
      <c r="Z1540" s="151"/>
      <c r="AA1540" s="151"/>
      <c r="AB1540" s="151"/>
      <c r="AC1540" s="151"/>
      <c r="AD1540" s="151"/>
      <c r="AE1540" s="151"/>
      <c r="AF1540" s="151"/>
      <c r="AG1540" s="151" t="s">
        <v>250</v>
      </c>
      <c r="AH1540" s="151">
        <v>2</v>
      </c>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row>
    <row r="1541" spans="1:60" outlineLevel="1">
      <c r="A1541" s="158"/>
      <c r="B1541" s="159"/>
      <c r="C1541" s="201" t="s">
        <v>284</v>
      </c>
      <c r="D1541" s="194"/>
      <c r="E1541" s="195">
        <v>38.055</v>
      </c>
      <c r="F1541" s="160"/>
      <c r="G1541" s="160"/>
      <c r="H1541" s="160"/>
      <c r="I1541" s="160"/>
      <c r="J1541" s="160"/>
      <c r="K1541" s="160"/>
      <c r="L1541" s="160"/>
      <c r="M1541" s="160"/>
      <c r="N1541" s="160"/>
      <c r="O1541" s="160"/>
      <c r="P1541" s="160"/>
      <c r="Q1541" s="160"/>
      <c r="R1541" s="160"/>
      <c r="S1541" s="160"/>
      <c r="T1541" s="160"/>
      <c r="U1541" s="160"/>
      <c r="V1541" s="160"/>
      <c r="W1541" s="160"/>
      <c r="X1541" s="151"/>
      <c r="Y1541" s="151"/>
      <c r="Z1541" s="151"/>
      <c r="AA1541" s="151"/>
      <c r="AB1541" s="151"/>
      <c r="AC1541" s="151"/>
      <c r="AD1541" s="151"/>
      <c r="AE1541" s="151"/>
      <c r="AF1541" s="151"/>
      <c r="AG1541" s="151" t="s">
        <v>250</v>
      </c>
      <c r="AH1541" s="151">
        <v>3</v>
      </c>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row>
    <row r="1542" spans="1:60" outlineLevel="1">
      <c r="A1542" s="158"/>
      <c r="B1542" s="159"/>
      <c r="C1542" s="199" t="s">
        <v>285</v>
      </c>
      <c r="D1542" s="192"/>
      <c r="E1542" s="193"/>
      <c r="F1542" s="160"/>
      <c r="G1542" s="160"/>
      <c r="H1542" s="160"/>
      <c r="I1542" s="160"/>
      <c r="J1542" s="160"/>
      <c r="K1542" s="160"/>
      <c r="L1542" s="160"/>
      <c r="M1542" s="160"/>
      <c r="N1542" s="160"/>
      <c r="O1542" s="160"/>
      <c r="P1542" s="160"/>
      <c r="Q1542" s="160"/>
      <c r="R1542" s="160"/>
      <c r="S1542" s="160"/>
      <c r="T1542" s="160"/>
      <c r="U1542" s="160"/>
      <c r="V1542" s="160"/>
      <c r="W1542" s="160"/>
      <c r="X1542" s="151"/>
      <c r="Y1542" s="151"/>
      <c r="Z1542" s="151"/>
      <c r="AA1542" s="151"/>
      <c r="AB1542" s="151"/>
      <c r="AC1542" s="151"/>
      <c r="AD1542" s="151"/>
      <c r="AE1542" s="151"/>
      <c r="AF1542" s="151"/>
      <c r="AG1542" s="151" t="s">
        <v>250</v>
      </c>
      <c r="AH1542" s="151"/>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row>
    <row r="1543" spans="1:60" outlineLevel="1">
      <c r="A1543" s="158"/>
      <c r="B1543" s="159"/>
      <c r="C1543" s="198" t="s">
        <v>1514</v>
      </c>
      <c r="D1543" s="190"/>
      <c r="E1543" s="191">
        <v>114.16500000000001</v>
      </c>
      <c r="F1543" s="160"/>
      <c r="G1543" s="160"/>
      <c r="H1543" s="160"/>
      <c r="I1543" s="160"/>
      <c r="J1543" s="160"/>
      <c r="K1543" s="160"/>
      <c r="L1543" s="160"/>
      <c r="M1543" s="160"/>
      <c r="N1543" s="160"/>
      <c r="O1543" s="160"/>
      <c r="P1543" s="160"/>
      <c r="Q1543" s="160"/>
      <c r="R1543" s="160"/>
      <c r="S1543" s="160"/>
      <c r="T1543" s="160"/>
      <c r="U1543" s="160"/>
      <c r="V1543" s="160"/>
      <c r="W1543" s="160"/>
      <c r="X1543" s="151"/>
      <c r="Y1543" s="151"/>
      <c r="Z1543" s="151"/>
      <c r="AA1543" s="151"/>
      <c r="AB1543" s="151"/>
      <c r="AC1543" s="151"/>
      <c r="AD1543" s="151"/>
      <c r="AE1543" s="151"/>
      <c r="AF1543" s="151"/>
      <c r="AG1543" s="151" t="s">
        <v>250</v>
      </c>
      <c r="AH1543" s="151">
        <v>0</v>
      </c>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row>
    <row r="1544" spans="1:60" outlineLevel="1">
      <c r="A1544" s="168">
        <v>332</v>
      </c>
      <c r="B1544" s="169" t="s">
        <v>1515</v>
      </c>
      <c r="C1544" s="185" t="s">
        <v>1516</v>
      </c>
      <c r="D1544" s="170" t="s">
        <v>211</v>
      </c>
      <c r="E1544" s="171">
        <v>109.45</v>
      </c>
      <c r="F1544" s="172">
        <v>0</v>
      </c>
      <c r="G1544" s="173">
        <f>ROUND(E1544*F1544,2)</f>
        <v>0</v>
      </c>
      <c r="H1544" s="172"/>
      <c r="I1544" s="173">
        <f>ROUND(E1544*H1544,2)</f>
        <v>0</v>
      </c>
      <c r="J1544" s="172"/>
      <c r="K1544" s="173">
        <f>ROUND(E1544*J1544,2)</f>
        <v>0</v>
      </c>
      <c r="L1544" s="173">
        <v>21</v>
      </c>
      <c r="M1544" s="173">
        <f>G1544*(1+L1544/100)</f>
        <v>0</v>
      </c>
      <c r="N1544" s="173">
        <v>1.1E-4</v>
      </c>
      <c r="O1544" s="173">
        <f>ROUND(E1544*N1544,2)</f>
        <v>0.01</v>
      </c>
      <c r="P1544" s="173">
        <v>0</v>
      </c>
      <c r="Q1544" s="173">
        <f>ROUND(E1544*P1544,2)</f>
        <v>0</v>
      </c>
      <c r="R1544" s="173"/>
      <c r="S1544" s="173" t="s">
        <v>212</v>
      </c>
      <c r="T1544" s="174" t="s">
        <v>578</v>
      </c>
      <c r="U1544" s="160">
        <v>0</v>
      </c>
      <c r="V1544" s="160">
        <f>ROUND(E1544*U1544,2)</f>
        <v>0</v>
      </c>
      <c r="W1544" s="160"/>
      <c r="X1544" s="151"/>
      <c r="Y1544" s="151"/>
      <c r="Z1544" s="151"/>
      <c r="AA1544" s="151"/>
      <c r="AB1544" s="151"/>
      <c r="AC1544" s="151"/>
      <c r="AD1544" s="151"/>
      <c r="AE1544" s="151"/>
      <c r="AF1544" s="151"/>
      <c r="AG1544" s="151" t="s">
        <v>1002</v>
      </c>
      <c r="AH1544" s="151"/>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row>
    <row r="1545" spans="1:60" outlineLevel="1">
      <c r="A1545" s="158"/>
      <c r="B1545" s="159"/>
      <c r="C1545" s="198" t="s">
        <v>1517</v>
      </c>
      <c r="D1545" s="190"/>
      <c r="E1545" s="191">
        <v>109.45</v>
      </c>
      <c r="F1545" s="160"/>
      <c r="G1545" s="160"/>
      <c r="H1545" s="160"/>
      <c r="I1545" s="160"/>
      <c r="J1545" s="160"/>
      <c r="K1545" s="160"/>
      <c r="L1545" s="160"/>
      <c r="M1545" s="160"/>
      <c r="N1545" s="160"/>
      <c r="O1545" s="160"/>
      <c r="P1545" s="160"/>
      <c r="Q1545" s="160"/>
      <c r="R1545" s="160"/>
      <c r="S1545" s="160"/>
      <c r="T1545" s="160"/>
      <c r="U1545" s="160"/>
      <c r="V1545" s="160"/>
      <c r="W1545" s="160"/>
      <c r="X1545" s="151"/>
      <c r="Y1545" s="151"/>
      <c r="Z1545" s="151"/>
      <c r="AA1545" s="151"/>
      <c r="AB1545" s="151"/>
      <c r="AC1545" s="151"/>
      <c r="AD1545" s="151"/>
      <c r="AE1545" s="151"/>
      <c r="AF1545" s="151"/>
      <c r="AG1545" s="151" t="s">
        <v>250</v>
      </c>
      <c r="AH1545" s="151">
        <v>0</v>
      </c>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row>
    <row r="1546" spans="1:60" outlineLevel="1">
      <c r="A1546" s="176">
        <v>333</v>
      </c>
      <c r="B1546" s="177" t="s">
        <v>1518</v>
      </c>
      <c r="C1546" s="186" t="s">
        <v>1519</v>
      </c>
      <c r="D1546" s="178" t="s">
        <v>685</v>
      </c>
      <c r="E1546" s="179">
        <v>1.7269600000000001</v>
      </c>
      <c r="F1546" s="180">
        <v>0</v>
      </c>
      <c r="G1546" s="181">
        <f>ROUND(E1546*F1546,2)</f>
        <v>0</v>
      </c>
      <c r="H1546" s="180"/>
      <c r="I1546" s="181">
        <f>ROUND(E1546*H1546,2)</f>
        <v>0</v>
      </c>
      <c r="J1546" s="180"/>
      <c r="K1546" s="181">
        <f>ROUND(E1546*J1546,2)</f>
        <v>0</v>
      </c>
      <c r="L1546" s="181">
        <v>21</v>
      </c>
      <c r="M1546" s="181">
        <f>G1546*(1+L1546/100)</f>
        <v>0</v>
      </c>
      <c r="N1546" s="181">
        <v>0</v>
      </c>
      <c r="O1546" s="181">
        <f>ROUND(E1546*N1546,2)</f>
        <v>0</v>
      </c>
      <c r="P1546" s="181">
        <v>0</v>
      </c>
      <c r="Q1546" s="181">
        <f>ROUND(E1546*P1546,2)</f>
        <v>0</v>
      </c>
      <c r="R1546" s="181" t="s">
        <v>1376</v>
      </c>
      <c r="S1546" s="181" t="s">
        <v>201</v>
      </c>
      <c r="T1546" s="182" t="s">
        <v>245</v>
      </c>
      <c r="U1546" s="160">
        <v>1.2649999999999999</v>
      </c>
      <c r="V1546" s="160">
        <f>ROUND(E1546*U1546,2)</f>
        <v>2.1800000000000002</v>
      </c>
      <c r="W1546" s="160"/>
      <c r="X1546" s="151"/>
      <c r="Y1546" s="151"/>
      <c r="Z1546" s="151"/>
      <c r="AA1546" s="151"/>
      <c r="AB1546" s="151"/>
      <c r="AC1546" s="151"/>
      <c r="AD1546" s="151"/>
      <c r="AE1546" s="151"/>
      <c r="AF1546" s="151"/>
      <c r="AG1546" s="151" t="s">
        <v>967</v>
      </c>
      <c r="AH1546" s="151"/>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row>
    <row r="1547" spans="1:60">
      <c r="A1547" s="162" t="s">
        <v>197</v>
      </c>
      <c r="B1547" s="163" t="s">
        <v>153</v>
      </c>
      <c r="C1547" s="184" t="s">
        <v>154</v>
      </c>
      <c r="D1547" s="164"/>
      <c r="E1547" s="165"/>
      <c r="F1547" s="166"/>
      <c r="G1547" s="166">
        <f>SUMIF(AG1548:AG1561,"&lt;&gt;NOR",G1548:G1561)</f>
        <v>0</v>
      </c>
      <c r="H1547" s="166"/>
      <c r="I1547" s="166">
        <f>SUM(I1548:I1561)</f>
        <v>0</v>
      </c>
      <c r="J1547" s="166"/>
      <c r="K1547" s="166">
        <f>SUM(K1548:K1561)</f>
        <v>0</v>
      </c>
      <c r="L1547" s="166"/>
      <c r="M1547" s="166">
        <f>SUM(M1548:M1561)</f>
        <v>0</v>
      </c>
      <c r="N1547" s="166"/>
      <c r="O1547" s="166">
        <f>SUM(O1548:O1561)</f>
        <v>0.03</v>
      </c>
      <c r="P1547" s="166"/>
      <c r="Q1547" s="166">
        <f>SUM(Q1548:Q1561)</f>
        <v>0</v>
      </c>
      <c r="R1547" s="166"/>
      <c r="S1547" s="166"/>
      <c r="T1547" s="167"/>
      <c r="U1547" s="161"/>
      <c r="V1547" s="161">
        <f>SUM(V1548:V1561)</f>
        <v>32.19</v>
      </c>
      <c r="W1547" s="161"/>
      <c r="AG1547" t="s">
        <v>198</v>
      </c>
    </row>
    <row r="1548" spans="1:60" outlineLevel="1">
      <c r="A1548" s="168">
        <v>334</v>
      </c>
      <c r="B1548" s="169" t="s">
        <v>1520</v>
      </c>
      <c r="C1548" s="185" t="s">
        <v>1521</v>
      </c>
      <c r="D1548" s="170" t="s">
        <v>292</v>
      </c>
      <c r="E1548" s="171">
        <v>213.2</v>
      </c>
      <c r="F1548" s="172">
        <v>0</v>
      </c>
      <c r="G1548" s="173">
        <f>ROUND(E1548*F1548,2)</f>
        <v>0</v>
      </c>
      <c r="H1548" s="172"/>
      <c r="I1548" s="173">
        <f>ROUND(E1548*H1548,2)</f>
        <v>0</v>
      </c>
      <c r="J1548" s="172"/>
      <c r="K1548" s="173">
        <f>ROUND(E1548*J1548,2)</f>
        <v>0</v>
      </c>
      <c r="L1548" s="173">
        <v>21</v>
      </c>
      <c r="M1548" s="173">
        <f>G1548*(1+L1548/100)</f>
        <v>0</v>
      </c>
      <c r="N1548" s="173">
        <v>1.6000000000000001E-4</v>
      </c>
      <c r="O1548" s="173">
        <f>ROUND(E1548*N1548,2)</f>
        <v>0.03</v>
      </c>
      <c r="P1548" s="173">
        <v>0</v>
      </c>
      <c r="Q1548" s="173">
        <f>ROUND(E1548*P1548,2)</f>
        <v>0</v>
      </c>
      <c r="R1548" s="173" t="s">
        <v>1522</v>
      </c>
      <c r="S1548" s="173" t="s">
        <v>201</v>
      </c>
      <c r="T1548" s="174" t="s">
        <v>245</v>
      </c>
      <c r="U1548" s="160">
        <v>0.151</v>
      </c>
      <c r="V1548" s="160">
        <f>ROUND(E1548*U1548,2)</f>
        <v>32.19</v>
      </c>
      <c r="W1548" s="160"/>
      <c r="X1548" s="151"/>
      <c r="Y1548" s="151"/>
      <c r="Z1548" s="151"/>
      <c r="AA1548" s="151"/>
      <c r="AB1548" s="151"/>
      <c r="AC1548" s="151"/>
      <c r="AD1548" s="151"/>
      <c r="AE1548" s="151"/>
      <c r="AF1548" s="151"/>
      <c r="AG1548" s="151" t="s">
        <v>972</v>
      </c>
      <c r="AH1548" s="151"/>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row>
    <row r="1549" spans="1:60" outlineLevel="1">
      <c r="A1549" s="158"/>
      <c r="B1549" s="159"/>
      <c r="C1549" s="315" t="s">
        <v>1523</v>
      </c>
      <c r="D1549" s="316"/>
      <c r="E1549" s="316"/>
      <c r="F1549" s="316"/>
      <c r="G1549" s="316"/>
      <c r="H1549" s="160"/>
      <c r="I1549" s="160"/>
      <c r="J1549" s="160"/>
      <c r="K1549" s="160"/>
      <c r="L1549" s="160"/>
      <c r="M1549" s="160"/>
      <c r="N1549" s="160"/>
      <c r="O1549" s="160"/>
      <c r="P1549" s="160"/>
      <c r="Q1549" s="160"/>
      <c r="R1549" s="160"/>
      <c r="S1549" s="160"/>
      <c r="T1549" s="160"/>
      <c r="U1549" s="160"/>
      <c r="V1549" s="160"/>
      <c r="W1549" s="160"/>
      <c r="X1549" s="151"/>
      <c r="Y1549" s="151"/>
      <c r="Z1549" s="151"/>
      <c r="AA1549" s="151"/>
      <c r="AB1549" s="151"/>
      <c r="AC1549" s="151"/>
      <c r="AD1549" s="151"/>
      <c r="AE1549" s="151"/>
      <c r="AF1549" s="151"/>
      <c r="AG1549" s="151" t="s">
        <v>248</v>
      </c>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row>
    <row r="1550" spans="1:60" outlineLevel="1">
      <c r="A1550" s="158"/>
      <c r="B1550" s="159"/>
      <c r="C1550" s="317" t="s">
        <v>1524</v>
      </c>
      <c r="D1550" s="318"/>
      <c r="E1550" s="318"/>
      <c r="F1550" s="318"/>
      <c r="G1550" s="318"/>
      <c r="H1550" s="160"/>
      <c r="I1550" s="160"/>
      <c r="J1550" s="160"/>
      <c r="K1550" s="160"/>
      <c r="L1550" s="160"/>
      <c r="M1550" s="160"/>
      <c r="N1550" s="160"/>
      <c r="O1550" s="160"/>
      <c r="P1550" s="160"/>
      <c r="Q1550" s="160"/>
      <c r="R1550" s="160"/>
      <c r="S1550" s="160"/>
      <c r="T1550" s="160"/>
      <c r="U1550" s="160"/>
      <c r="V1550" s="160"/>
      <c r="W1550" s="160"/>
      <c r="X1550" s="151"/>
      <c r="Y1550" s="151"/>
      <c r="Z1550" s="151"/>
      <c r="AA1550" s="151"/>
      <c r="AB1550" s="151"/>
      <c r="AC1550" s="151"/>
      <c r="AD1550" s="151"/>
      <c r="AE1550" s="151"/>
      <c r="AF1550" s="151"/>
      <c r="AG1550" s="151" t="s">
        <v>204</v>
      </c>
      <c r="AH1550" s="151"/>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row>
    <row r="1551" spans="1:60" outlineLevel="1">
      <c r="A1551" s="158"/>
      <c r="B1551" s="159"/>
      <c r="C1551" s="198" t="s">
        <v>1525</v>
      </c>
      <c r="D1551" s="190"/>
      <c r="E1551" s="191">
        <v>92</v>
      </c>
      <c r="F1551" s="160"/>
      <c r="G1551" s="160"/>
      <c r="H1551" s="160"/>
      <c r="I1551" s="160"/>
      <c r="J1551" s="160"/>
      <c r="K1551" s="160"/>
      <c r="L1551" s="160"/>
      <c r="M1551" s="160"/>
      <c r="N1551" s="160"/>
      <c r="O1551" s="160"/>
      <c r="P1551" s="160"/>
      <c r="Q1551" s="160"/>
      <c r="R1551" s="160"/>
      <c r="S1551" s="160"/>
      <c r="T1551" s="160"/>
      <c r="U1551" s="160"/>
      <c r="V1551" s="160"/>
      <c r="W1551" s="160"/>
      <c r="X1551" s="151"/>
      <c r="Y1551" s="151"/>
      <c r="Z1551" s="151"/>
      <c r="AA1551" s="151"/>
      <c r="AB1551" s="151"/>
      <c r="AC1551" s="151"/>
      <c r="AD1551" s="151"/>
      <c r="AE1551" s="151"/>
      <c r="AF1551" s="151"/>
      <c r="AG1551" s="151" t="s">
        <v>250</v>
      </c>
      <c r="AH1551" s="151">
        <v>0</v>
      </c>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row>
    <row r="1552" spans="1:60" outlineLevel="1">
      <c r="A1552" s="158"/>
      <c r="B1552" s="159"/>
      <c r="C1552" s="198" t="s">
        <v>1526</v>
      </c>
      <c r="D1552" s="190"/>
      <c r="E1552" s="191">
        <v>34.496000000000002</v>
      </c>
      <c r="F1552" s="160"/>
      <c r="G1552" s="160"/>
      <c r="H1552" s="160"/>
      <c r="I1552" s="160"/>
      <c r="J1552" s="160"/>
      <c r="K1552" s="160"/>
      <c r="L1552" s="160"/>
      <c r="M1552" s="160"/>
      <c r="N1552" s="160"/>
      <c r="O1552" s="160"/>
      <c r="P1552" s="160"/>
      <c r="Q1552" s="160"/>
      <c r="R1552" s="160"/>
      <c r="S1552" s="160"/>
      <c r="T1552" s="160"/>
      <c r="U1552" s="160"/>
      <c r="V1552" s="160"/>
      <c r="W1552" s="160"/>
      <c r="X1552" s="151"/>
      <c r="Y1552" s="151"/>
      <c r="Z1552" s="151"/>
      <c r="AA1552" s="151"/>
      <c r="AB1552" s="151"/>
      <c r="AC1552" s="151"/>
      <c r="AD1552" s="151"/>
      <c r="AE1552" s="151"/>
      <c r="AF1552" s="151"/>
      <c r="AG1552" s="151" t="s">
        <v>250</v>
      </c>
      <c r="AH1552" s="151">
        <v>0</v>
      </c>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row>
    <row r="1553" spans="1:60" outlineLevel="1">
      <c r="A1553" s="158"/>
      <c r="B1553" s="159"/>
      <c r="C1553" s="198" t="s">
        <v>1527</v>
      </c>
      <c r="D1553" s="190"/>
      <c r="E1553" s="191">
        <v>40.32</v>
      </c>
      <c r="F1553" s="160"/>
      <c r="G1553" s="160"/>
      <c r="H1553" s="160"/>
      <c r="I1553" s="160"/>
      <c r="J1553" s="160"/>
      <c r="K1553" s="160"/>
      <c r="L1553" s="160"/>
      <c r="M1553" s="160"/>
      <c r="N1553" s="160"/>
      <c r="O1553" s="160"/>
      <c r="P1553" s="160"/>
      <c r="Q1553" s="160"/>
      <c r="R1553" s="160"/>
      <c r="S1553" s="160"/>
      <c r="T1553" s="160"/>
      <c r="U1553" s="160"/>
      <c r="V1553" s="160"/>
      <c r="W1553" s="160"/>
      <c r="X1553" s="151"/>
      <c r="Y1553" s="151"/>
      <c r="Z1553" s="151"/>
      <c r="AA1553" s="151"/>
      <c r="AB1553" s="151"/>
      <c r="AC1553" s="151"/>
      <c r="AD1553" s="151"/>
      <c r="AE1553" s="151"/>
      <c r="AF1553" s="151"/>
      <c r="AG1553" s="151" t="s">
        <v>250</v>
      </c>
      <c r="AH1553" s="151">
        <v>0</v>
      </c>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row>
    <row r="1554" spans="1:60" outlineLevel="1">
      <c r="A1554" s="158"/>
      <c r="B1554" s="159"/>
      <c r="C1554" s="199" t="s">
        <v>279</v>
      </c>
      <c r="D1554" s="192"/>
      <c r="E1554" s="193"/>
      <c r="F1554" s="160"/>
      <c r="G1554" s="160"/>
      <c r="H1554" s="160"/>
      <c r="I1554" s="160"/>
      <c r="J1554" s="160"/>
      <c r="K1554" s="160"/>
      <c r="L1554" s="160"/>
      <c r="M1554" s="160"/>
      <c r="N1554" s="160"/>
      <c r="O1554" s="160"/>
      <c r="P1554" s="160"/>
      <c r="Q1554" s="160"/>
      <c r="R1554" s="160"/>
      <c r="S1554" s="160"/>
      <c r="T1554" s="160"/>
      <c r="U1554" s="160"/>
      <c r="V1554" s="160"/>
      <c r="W1554" s="160"/>
      <c r="X1554" s="151"/>
      <c r="Y1554" s="151"/>
      <c r="Z1554" s="151"/>
      <c r="AA1554" s="151"/>
      <c r="AB1554" s="151"/>
      <c r="AC1554" s="151"/>
      <c r="AD1554" s="151"/>
      <c r="AE1554" s="151"/>
      <c r="AF1554" s="151"/>
      <c r="AG1554" s="151" t="s">
        <v>250</v>
      </c>
      <c r="AH1554" s="151"/>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row>
    <row r="1555" spans="1:60" outlineLevel="1">
      <c r="A1555" s="158"/>
      <c r="B1555" s="159"/>
      <c r="C1555" s="200" t="s">
        <v>1111</v>
      </c>
      <c r="D1555" s="192"/>
      <c r="E1555" s="193">
        <v>21.2</v>
      </c>
      <c r="F1555" s="160"/>
      <c r="G1555" s="160"/>
      <c r="H1555" s="160"/>
      <c r="I1555" s="160"/>
      <c r="J1555" s="160"/>
      <c r="K1555" s="160"/>
      <c r="L1555" s="160"/>
      <c r="M1555" s="160"/>
      <c r="N1555" s="160"/>
      <c r="O1555" s="160"/>
      <c r="P1555" s="160"/>
      <c r="Q1555" s="160"/>
      <c r="R1555" s="160"/>
      <c r="S1555" s="160"/>
      <c r="T1555" s="160"/>
      <c r="U1555" s="160"/>
      <c r="V1555" s="160"/>
      <c r="W1555" s="160"/>
      <c r="X1555" s="151"/>
      <c r="Y1555" s="151"/>
      <c r="Z1555" s="151"/>
      <c r="AA1555" s="151"/>
      <c r="AB1555" s="151"/>
      <c r="AC1555" s="151"/>
      <c r="AD1555" s="151"/>
      <c r="AE1555" s="151"/>
      <c r="AF1555" s="151"/>
      <c r="AG1555" s="151" t="s">
        <v>250</v>
      </c>
      <c r="AH1555" s="151">
        <v>2</v>
      </c>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row>
    <row r="1556" spans="1:60" outlineLevel="1">
      <c r="A1556" s="158"/>
      <c r="B1556" s="159"/>
      <c r="C1556" s="200" t="s">
        <v>1112</v>
      </c>
      <c r="D1556" s="192"/>
      <c r="E1556" s="193">
        <v>8.9</v>
      </c>
      <c r="F1556" s="160"/>
      <c r="G1556" s="160"/>
      <c r="H1556" s="160"/>
      <c r="I1556" s="160"/>
      <c r="J1556" s="160"/>
      <c r="K1556" s="160"/>
      <c r="L1556" s="160"/>
      <c r="M1556" s="160"/>
      <c r="N1556" s="160"/>
      <c r="O1556" s="160"/>
      <c r="P1556" s="160"/>
      <c r="Q1556" s="160"/>
      <c r="R1556" s="160"/>
      <c r="S1556" s="160"/>
      <c r="T1556" s="160"/>
      <c r="U1556" s="160"/>
      <c r="V1556" s="160"/>
      <c r="W1556" s="160"/>
      <c r="X1556" s="151"/>
      <c r="Y1556" s="151"/>
      <c r="Z1556" s="151"/>
      <c r="AA1556" s="151"/>
      <c r="AB1556" s="151"/>
      <c r="AC1556" s="151"/>
      <c r="AD1556" s="151"/>
      <c r="AE1556" s="151"/>
      <c r="AF1556" s="151"/>
      <c r="AG1556" s="151" t="s">
        <v>250</v>
      </c>
      <c r="AH1556" s="151">
        <v>2</v>
      </c>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row>
    <row r="1557" spans="1:60" outlineLevel="1">
      <c r="A1557" s="158"/>
      <c r="B1557" s="159"/>
      <c r="C1557" s="201" t="s">
        <v>1113</v>
      </c>
      <c r="D1557" s="194"/>
      <c r="E1557" s="195">
        <v>30.1</v>
      </c>
      <c r="F1557" s="160"/>
      <c r="G1557" s="160"/>
      <c r="H1557" s="160"/>
      <c r="I1557" s="160"/>
      <c r="J1557" s="160"/>
      <c r="K1557" s="160"/>
      <c r="L1557" s="160"/>
      <c r="M1557" s="160"/>
      <c r="N1557" s="160"/>
      <c r="O1557" s="160"/>
      <c r="P1557" s="160"/>
      <c r="Q1557" s="160"/>
      <c r="R1557" s="160"/>
      <c r="S1557" s="160"/>
      <c r="T1557" s="160"/>
      <c r="U1557" s="160"/>
      <c r="V1557" s="160"/>
      <c r="W1557" s="160"/>
      <c r="X1557" s="151"/>
      <c r="Y1557" s="151"/>
      <c r="Z1557" s="151"/>
      <c r="AA1557" s="151"/>
      <c r="AB1557" s="151"/>
      <c r="AC1557" s="151"/>
      <c r="AD1557" s="151"/>
      <c r="AE1557" s="151"/>
      <c r="AF1557" s="151"/>
      <c r="AG1557" s="151" t="s">
        <v>250</v>
      </c>
      <c r="AH1557" s="151">
        <v>3</v>
      </c>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row>
    <row r="1558" spans="1:60" outlineLevel="1">
      <c r="A1558" s="158"/>
      <c r="B1558" s="159"/>
      <c r="C1558" s="199" t="s">
        <v>285</v>
      </c>
      <c r="D1558" s="192"/>
      <c r="E1558" s="193"/>
      <c r="F1558" s="160"/>
      <c r="G1558" s="160"/>
      <c r="H1558" s="160"/>
      <c r="I1558" s="160"/>
      <c r="J1558" s="160"/>
      <c r="K1558" s="160"/>
      <c r="L1558" s="160"/>
      <c r="M1558" s="160"/>
      <c r="N1558" s="160"/>
      <c r="O1558" s="160"/>
      <c r="P1558" s="160"/>
      <c r="Q1558" s="160"/>
      <c r="R1558" s="160"/>
      <c r="S1558" s="160"/>
      <c r="T1558" s="160"/>
      <c r="U1558" s="160"/>
      <c r="V1558" s="160"/>
      <c r="W1558" s="160"/>
      <c r="X1558" s="151"/>
      <c r="Y1558" s="151"/>
      <c r="Z1558" s="151"/>
      <c r="AA1558" s="151"/>
      <c r="AB1558" s="151"/>
      <c r="AC1558" s="151"/>
      <c r="AD1558" s="151"/>
      <c r="AE1558" s="151"/>
      <c r="AF1558" s="151"/>
      <c r="AG1558" s="151" t="s">
        <v>250</v>
      </c>
      <c r="AH1558" s="151"/>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row>
    <row r="1559" spans="1:60" outlineLevel="1">
      <c r="A1559" s="158"/>
      <c r="B1559" s="159"/>
      <c r="C1559" s="198" t="s">
        <v>1528</v>
      </c>
      <c r="D1559" s="190"/>
      <c r="E1559" s="191">
        <v>18.059999999999999</v>
      </c>
      <c r="F1559" s="160"/>
      <c r="G1559" s="160"/>
      <c r="H1559" s="160"/>
      <c r="I1559" s="160"/>
      <c r="J1559" s="160"/>
      <c r="K1559" s="160"/>
      <c r="L1559" s="160"/>
      <c r="M1559" s="160"/>
      <c r="N1559" s="160"/>
      <c r="O1559" s="160"/>
      <c r="P1559" s="160"/>
      <c r="Q1559" s="160"/>
      <c r="R1559" s="160"/>
      <c r="S1559" s="160"/>
      <c r="T1559" s="160"/>
      <c r="U1559" s="160"/>
      <c r="V1559" s="160"/>
      <c r="W1559" s="160"/>
      <c r="X1559" s="151"/>
      <c r="Y1559" s="151"/>
      <c r="Z1559" s="151"/>
      <c r="AA1559" s="151"/>
      <c r="AB1559" s="151"/>
      <c r="AC1559" s="151"/>
      <c r="AD1559" s="151"/>
      <c r="AE1559" s="151"/>
      <c r="AF1559" s="151"/>
      <c r="AG1559" s="151" t="s">
        <v>250</v>
      </c>
      <c r="AH1559" s="151">
        <v>0</v>
      </c>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row>
    <row r="1560" spans="1:60" outlineLevel="1">
      <c r="A1560" s="158"/>
      <c r="B1560" s="159"/>
      <c r="C1560" s="198" t="s">
        <v>1529</v>
      </c>
      <c r="D1560" s="190"/>
      <c r="E1560" s="191">
        <v>6.7640000000000002</v>
      </c>
      <c r="F1560" s="160"/>
      <c r="G1560" s="160"/>
      <c r="H1560" s="160"/>
      <c r="I1560" s="160"/>
      <c r="J1560" s="160"/>
      <c r="K1560" s="160"/>
      <c r="L1560" s="160"/>
      <c r="M1560" s="160"/>
      <c r="N1560" s="160"/>
      <c r="O1560" s="160"/>
      <c r="P1560" s="160"/>
      <c r="Q1560" s="160"/>
      <c r="R1560" s="160"/>
      <c r="S1560" s="160"/>
      <c r="T1560" s="160"/>
      <c r="U1560" s="160"/>
      <c r="V1560" s="160"/>
      <c r="W1560" s="160"/>
      <c r="X1560" s="151"/>
      <c r="Y1560" s="151"/>
      <c r="Z1560" s="151"/>
      <c r="AA1560" s="151"/>
      <c r="AB1560" s="151"/>
      <c r="AC1560" s="151"/>
      <c r="AD1560" s="151"/>
      <c r="AE1560" s="151"/>
      <c r="AF1560" s="151"/>
      <c r="AG1560" s="151" t="s">
        <v>250</v>
      </c>
      <c r="AH1560" s="151">
        <v>0</v>
      </c>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row>
    <row r="1561" spans="1:60" outlineLevel="1">
      <c r="A1561" s="158"/>
      <c r="B1561" s="159"/>
      <c r="C1561" s="198" t="s">
        <v>1530</v>
      </c>
      <c r="D1561" s="190"/>
      <c r="E1561" s="191">
        <v>21.56</v>
      </c>
      <c r="F1561" s="160"/>
      <c r="G1561" s="160"/>
      <c r="H1561" s="160"/>
      <c r="I1561" s="160"/>
      <c r="J1561" s="160"/>
      <c r="K1561" s="160"/>
      <c r="L1561" s="160"/>
      <c r="M1561" s="160"/>
      <c r="N1561" s="160"/>
      <c r="O1561" s="160"/>
      <c r="P1561" s="160"/>
      <c r="Q1561" s="160"/>
      <c r="R1561" s="160"/>
      <c r="S1561" s="160"/>
      <c r="T1561" s="160"/>
      <c r="U1561" s="160"/>
      <c r="V1561" s="160"/>
      <c r="W1561" s="160"/>
      <c r="X1561" s="151"/>
      <c r="Y1561" s="151"/>
      <c r="Z1561" s="151"/>
      <c r="AA1561" s="151"/>
      <c r="AB1561" s="151"/>
      <c r="AC1561" s="151"/>
      <c r="AD1561" s="151"/>
      <c r="AE1561" s="151"/>
      <c r="AF1561" s="151"/>
      <c r="AG1561" s="151" t="s">
        <v>250</v>
      </c>
      <c r="AH1561" s="151">
        <v>0</v>
      </c>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row>
    <row r="1562" spans="1:60">
      <c r="A1562" s="162" t="s">
        <v>197</v>
      </c>
      <c r="B1562" s="163" t="s">
        <v>155</v>
      </c>
      <c r="C1562" s="184" t="s">
        <v>156</v>
      </c>
      <c r="D1562" s="164"/>
      <c r="E1562" s="165"/>
      <c r="F1562" s="166"/>
      <c r="G1562" s="166">
        <f>SUMIF(AG1563:AG1575,"&lt;&gt;NOR",G1563:G1575)</f>
        <v>0</v>
      </c>
      <c r="H1562" s="166"/>
      <c r="I1562" s="166">
        <f>SUM(I1563:I1575)</f>
        <v>0</v>
      </c>
      <c r="J1562" s="166"/>
      <c r="K1562" s="166">
        <f>SUM(K1563:K1575)</f>
        <v>0</v>
      </c>
      <c r="L1562" s="166"/>
      <c r="M1562" s="166">
        <f>SUM(M1563:M1575)</f>
        <v>0</v>
      </c>
      <c r="N1562" s="166"/>
      <c r="O1562" s="166">
        <f>SUM(O1563:O1575)</f>
        <v>0.26</v>
      </c>
      <c r="P1562" s="166"/>
      <c r="Q1562" s="166">
        <f>SUM(Q1563:Q1575)</f>
        <v>0</v>
      </c>
      <c r="R1562" s="166"/>
      <c r="S1562" s="166"/>
      <c r="T1562" s="167"/>
      <c r="U1562" s="161"/>
      <c r="V1562" s="161">
        <f>SUM(V1563:V1575)</f>
        <v>94.759999999999991</v>
      </c>
      <c r="W1562" s="161"/>
      <c r="AG1562" t="s">
        <v>198</v>
      </c>
    </row>
    <row r="1563" spans="1:60" outlineLevel="1">
      <c r="A1563" s="168">
        <v>335</v>
      </c>
      <c r="B1563" s="169" t="s">
        <v>1531</v>
      </c>
      <c r="C1563" s="185" t="s">
        <v>1532</v>
      </c>
      <c r="D1563" s="170" t="s">
        <v>292</v>
      </c>
      <c r="E1563" s="171">
        <v>86.281999999999996</v>
      </c>
      <c r="F1563" s="172">
        <v>0</v>
      </c>
      <c r="G1563" s="173">
        <f>ROUND(E1563*F1563,2)</f>
        <v>0</v>
      </c>
      <c r="H1563" s="172"/>
      <c r="I1563" s="173">
        <f>ROUND(E1563*H1563,2)</f>
        <v>0</v>
      </c>
      <c r="J1563" s="172"/>
      <c r="K1563" s="173">
        <f>ROUND(E1563*J1563,2)</f>
        <v>0</v>
      </c>
      <c r="L1563" s="173">
        <v>21</v>
      </c>
      <c r="M1563" s="173">
        <f>G1563*(1+L1563/100)</f>
        <v>0</v>
      </c>
      <c r="N1563" s="173">
        <v>8.0000000000000007E-5</v>
      </c>
      <c r="O1563" s="173">
        <f>ROUND(E1563*N1563,2)</f>
        <v>0.01</v>
      </c>
      <c r="P1563" s="173">
        <v>0</v>
      </c>
      <c r="Q1563" s="173">
        <f>ROUND(E1563*P1563,2)</f>
        <v>0</v>
      </c>
      <c r="R1563" s="173" t="s">
        <v>1533</v>
      </c>
      <c r="S1563" s="173" t="s">
        <v>201</v>
      </c>
      <c r="T1563" s="174" t="s">
        <v>245</v>
      </c>
      <c r="U1563" s="160">
        <v>3.2480000000000002E-2</v>
      </c>
      <c r="V1563" s="160">
        <f>ROUND(E1563*U1563,2)</f>
        <v>2.8</v>
      </c>
      <c r="W1563" s="160"/>
      <c r="X1563" s="151"/>
      <c r="Y1563" s="151"/>
      <c r="Z1563" s="151"/>
      <c r="AA1563" s="151"/>
      <c r="AB1563" s="151"/>
      <c r="AC1563" s="151"/>
      <c r="AD1563" s="151"/>
      <c r="AE1563" s="151"/>
      <c r="AF1563" s="151"/>
      <c r="AG1563" s="151" t="s">
        <v>972</v>
      </c>
      <c r="AH1563" s="151"/>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row>
    <row r="1564" spans="1:60" outlineLevel="1">
      <c r="A1564" s="158"/>
      <c r="B1564" s="159"/>
      <c r="C1564" s="198" t="s">
        <v>566</v>
      </c>
      <c r="D1564" s="190"/>
      <c r="E1564" s="191">
        <v>87.652000000000001</v>
      </c>
      <c r="F1564" s="160"/>
      <c r="G1564" s="160"/>
      <c r="H1564" s="160"/>
      <c r="I1564" s="160"/>
      <c r="J1564" s="160"/>
      <c r="K1564" s="160"/>
      <c r="L1564" s="160"/>
      <c r="M1564" s="160"/>
      <c r="N1564" s="160"/>
      <c r="O1564" s="160"/>
      <c r="P1564" s="160"/>
      <c r="Q1564" s="160"/>
      <c r="R1564" s="160"/>
      <c r="S1564" s="160"/>
      <c r="T1564" s="160"/>
      <c r="U1564" s="160"/>
      <c r="V1564" s="160"/>
      <c r="W1564" s="160"/>
      <c r="X1564" s="151"/>
      <c r="Y1564" s="151"/>
      <c r="Z1564" s="151"/>
      <c r="AA1564" s="151"/>
      <c r="AB1564" s="151"/>
      <c r="AC1564" s="151"/>
      <c r="AD1564" s="151"/>
      <c r="AE1564" s="151"/>
      <c r="AF1564" s="151"/>
      <c r="AG1564" s="151" t="s">
        <v>250</v>
      </c>
      <c r="AH1564" s="151">
        <v>0</v>
      </c>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row>
    <row r="1565" spans="1:60" outlineLevel="1">
      <c r="A1565" s="158"/>
      <c r="B1565" s="159"/>
      <c r="C1565" s="198" t="s">
        <v>567</v>
      </c>
      <c r="D1565" s="190"/>
      <c r="E1565" s="191">
        <v>-6.6</v>
      </c>
      <c r="F1565" s="160"/>
      <c r="G1565" s="160"/>
      <c r="H1565" s="160"/>
      <c r="I1565" s="160"/>
      <c r="J1565" s="160"/>
      <c r="K1565" s="160"/>
      <c r="L1565" s="160"/>
      <c r="M1565" s="160"/>
      <c r="N1565" s="160"/>
      <c r="O1565" s="160"/>
      <c r="P1565" s="160"/>
      <c r="Q1565" s="160"/>
      <c r="R1565" s="160"/>
      <c r="S1565" s="160"/>
      <c r="T1565" s="160"/>
      <c r="U1565" s="160"/>
      <c r="V1565" s="160"/>
      <c r="W1565" s="160"/>
      <c r="X1565" s="151"/>
      <c r="Y1565" s="151"/>
      <c r="Z1565" s="151"/>
      <c r="AA1565" s="151"/>
      <c r="AB1565" s="151"/>
      <c r="AC1565" s="151"/>
      <c r="AD1565" s="151"/>
      <c r="AE1565" s="151"/>
      <c r="AF1565" s="151"/>
      <c r="AG1565" s="151" t="s">
        <v>250</v>
      </c>
      <c r="AH1565" s="151">
        <v>0</v>
      </c>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row>
    <row r="1566" spans="1:60" outlineLevel="1">
      <c r="A1566" s="158"/>
      <c r="B1566" s="159"/>
      <c r="C1566" s="198" t="s">
        <v>568</v>
      </c>
      <c r="D1566" s="190"/>
      <c r="E1566" s="191">
        <v>2.4300000000000002</v>
      </c>
      <c r="F1566" s="160"/>
      <c r="G1566" s="160"/>
      <c r="H1566" s="160"/>
      <c r="I1566" s="160"/>
      <c r="J1566" s="160"/>
      <c r="K1566" s="160"/>
      <c r="L1566" s="160"/>
      <c r="M1566" s="160"/>
      <c r="N1566" s="160"/>
      <c r="O1566" s="160"/>
      <c r="P1566" s="160"/>
      <c r="Q1566" s="160"/>
      <c r="R1566" s="160"/>
      <c r="S1566" s="160"/>
      <c r="T1566" s="160"/>
      <c r="U1566" s="160"/>
      <c r="V1566" s="160"/>
      <c r="W1566" s="160"/>
      <c r="X1566" s="151"/>
      <c r="Y1566" s="151"/>
      <c r="Z1566" s="151"/>
      <c r="AA1566" s="151"/>
      <c r="AB1566" s="151"/>
      <c r="AC1566" s="151"/>
      <c r="AD1566" s="151"/>
      <c r="AE1566" s="151"/>
      <c r="AF1566" s="151"/>
      <c r="AG1566" s="151" t="s">
        <v>250</v>
      </c>
      <c r="AH1566" s="151">
        <v>0</v>
      </c>
      <c r="AI1566" s="151"/>
      <c r="AJ1566" s="151"/>
      <c r="AK1566" s="151"/>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row>
    <row r="1567" spans="1:60" outlineLevel="1">
      <c r="A1567" s="158"/>
      <c r="B1567" s="159"/>
      <c r="C1567" s="198" t="s">
        <v>1534</v>
      </c>
      <c r="D1567" s="190"/>
      <c r="E1567" s="191">
        <v>2.8</v>
      </c>
      <c r="F1567" s="160"/>
      <c r="G1567" s="160"/>
      <c r="H1567" s="160"/>
      <c r="I1567" s="160"/>
      <c r="J1567" s="160"/>
      <c r="K1567" s="160"/>
      <c r="L1567" s="160"/>
      <c r="M1567" s="160"/>
      <c r="N1567" s="160"/>
      <c r="O1567" s="160"/>
      <c r="P1567" s="160"/>
      <c r="Q1567" s="160"/>
      <c r="R1567" s="160"/>
      <c r="S1567" s="160"/>
      <c r="T1567" s="160"/>
      <c r="U1567" s="160"/>
      <c r="V1567" s="160"/>
      <c r="W1567" s="160"/>
      <c r="X1567" s="151"/>
      <c r="Y1567" s="151"/>
      <c r="Z1567" s="151"/>
      <c r="AA1567" s="151"/>
      <c r="AB1567" s="151"/>
      <c r="AC1567" s="151"/>
      <c r="AD1567" s="151"/>
      <c r="AE1567" s="151"/>
      <c r="AF1567" s="151"/>
      <c r="AG1567" s="151" t="s">
        <v>250</v>
      </c>
      <c r="AH1567" s="151">
        <v>0</v>
      </c>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row>
    <row r="1568" spans="1:60" outlineLevel="1">
      <c r="A1568" s="168">
        <v>336</v>
      </c>
      <c r="B1568" s="169" t="s">
        <v>1535</v>
      </c>
      <c r="C1568" s="185" t="s">
        <v>1536</v>
      </c>
      <c r="D1568" s="170" t="s">
        <v>292</v>
      </c>
      <c r="E1568" s="171">
        <v>546.90880000000004</v>
      </c>
      <c r="F1568" s="172">
        <v>0</v>
      </c>
      <c r="G1568" s="173">
        <f>ROUND(E1568*F1568,2)</f>
        <v>0</v>
      </c>
      <c r="H1568" s="172"/>
      <c r="I1568" s="173">
        <f>ROUND(E1568*H1568,2)</f>
        <v>0</v>
      </c>
      <c r="J1568" s="172"/>
      <c r="K1568" s="173">
        <f>ROUND(E1568*J1568,2)</f>
        <v>0</v>
      </c>
      <c r="L1568" s="173">
        <v>21</v>
      </c>
      <c r="M1568" s="173">
        <f>G1568*(1+L1568/100)</f>
        <v>0</v>
      </c>
      <c r="N1568" s="173">
        <v>1E-4</v>
      </c>
      <c r="O1568" s="173">
        <f>ROUND(E1568*N1568,2)</f>
        <v>0.05</v>
      </c>
      <c r="P1568" s="173">
        <v>0</v>
      </c>
      <c r="Q1568" s="173">
        <f>ROUND(E1568*P1568,2)</f>
        <v>0</v>
      </c>
      <c r="R1568" s="173" t="s">
        <v>1533</v>
      </c>
      <c r="S1568" s="173" t="s">
        <v>201</v>
      </c>
      <c r="T1568" s="174" t="s">
        <v>245</v>
      </c>
      <c r="U1568" s="160">
        <v>3.2480000000000002E-2</v>
      </c>
      <c r="V1568" s="160">
        <f>ROUND(E1568*U1568,2)</f>
        <v>17.760000000000002</v>
      </c>
      <c r="W1568" s="160"/>
      <c r="X1568" s="151"/>
      <c r="Y1568" s="151"/>
      <c r="Z1568" s="151"/>
      <c r="AA1568" s="151"/>
      <c r="AB1568" s="151"/>
      <c r="AC1568" s="151"/>
      <c r="AD1568" s="151"/>
      <c r="AE1568" s="151"/>
      <c r="AF1568" s="151"/>
      <c r="AG1568" s="151" t="s">
        <v>972</v>
      </c>
      <c r="AH1568" s="151"/>
      <c r="AI1568" s="151"/>
      <c r="AJ1568" s="151"/>
      <c r="AK1568" s="151"/>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row>
    <row r="1569" spans="1:60" outlineLevel="1">
      <c r="A1569" s="158"/>
      <c r="B1569" s="159"/>
      <c r="C1569" s="198" t="s">
        <v>1537</v>
      </c>
      <c r="D1569" s="190"/>
      <c r="E1569" s="191">
        <v>546.90880000000004</v>
      </c>
      <c r="F1569" s="160"/>
      <c r="G1569" s="160"/>
      <c r="H1569" s="160"/>
      <c r="I1569" s="160"/>
      <c r="J1569" s="160"/>
      <c r="K1569" s="160"/>
      <c r="L1569" s="160"/>
      <c r="M1569" s="160"/>
      <c r="N1569" s="160"/>
      <c r="O1569" s="160"/>
      <c r="P1569" s="160"/>
      <c r="Q1569" s="160"/>
      <c r="R1569" s="160"/>
      <c r="S1569" s="160"/>
      <c r="T1569" s="160"/>
      <c r="U1569" s="160"/>
      <c r="V1569" s="160"/>
      <c r="W1569" s="160"/>
      <c r="X1569" s="151"/>
      <c r="Y1569" s="151"/>
      <c r="Z1569" s="151"/>
      <c r="AA1569" s="151"/>
      <c r="AB1569" s="151"/>
      <c r="AC1569" s="151"/>
      <c r="AD1569" s="151"/>
      <c r="AE1569" s="151"/>
      <c r="AF1569" s="151"/>
      <c r="AG1569" s="151" t="s">
        <v>250</v>
      </c>
      <c r="AH1569" s="151">
        <v>0</v>
      </c>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row>
    <row r="1570" spans="1:60" outlineLevel="1">
      <c r="A1570" s="168">
        <v>337</v>
      </c>
      <c r="B1570" s="169" t="s">
        <v>1538</v>
      </c>
      <c r="C1570" s="185" t="s">
        <v>1539</v>
      </c>
      <c r="D1570" s="170" t="s">
        <v>292</v>
      </c>
      <c r="E1570" s="171">
        <v>86.281999999999996</v>
      </c>
      <c r="F1570" s="172">
        <v>0</v>
      </c>
      <c r="G1570" s="173">
        <f>ROUND(E1570*F1570,2)</f>
        <v>0</v>
      </c>
      <c r="H1570" s="172"/>
      <c r="I1570" s="173">
        <f>ROUND(E1570*H1570,2)</f>
        <v>0</v>
      </c>
      <c r="J1570" s="172"/>
      <c r="K1570" s="173">
        <f>ROUND(E1570*J1570,2)</f>
        <v>0</v>
      </c>
      <c r="L1570" s="173">
        <v>21</v>
      </c>
      <c r="M1570" s="173">
        <f>G1570*(1+L1570/100)</f>
        <v>0</v>
      </c>
      <c r="N1570" s="173">
        <v>3.5E-4</v>
      </c>
      <c r="O1570" s="173">
        <f>ROUND(E1570*N1570,2)</f>
        <v>0.03</v>
      </c>
      <c r="P1570" s="173">
        <v>0</v>
      </c>
      <c r="Q1570" s="173">
        <f>ROUND(E1570*P1570,2)</f>
        <v>0</v>
      </c>
      <c r="R1570" s="173" t="s">
        <v>1533</v>
      </c>
      <c r="S1570" s="173" t="s">
        <v>201</v>
      </c>
      <c r="T1570" s="174" t="s">
        <v>245</v>
      </c>
      <c r="U1570" s="160">
        <v>0.16897000000000001</v>
      </c>
      <c r="V1570" s="160">
        <f>ROUND(E1570*U1570,2)</f>
        <v>14.58</v>
      </c>
      <c r="W1570" s="160"/>
      <c r="X1570" s="151"/>
      <c r="Y1570" s="151"/>
      <c r="Z1570" s="151"/>
      <c r="AA1570" s="151"/>
      <c r="AB1570" s="151"/>
      <c r="AC1570" s="151"/>
      <c r="AD1570" s="151"/>
      <c r="AE1570" s="151"/>
      <c r="AF1570" s="151"/>
      <c r="AG1570" s="151" t="s">
        <v>972</v>
      </c>
      <c r="AH1570" s="151"/>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row>
    <row r="1571" spans="1:60" outlineLevel="1">
      <c r="A1571" s="158"/>
      <c r="B1571" s="159"/>
      <c r="C1571" s="198" t="s">
        <v>566</v>
      </c>
      <c r="D1571" s="190"/>
      <c r="E1571" s="191">
        <v>87.652000000000001</v>
      </c>
      <c r="F1571" s="160"/>
      <c r="G1571" s="160"/>
      <c r="H1571" s="160"/>
      <c r="I1571" s="160"/>
      <c r="J1571" s="160"/>
      <c r="K1571" s="160"/>
      <c r="L1571" s="160"/>
      <c r="M1571" s="160"/>
      <c r="N1571" s="160"/>
      <c r="O1571" s="160"/>
      <c r="P1571" s="160"/>
      <c r="Q1571" s="160"/>
      <c r="R1571" s="160"/>
      <c r="S1571" s="160"/>
      <c r="T1571" s="160"/>
      <c r="U1571" s="160"/>
      <c r="V1571" s="160"/>
      <c r="W1571" s="160"/>
      <c r="X1571" s="151"/>
      <c r="Y1571" s="151"/>
      <c r="Z1571" s="151"/>
      <c r="AA1571" s="151"/>
      <c r="AB1571" s="151"/>
      <c r="AC1571" s="151"/>
      <c r="AD1571" s="151"/>
      <c r="AE1571" s="151"/>
      <c r="AF1571" s="151"/>
      <c r="AG1571" s="151" t="s">
        <v>250</v>
      </c>
      <c r="AH1571" s="151">
        <v>0</v>
      </c>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row>
    <row r="1572" spans="1:60" outlineLevel="1">
      <c r="A1572" s="158"/>
      <c r="B1572" s="159"/>
      <c r="C1572" s="198" t="s">
        <v>567</v>
      </c>
      <c r="D1572" s="190"/>
      <c r="E1572" s="191">
        <v>-6.6</v>
      </c>
      <c r="F1572" s="160"/>
      <c r="G1572" s="160"/>
      <c r="H1572" s="160"/>
      <c r="I1572" s="160"/>
      <c r="J1572" s="160"/>
      <c r="K1572" s="160"/>
      <c r="L1572" s="160"/>
      <c r="M1572" s="160"/>
      <c r="N1572" s="160"/>
      <c r="O1572" s="160"/>
      <c r="P1572" s="160"/>
      <c r="Q1572" s="160"/>
      <c r="R1572" s="160"/>
      <c r="S1572" s="160"/>
      <c r="T1572" s="160"/>
      <c r="U1572" s="160"/>
      <c r="V1572" s="160"/>
      <c r="W1572" s="160"/>
      <c r="X1572" s="151"/>
      <c r="Y1572" s="151"/>
      <c r="Z1572" s="151"/>
      <c r="AA1572" s="151"/>
      <c r="AB1572" s="151"/>
      <c r="AC1572" s="151"/>
      <c r="AD1572" s="151"/>
      <c r="AE1572" s="151"/>
      <c r="AF1572" s="151"/>
      <c r="AG1572" s="151" t="s">
        <v>250</v>
      </c>
      <c r="AH1572" s="151">
        <v>0</v>
      </c>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row>
    <row r="1573" spans="1:60" outlineLevel="1">
      <c r="A1573" s="158"/>
      <c r="B1573" s="159"/>
      <c r="C1573" s="198" t="s">
        <v>568</v>
      </c>
      <c r="D1573" s="190"/>
      <c r="E1573" s="191">
        <v>2.4300000000000002</v>
      </c>
      <c r="F1573" s="160"/>
      <c r="G1573" s="160"/>
      <c r="H1573" s="160"/>
      <c r="I1573" s="160"/>
      <c r="J1573" s="160"/>
      <c r="K1573" s="160"/>
      <c r="L1573" s="160"/>
      <c r="M1573" s="160"/>
      <c r="N1573" s="160"/>
      <c r="O1573" s="160"/>
      <c r="P1573" s="160"/>
      <c r="Q1573" s="160"/>
      <c r="R1573" s="160"/>
      <c r="S1573" s="160"/>
      <c r="T1573" s="160"/>
      <c r="U1573" s="160"/>
      <c r="V1573" s="160"/>
      <c r="W1573" s="160"/>
      <c r="X1573" s="151"/>
      <c r="Y1573" s="151"/>
      <c r="Z1573" s="151"/>
      <c r="AA1573" s="151"/>
      <c r="AB1573" s="151"/>
      <c r="AC1573" s="151"/>
      <c r="AD1573" s="151"/>
      <c r="AE1573" s="151"/>
      <c r="AF1573" s="151"/>
      <c r="AG1573" s="151" t="s">
        <v>250</v>
      </c>
      <c r="AH1573" s="151">
        <v>0</v>
      </c>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row>
    <row r="1574" spans="1:60" outlineLevel="1">
      <c r="A1574" s="158"/>
      <c r="B1574" s="159"/>
      <c r="C1574" s="198" t="s">
        <v>1534</v>
      </c>
      <c r="D1574" s="190"/>
      <c r="E1574" s="191">
        <v>2.8</v>
      </c>
      <c r="F1574" s="160"/>
      <c r="G1574" s="160"/>
      <c r="H1574" s="160"/>
      <c r="I1574" s="160"/>
      <c r="J1574" s="160"/>
      <c r="K1574" s="160"/>
      <c r="L1574" s="160"/>
      <c r="M1574" s="160"/>
      <c r="N1574" s="160"/>
      <c r="O1574" s="160"/>
      <c r="P1574" s="160"/>
      <c r="Q1574" s="160"/>
      <c r="R1574" s="160"/>
      <c r="S1574" s="160"/>
      <c r="T1574" s="160"/>
      <c r="U1574" s="160"/>
      <c r="V1574" s="160"/>
      <c r="W1574" s="160"/>
      <c r="X1574" s="151"/>
      <c r="Y1574" s="151"/>
      <c r="Z1574" s="151"/>
      <c r="AA1574" s="151"/>
      <c r="AB1574" s="151"/>
      <c r="AC1574" s="151"/>
      <c r="AD1574" s="151"/>
      <c r="AE1574" s="151"/>
      <c r="AF1574" s="151"/>
      <c r="AG1574" s="151" t="s">
        <v>250</v>
      </c>
      <c r="AH1574" s="151">
        <v>0</v>
      </c>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row>
    <row r="1575" spans="1:60" outlineLevel="1">
      <c r="A1575" s="176">
        <v>338</v>
      </c>
      <c r="B1575" s="177" t="s">
        <v>1540</v>
      </c>
      <c r="C1575" s="186" t="s">
        <v>1541</v>
      </c>
      <c r="D1575" s="178" t="s">
        <v>292</v>
      </c>
      <c r="E1575" s="179">
        <v>546.90880000000004</v>
      </c>
      <c r="F1575" s="180">
        <v>0</v>
      </c>
      <c r="G1575" s="181">
        <f>ROUND(E1575*F1575,2)</f>
        <v>0</v>
      </c>
      <c r="H1575" s="180"/>
      <c r="I1575" s="181">
        <f>ROUND(E1575*H1575,2)</f>
        <v>0</v>
      </c>
      <c r="J1575" s="180"/>
      <c r="K1575" s="181">
        <f>ROUND(E1575*J1575,2)</f>
        <v>0</v>
      </c>
      <c r="L1575" s="181">
        <v>21</v>
      </c>
      <c r="M1575" s="181">
        <f>G1575*(1+L1575/100)</f>
        <v>0</v>
      </c>
      <c r="N1575" s="181">
        <v>3.1E-4</v>
      </c>
      <c r="O1575" s="181">
        <f>ROUND(E1575*N1575,2)</f>
        <v>0.17</v>
      </c>
      <c r="P1575" s="181">
        <v>0</v>
      </c>
      <c r="Q1575" s="181">
        <f>ROUND(E1575*P1575,2)</f>
        <v>0</v>
      </c>
      <c r="R1575" s="181" t="s">
        <v>1533</v>
      </c>
      <c r="S1575" s="181" t="s">
        <v>201</v>
      </c>
      <c r="T1575" s="182" t="s">
        <v>245</v>
      </c>
      <c r="U1575" s="160">
        <v>0.10902000000000001</v>
      </c>
      <c r="V1575" s="160">
        <f>ROUND(E1575*U1575,2)</f>
        <v>59.62</v>
      </c>
      <c r="W1575" s="160"/>
      <c r="X1575" s="151"/>
      <c r="Y1575" s="151"/>
      <c r="Z1575" s="151"/>
      <c r="AA1575" s="151"/>
      <c r="AB1575" s="151"/>
      <c r="AC1575" s="151"/>
      <c r="AD1575" s="151"/>
      <c r="AE1575" s="151"/>
      <c r="AF1575" s="151"/>
      <c r="AG1575" s="151" t="s">
        <v>972</v>
      </c>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row>
    <row r="1576" spans="1:60">
      <c r="A1576" s="162" t="s">
        <v>197</v>
      </c>
      <c r="B1576" s="163" t="s">
        <v>157</v>
      </c>
      <c r="C1576" s="184" t="s">
        <v>158</v>
      </c>
      <c r="D1576" s="164"/>
      <c r="E1576" s="165"/>
      <c r="F1576" s="166"/>
      <c r="G1576" s="166">
        <f>SUMIF(AG1577:AG1590,"&lt;&gt;NOR",G1577:G1590)</f>
        <v>0</v>
      </c>
      <c r="H1576" s="166"/>
      <c r="I1576" s="166">
        <f>SUM(I1577:I1590)</f>
        <v>0</v>
      </c>
      <c r="J1576" s="166"/>
      <c r="K1576" s="166">
        <f>SUM(K1577:K1590)</f>
        <v>0</v>
      </c>
      <c r="L1576" s="166"/>
      <c r="M1576" s="166">
        <f>SUM(M1577:M1590)</f>
        <v>0</v>
      </c>
      <c r="N1576" s="166"/>
      <c r="O1576" s="166">
        <f>SUM(O1577:O1590)</f>
        <v>0.18000000000000002</v>
      </c>
      <c r="P1576" s="166"/>
      <c r="Q1576" s="166">
        <f>SUM(Q1577:Q1590)</f>
        <v>0</v>
      </c>
      <c r="R1576" s="166"/>
      <c r="S1576" s="166"/>
      <c r="T1576" s="167"/>
      <c r="U1576" s="161"/>
      <c r="V1576" s="161">
        <f>SUM(V1577:V1590)</f>
        <v>14.370000000000001</v>
      </c>
      <c r="W1576" s="161"/>
      <c r="AG1576" t="s">
        <v>198</v>
      </c>
    </row>
    <row r="1577" spans="1:60" outlineLevel="1">
      <c r="A1577" s="168">
        <v>339</v>
      </c>
      <c r="B1577" s="169" t="s">
        <v>1542</v>
      </c>
      <c r="C1577" s="185" t="s">
        <v>1543</v>
      </c>
      <c r="D1577" s="170" t="s">
        <v>292</v>
      </c>
      <c r="E1577" s="171">
        <v>24.905000000000001</v>
      </c>
      <c r="F1577" s="172">
        <v>0</v>
      </c>
      <c r="G1577" s="173">
        <f>ROUND(E1577*F1577,2)</f>
        <v>0</v>
      </c>
      <c r="H1577" s="172"/>
      <c r="I1577" s="173">
        <f>ROUND(E1577*H1577,2)</f>
        <v>0</v>
      </c>
      <c r="J1577" s="172"/>
      <c r="K1577" s="173">
        <f>ROUND(E1577*J1577,2)</f>
        <v>0</v>
      </c>
      <c r="L1577" s="173">
        <v>21</v>
      </c>
      <c r="M1577" s="173">
        <f>G1577*(1+L1577/100)</f>
        <v>0</v>
      </c>
      <c r="N1577" s="173">
        <v>2.9999999999999997E-4</v>
      </c>
      <c r="O1577" s="173">
        <f>ROUND(E1577*N1577,2)</f>
        <v>0.01</v>
      </c>
      <c r="P1577" s="173">
        <v>0</v>
      </c>
      <c r="Q1577" s="173">
        <f>ROUND(E1577*P1577,2)</f>
        <v>0</v>
      </c>
      <c r="R1577" s="173" t="s">
        <v>1544</v>
      </c>
      <c r="S1577" s="173" t="s">
        <v>201</v>
      </c>
      <c r="T1577" s="174" t="s">
        <v>245</v>
      </c>
      <c r="U1577" s="160">
        <v>9.0999999999999998E-2</v>
      </c>
      <c r="V1577" s="160">
        <f>ROUND(E1577*U1577,2)</f>
        <v>2.27</v>
      </c>
      <c r="W1577" s="160"/>
      <c r="X1577" s="151"/>
      <c r="Y1577" s="151"/>
      <c r="Z1577" s="151"/>
      <c r="AA1577" s="151"/>
      <c r="AB1577" s="151"/>
      <c r="AC1577" s="151"/>
      <c r="AD1577" s="151"/>
      <c r="AE1577" s="151"/>
      <c r="AF1577" s="151"/>
      <c r="AG1577" s="151" t="s">
        <v>972</v>
      </c>
      <c r="AH1577" s="151"/>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row>
    <row r="1578" spans="1:60" outlineLevel="1">
      <c r="A1578" s="158"/>
      <c r="B1578" s="159"/>
      <c r="C1578" s="198" t="s">
        <v>1545</v>
      </c>
      <c r="D1578" s="190"/>
      <c r="E1578" s="191">
        <v>10.548</v>
      </c>
      <c r="F1578" s="160"/>
      <c r="G1578" s="160"/>
      <c r="H1578" s="160"/>
      <c r="I1578" s="160"/>
      <c r="J1578" s="160"/>
      <c r="K1578" s="160"/>
      <c r="L1578" s="160"/>
      <c r="M1578" s="160"/>
      <c r="N1578" s="160"/>
      <c r="O1578" s="160"/>
      <c r="P1578" s="160"/>
      <c r="Q1578" s="160"/>
      <c r="R1578" s="160"/>
      <c r="S1578" s="160"/>
      <c r="T1578" s="160"/>
      <c r="U1578" s="160"/>
      <c r="V1578" s="160"/>
      <c r="W1578" s="160"/>
      <c r="X1578" s="151"/>
      <c r="Y1578" s="151"/>
      <c r="Z1578" s="151"/>
      <c r="AA1578" s="151"/>
      <c r="AB1578" s="151"/>
      <c r="AC1578" s="151"/>
      <c r="AD1578" s="151"/>
      <c r="AE1578" s="151"/>
      <c r="AF1578" s="151"/>
      <c r="AG1578" s="151" t="s">
        <v>250</v>
      </c>
      <c r="AH1578" s="151">
        <v>0</v>
      </c>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row>
    <row r="1579" spans="1:60" outlineLevel="1">
      <c r="A1579" s="158"/>
      <c r="B1579" s="159"/>
      <c r="C1579" s="198" t="s">
        <v>1349</v>
      </c>
      <c r="D1579" s="190"/>
      <c r="E1579" s="191">
        <v>6.0065</v>
      </c>
      <c r="F1579" s="160"/>
      <c r="G1579" s="160"/>
      <c r="H1579" s="160"/>
      <c r="I1579" s="160"/>
      <c r="J1579" s="160"/>
      <c r="K1579" s="160"/>
      <c r="L1579" s="160"/>
      <c r="M1579" s="160"/>
      <c r="N1579" s="160"/>
      <c r="O1579" s="160"/>
      <c r="P1579" s="160"/>
      <c r="Q1579" s="160"/>
      <c r="R1579" s="160"/>
      <c r="S1579" s="160"/>
      <c r="T1579" s="160"/>
      <c r="U1579" s="160"/>
      <c r="V1579" s="160"/>
      <c r="W1579" s="160"/>
      <c r="X1579" s="151"/>
      <c r="Y1579" s="151"/>
      <c r="Z1579" s="151"/>
      <c r="AA1579" s="151"/>
      <c r="AB1579" s="151"/>
      <c r="AC1579" s="151"/>
      <c r="AD1579" s="151"/>
      <c r="AE1579" s="151"/>
      <c r="AF1579" s="151"/>
      <c r="AG1579" s="151" t="s">
        <v>250</v>
      </c>
      <c r="AH1579" s="151">
        <v>0</v>
      </c>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row>
    <row r="1580" spans="1:60" outlineLevel="1">
      <c r="A1580" s="158"/>
      <c r="B1580" s="159"/>
      <c r="C1580" s="198" t="s">
        <v>1350</v>
      </c>
      <c r="D1580" s="190"/>
      <c r="E1580" s="191">
        <v>8.3505000000000003</v>
      </c>
      <c r="F1580" s="160"/>
      <c r="G1580" s="160"/>
      <c r="H1580" s="160"/>
      <c r="I1580" s="160"/>
      <c r="J1580" s="160"/>
      <c r="K1580" s="160"/>
      <c r="L1580" s="160"/>
      <c r="M1580" s="160"/>
      <c r="N1580" s="160"/>
      <c r="O1580" s="160"/>
      <c r="P1580" s="160"/>
      <c r="Q1580" s="160"/>
      <c r="R1580" s="160"/>
      <c r="S1580" s="160"/>
      <c r="T1580" s="160"/>
      <c r="U1580" s="160"/>
      <c r="V1580" s="160"/>
      <c r="W1580" s="160"/>
      <c r="X1580" s="151"/>
      <c r="Y1580" s="151"/>
      <c r="Z1580" s="151"/>
      <c r="AA1580" s="151"/>
      <c r="AB1580" s="151"/>
      <c r="AC1580" s="151"/>
      <c r="AD1580" s="151"/>
      <c r="AE1580" s="151"/>
      <c r="AF1580" s="151"/>
      <c r="AG1580" s="151" t="s">
        <v>250</v>
      </c>
      <c r="AH1580" s="151">
        <v>0</v>
      </c>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row>
    <row r="1581" spans="1:60" ht="22.5" outlineLevel="1">
      <c r="A1581" s="168">
        <v>340</v>
      </c>
      <c r="B1581" s="169" t="s">
        <v>1546</v>
      </c>
      <c r="C1581" s="185" t="s">
        <v>1547</v>
      </c>
      <c r="D1581" s="170" t="s">
        <v>292</v>
      </c>
      <c r="E1581" s="171">
        <v>17.417999999999999</v>
      </c>
      <c r="F1581" s="172">
        <v>0</v>
      </c>
      <c r="G1581" s="173">
        <f>ROUND(E1581*F1581,2)</f>
        <v>0</v>
      </c>
      <c r="H1581" s="172"/>
      <c r="I1581" s="173">
        <f>ROUND(E1581*H1581,2)</f>
        <v>0</v>
      </c>
      <c r="J1581" s="172"/>
      <c r="K1581" s="173">
        <f>ROUND(E1581*J1581,2)</f>
        <v>0</v>
      </c>
      <c r="L1581" s="173">
        <v>21</v>
      </c>
      <c r="M1581" s="173">
        <f>G1581*(1+L1581/100)</f>
        <v>0</v>
      </c>
      <c r="N1581" s="173">
        <v>0.01</v>
      </c>
      <c r="O1581" s="173">
        <f>ROUND(E1581*N1581,2)</f>
        <v>0.17</v>
      </c>
      <c r="P1581" s="173">
        <v>0</v>
      </c>
      <c r="Q1581" s="173">
        <f>ROUND(E1581*P1581,2)</f>
        <v>0</v>
      </c>
      <c r="R1581" s="173" t="s">
        <v>1544</v>
      </c>
      <c r="S1581" s="173" t="s">
        <v>201</v>
      </c>
      <c r="T1581" s="174" t="s">
        <v>245</v>
      </c>
      <c r="U1581" s="160">
        <v>0.67300000000000004</v>
      </c>
      <c r="V1581" s="160">
        <f>ROUND(E1581*U1581,2)</f>
        <v>11.72</v>
      </c>
      <c r="W1581" s="160"/>
      <c r="X1581" s="151"/>
      <c r="Y1581" s="151"/>
      <c r="Z1581" s="151"/>
      <c r="AA1581" s="151"/>
      <c r="AB1581" s="151"/>
      <c r="AC1581" s="151"/>
      <c r="AD1581" s="151"/>
      <c r="AE1581" s="151"/>
      <c r="AF1581" s="151"/>
      <c r="AG1581" s="151" t="s">
        <v>972</v>
      </c>
      <c r="AH1581" s="151"/>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row>
    <row r="1582" spans="1:60" outlineLevel="1">
      <c r="A1582" s="158"/>
      <c r="B1582" s="159"/>
      <c r="C1582" s="198" t="s">
        <v>521</v>
      </c>
      <c r="D1582" s="190"/>
      <c r="E1582" s="191">
        <v>11.507999999999999</v>
      </c>
      <c r="F1582" s="160"/>
      <c r="G1582" s="160"/>
      <c r="H1582" s="160"/>
      <c r="I1582" s="160"/>
      <c r="J1582" s="160"/>
      <c r="K1582" s="160"/>
      <c r="L1582" s="160"/>
      <c r="M1582" s="160"/>
      <c r="N1582" s="160"/>
      <c r="O1582" s="160"/>
      <c r="P1582" s="160"/>
      <c r="Q1582" s="160"/>
      <c r="R1582" s="160"/>
      <c r="S1582" s="160"/>
      <c r="T1582" s="160"/>
      <c r="U1582" s="160"/>
      <c r="V1582" s="160"/>
      <c r="W1582" s="160"/>
      <c r="X1582" s="151"/>
      <c r="Y1582" s="151"/>
      <c r="Z1582" s="151"/>
      <c r="AA1582" s="151"/>
      <c r="AB1582" s="151"/>
      <c r="AC1582" s="151"/>
      <c r="AD1582" s="151"/>
      <c r="AE1582" s="151"/>
      <c r="AF1582" s="151"/>
      <c r="AG1582" s="151" t="s">
        <v>250</v>
      </c>
      <c r="AH1582" s="151">
        <v>0</v>
      </c>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row>
    <row r="1583" spans="1:60" outlineLevel="1">
      <c r="A1583" s="158"/>
      <c r="B1583" s="159"/>
      <c r="C1583" s="198" t="s">
        <v>522</v>
      </c>
      <c r="D1583" s="190"/>
      <c r="E1583" s="191">
        <v>4.1100000000000003</v>
      </c>
      <c r="F1583" s="160"/>
      <c r="G1583" s="160"/>
      <c r="H1583" s="160"/>
      <c r="I1583" s="160"/>
      <c r="J1583" s="160"/>
      <c r="K1583" s="160"/>
      <c r="L1583" s="160"/>
      <c r="M1583" s="160"/>
      <c r="N1583" s="160"/>
      <c r="O1583" s="160"/>
      <c r="P1583" s="160"/>
      <c r="Q1583" s="160"/>
      <c r="R1583" s="160"/>
      <c r="S1583" s="160"/>
      <c r="T1583" s="160"/>
      <c r="U1583" s="160"/>
      <c r="V1583" s="160"/>
      <c r="W1583" s="160"/>
      <c r="X1583" s="151"/>
      <c r="Y1583" s="151"/>
      <c r="Z1583" s="151"/>
      <c r="AA1583" s="151"/>
      <c r="AB1583" s="151"/>
      <c r="AC1583" s="151"/>
      <c r="AD1583" s="151"/>
      <c r="AE1583" s="151"/>
      <c r="AF1583" s="151"/>
      <c r="AG1583" s="151" t="s">
        <v>250</v>
      </c>
      <c r="AH1583" s="151">
        <v>0</v>
      </c>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row>
    <row r="1584" spans="1:60" outlineLevel="1">
      <c r="A1584" s="158"/>
      <c r="B1584" s="159"/>
      <c r="C1584" s="198" t="s">
        <v>1548</v>
      </c>
      <c r="D1584" s="190"/>
      <c r="E1584" s="191">
        <v>1.8</v>
      </c>
      <c r="F1584" s="160"/>
      <c r="G1584" s="160"/>
      <c r="H1584" s="160"/>
      <c r="I1584" s="160"/>
      <c r="J1584" s="160"/>
      <c r="K1584" s="160"/>
      <c r="L1584" s="160"/>
      <c r="M1584" s="160"/>
      <c r="N1584" s="160"/>
      <c r="O1584" s="160"/>
      <c r="P1584" s="160"/>
      <c r="Q1584" s="160"/>
      <c r="R1584" s="160"/>
      <c r="S1584" s="160"/>
      <c r="T1584" s="160"/>
      <c r="U1584" s="160"/>
      <c r="V1584" s="160"/>
      <c r="W1584" s="160"/>
      <c r="X1584" s="151"/>
      <c r="Y1584" s="151"/>
      <c r="Z1584" s="151"/>
      <c r="AA1584" s="151"/>
      <c r="AB1584" s="151"/>
      <c r="AC1584" s="151"/>
      <c r="AD1584" s="151"/>
      <c r="AE1584" s="151"/>
      <c r="AF1584" s="151"/>
      <c r="AG1584" s="151" t="s">
        <v>250</v>
      </c>
      <c r="AH1584" s="151">
        <v>0</v>
      </c>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row>
    <row r="1585" spans="1:60" outlineLevel="1">
      <c r="A1585" s="168">
        <v>341</v>
      </c>
      <c r="B1585" s="169" t="s">
        <v>1549</v>
      </c>
      <c r="C1585" s="185" t="s">
        <v>1550</v>
      </c>
      <c r="D1585" s="170" t="s">
        <v>292</v>
      </c>
      <c r="E1585" s="171">
        <v>24.905000000000001</v>
      </c>
      <c r="F1585" s="172">
        <v>0</v>
      </c>
      <c r="G1585" s="173">
        <f>ROUND(E1585*F1585,2)</f>
        <v>0</v>
      </c>
      <c r="H1585" s="172"/>
      <c r="I1585" s="173">
        <f>ROUND(E1585*H1585,2)</f>
        <v>0</v>
      </c>
      <c r="J1585" s="172"/>
      <c r="K1585" s="173">
        <f>ROUND(E1585*J1585,2)</f>
        <v>0</v>
      </c>
      <c r="L1585" s="173">
        <v>21</v>
      </c>
      <c r="M1585" s="173">
        <f>G1585*(1+L1585/100)</f>
        <v>0</v>
      </c>
      <c r="N1585" s="173">
        <v>1E-4</v>
      </c>
      <c r="O1585" s="173">
        <f>ROUND(E1585*N1585,2)</f>
        <v>0</v>
      </c>
      <c r="P1585" s="173">
        <v>0</v>
      </c>
      <c r="Q1585" s="173">
        <f>ROUND(E1585*P1585,2)</f>
        <v>0</v>
      </c>
      <c r="R1585" s="173"/>
      <c r="S1585" s="173" t="s">
        <v>212</v>
      </c>
      <c r="T1585" s="174" t="s">
        <v>202</v>
      </c>
      <c r="U1585" s="160">
        <v>0</v>
      </c>
      <c r="V1585" s="160">
        <f>ROUND(E1585*U1585,2)</f>
        <v>0</v>
      </c>
      <c r="W1585" s="160"/>
      <c r="X1585" s="151"/>
      <c r="Y1585" s="151"/>
      <c r="Z1585" s="151"/>
      <c r="AA1585" s="151"/>
      <c r="AB1585" s="151"/>
      <c r="AC1585" s="151"/>
      <c r="AD1585" s="151"/>
      <c r="AE1585" s="151"/>
      <c r="AF1585" s="151"/>
      <c r="AG1585" s="151" t="s">
        <v>1002</v>
      </c>
      <c r="AH1585" s="151"/>
      <c r="AI1585" s="151"/>
      <c r="AJ1585" s="151"/>
      <c r="AK1585" s="151"/>
      <c r="AL1585" s="151"/>
      <c r="AM1585" s="151"/>
      <c r="AN1585" s="151"/>
      <c r="AO1585" s="151"/>
      <c r="AP1585" s="151"/>
      <c r="AQ1585" s="151"/>
      <c r="AR1585" s="151"/>
      <c r="AS1585" s="151"/>
      <c r="AT1585" s="151"/>
      <c r="AU1585" s="151"/>
      <c r="AV1585" s="151"/>
      <c r="AW1585" s="151"/>
      <c r="AX1585" s="151"/>
      <c r="AY1585" s="151"/>
      <c r="AZ1585" s="151"/>
      <c r="BA1585" s="151"/>
      <c r="BB1585" s="151"/>
      <c r="BC1585" s="151"/>
      <c r="BD1585" s="151"/>
      <c r="BE1585" s="151"/>
      <c r="BF1585" s="151"/>
      <c r="BG1585" s="151"/>
      <c r="BH1585" s="151"/>
    </row>
    <row r="1586" spans="1:60" outlineLevel="1">
      <c r="A1586" s="158"/>
      <c r="B1586" s="159"/>
      <c r="C1586" s="198" t="s">
        <v>1545</v>
      </c>
      <c r="D1586" s="190"/>
      <c r="E1586" s="191">
        <v>10.548</v>
      </c>
      <c r="F1586" s="160"/>
      <c r="G1586" s="160"/>
      <c r="H1586" s="160"/>
      <c r="I1586" s="160"/>
      <c r="J1586" s="160"/>
      <c r="K1586" s="160"/>
      <c r="L1586" s="160"/>
      <c r="M1586" s="160"/>
      <c r="N1586" s="160"/>
      <c r="O1586" s="160"/>
      <c r="P1586" s="160"/>
      <c r="Q1586" s="160"/>
      <c r="R1586" s="160"/>
      <c r="S1586" s="160"/>
      <c r="T1586" s="160"/>
      <c r="U1586" s="160"/>
      <c r="V1586" s="160"/>
      <c r="W1586" s="160"/>
      <c r="X1586" s="151"/>
      <c r="Y1586" s="151"/>
      <c r="Z1586" s="151"/>
      <c r="AA1586" s="151"/>
      <c r="AB1586" s="151"/>
      <c r="AC1586" s="151"/>
      <c r="AD1586" s="151"/>
      <c r="AE1586" s="151"/>
      <c r="AF1586" s="151"/>
      <c r="AG1586" s="151" t="s">
        <v>250</v>
      </c>
      <c r="AH1586" s="151">
        <v>0</v>
      </c>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row>
    <row r="1587" spans="1:60" outlineLevel="1">
      <c r="A1587" s="158"/>
      <c r="B1587" s="159"/>
      <c r="C1587" s="198" t="s">
        <v>1349</v>
      </c>
      <c r="D1587" s="190"/>
      <c r="E1587" s="191">
        <v>6.0065</v>
      </c>
      <c r="F1587" s="160"/>
      <c r="G1587" s="160"/>
      <c r="H1587" s="160"/>
      <c r="I1587" s="160"/>
      <c r="J1587" s="160"/>
      <c r="K1587" s="160"/>
      <c r="L1587" s="160"/>
      <c r="M1587" s="160"/>
      <c r="N1587" s="160"/>
      <c r="O1587" s="160"/>
      <c r="P1587" s="160"/>
      <c r="Q1587" s="160"/>
      <c r="R1587" s="160"/>
      <c r="S1587" s="160"/>
      <c r="T1587" s="160"/>
      <c r="U1587" s="160"/>
      <c r="V1587" s="160"/>
      <c r="W1587" s="160"/>
      <c r="X1587" s="151"/>
      <c r="Y1587" s="151"/>
      <c r="Z1587" s="151"/>
      <c r="AA1587" s="151"/>
      <c r="AB1587" s="151"/>
      <c r="AC1587" s="151"/>
      <c r="AD1587" s="151"/>
      <c r="AE1587" s="151"/>
      <c r="AF1587" s="151"/>
      <c r="AG1587" s="151" t="s">
        <v>250</v>
      </c>
      <c r="AH1587" s="151">
        <v>0</v>
      </c>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row>
    <row r="1588" spans="1:60" outlineLevel="1">
      <c r="A1588" s="158"/>
      <c r="B1588" s="159"/>
      <c r="C1588" s="198" t="s">
        <v>1350</v>
      </c>
      <c r="D1588" s="190"/>
      <c r="E1588" s="191">
        <v>8.3505000000000003</v>
      </c>
      <c r="F1588" s="160"/>
      <c r="G1588" s="160"/>
      <c r="H1588" s="160"/>
      <c r="I1588" s="160"/>
      <c r="J1588" s="160"/>
      <c r="K1588" s="160"/>
      <c r="L1588" s="160"/>
      <c r="M1588" s="160"/>
      <c r="N1588" s="160"/>
      <c r="O1588" s="160"/>
      <c r="P1588" s="160"/>
      <c r="Q1588" s="160"/>
      <c r="R1588" s="160"/>
      <c r="S1588" s="160"/>
      <c r="T1588" s="160"/>
      <c r="U1588" s="160"/>
      <c r="V1588" s="160"/>
      <c r="W1588" s="160"/>
      <c r="X1588" s="151"/>
      <c r="Y1588" s="151"/>
      <c r="Z1588" s="151"/>
      <c r="AA1588" s="151"/>
      <c r="AB1588" s="151"/>
      <c r="AC1588" s="151"/>
      <c r="AD1588" s="151"/>
      <c r="AE1588" s="151"/>
      <c r="AF1588" s="151"/>
      <c r="AG1588" s="151" t="s">
        <v>250</v>
      </c>
      <c r="AH1588" s="151">
        <v>0</v>
      </c>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row>
    <row r="1589" spans="1:60" outlineLevel="1">
      <c r="A1589" s="168">
        <v>342</v>
      </c>
      <c r="B1589" s="169" t="s">
        <v>1551</v>
      </c>
      <c r="C1589" s="185" t="s">
        <v>1552</v>
      </c>
      <c r="D1589" s="170" t="s">
        <v>685</v>
      </c>
      <c r="E1589" s="171">
        <v>0.18414</v>
      </c>
      <c r="F1589" s="172">
        <v>0</v>
      </c>
      <c r="G1589" s="173">
        <f>ROUND(E1589*F1589,2)</f>
        <v>0</v>
      </c>
      <c r="H1589" s="172"/>
      <c r="I1589" s="173">
        <f>ROUND(E1589*H1589,2)</f>
        <v>0</v>
      </c>
      <c r="J1589" s="172"/>
      <c r="K1589" s="173">
        <f>ROUND(E1589*J1589,2)</f>
        <v>0</v>
      </c>
      <c r="L1589" s="173">
        <v>21</v>
      </c>
      <c r="M1589" s="173">
        <f>G1589*(1+L1589/100)</f>
        <v>0</v>
      </c>
      <c r="N1589" s="173">
        <v>0</v>
      </c>
      <c r="O1589" s="173">
        <f>ROUND(E1589*N1589,2)</f>
        <v>0</v>
      </c>
      <c r="P1589" s="173">
        <v>0</v>
      </c>
      <c r="Q1589" s="173">
        <f>ROUND(E1589*P1589,2)</f>
        <v>0</v>
      </c>
      <c r="R1589" s="173" t="s">
        <v>1544</v>
      </c>
      <c r="S1589" s="173" t="s">
        <v>201</v>
      </c>
      <c r="T1589" s="174" t="s">
        <v>245</v>
      </c>
      <c r="U1589" s="160">
        <v>2.0819999999999999</v>
      </c>
      <c r="V1589" s="160">
        <f>ROUND(E1589*U1589,2)</f>
        <v>0.38</v>
      </c>
      <c r="W1589" s="160"/>
      <c r="X1589" s="151"/>
      <c r="Y1589" s="151"/>
      <c r="Z1589" s="151"/>
      <c r="AA1589" s="151"/>
      <c r="AB1589" s="151"/>
      <c r="AC1589" s="151"/>
      <c r="AD1589" s="151"/>
      <c r="AE1589" s="151"/>
      <c r="AF1589" s="151"/>
      <c r="AG1589" s="151" t="s">
        <v>967</v>
      </c>
      <c r="AH1589" s="151"/>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row>
    <row r="1590" spans="1:60" outlineLevel="1">
      <c r="A1590" s="158"/>
      <c r="B1590" s="159"/>
      <c r="C1590" s="315" t="s">
        <v>1024</v>
      </c>
      <c r="D1590" s="316"/>
      <c r="E1590" s="316"/>
      <c r="F1590" s="316"/>
      <c r="G1590" s="316"/>
      <c r="H1590" s="160"/>
      <c r="I1590" s="160"/>
      <c r="J1590" s="160"/>
      <c r="K1590" s="160"/>
      <c r="L1590" s="160"/>
      <c r="M1590" s="160"/>
      <c r="N1590" s="160"/>
      <c r="O1590" s="160"/>
      <c r="P1590" s="160"/>
      <c r="Q1590" s="160"/>
      <c r="R1590" s="160"/>
      <c r="S1590" s="160"/>
      <c r="T1590" s="160"/>
      <c r="U1590" s="160"/>
      <c r="V1590" s="160"/>
      <c r="W1590" s="160"/>
      <c r="X1590" s="151"/>
      <c r="Y1590" s="151"/>
      <c r="Z1590" s="151"/>
      <c r="AA1590" s="151"/>
      <c r="AB1590" s="151"/>
      <c r="AC1590" s="151"/>
      <c r="AD1590" s="151"/>
      <c r="AE1590" s="151"/>
      <c r="AF1590" s="151"/>
      <c r="AG1590" s="151" t="s">
        <v>248</v>
      </c>
      <c r="AH1590" s="151"/>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row>
    <row r="1591" spans="1:60">
      <c r="A1591" s="162" t="s">
        <v>197</v>
      </c>
      <c r="B1591" s="163" t="s">
        <v>163</v>
      </c>
      <c r="C1591" s="184" t="s">
        <v>164</v>
      </c>
      <c r="D1591" s="164"/>
      <c r="E1591" s="165"/>
      <c r="F1591" s="166"/>
      <c r="G1591" s="166">
        <f>SUMIF(AG1592:AG1594,"&lt;&gt;NOR",G1592:G1594)</f>
        <v>0</v>
      </c>
      <c r="H1591" s="166"/>
      <c r="I1591" s="166">
        <f>SUM(I1592:I1594)</f>
        <v>0</v>
      </c>
      <c r="J1591" s="166"/>
      <c r="K1591" s="166">
        <f>SUM(K1592:K1594)</f>
        <v>0</v>
      </c>
      <c r="L1591" s="166"/>
      <c r="M1591" s="166">
        <f>SUM(M1592:M1594)</f>
        <v>0</v>
      </c>
      <c r="N1591" s="166"/>
      <c r="O1591" s="166">
        <f>SUM(O1592:O1594)</f>
        <v>0</v>
      </c>
      <c r="P1591" s="166"/>
      <c r="Q1591" s="166">
        <f>SUM(Q1592:Q1594)</f>
        <v>0</v>
      </c>
      <c r="R1591" s="166"/>
      <c r="S1591" s="166"/>
      <c r="T1591" s="167"/>
      <c r="U1591" s="161"/>
      <c r="V1591" s="161">
        <f>SUM(V1592:V1594)</f>
        <v>0</v>
      </c>
      <c r="W1591" s="161"/>
      <c r="AG1591" t="s">
        <v>198</v>
      </c>
    </row>
    <row r="1592" spans="1:60" outlineLevel="1">
      <c r="A1592" s="168">
        <v>343</v>
      </c>
      <c r="B1592" s="169" t="s">
        <v>1553</v>
      </c>
      <c r="C1592" s="185" t="s">
        <v>1554</v>
      </c>
      <c r="D1592" s="170" t="s">
        <v>211</v>
      </c>
      <c r="E1592" s="171">
        <v>1</v>
      </c>
      <c r="F1592" s="172">
        <v>0</v>
      </c>
      <c r="G1592" s="173">
        <f>ROUND(E1592*F1592,2)</f>
        <v>0</v>
      </c>
      <c r="H1592" s="172"/>
      <c r="I1592" s="173">
        <f>ROUND(E1592*H1592,2)</f>
        <v>0</v>
      </c>
      <c r="J1592" s="172"/>
      <c r="K1592" s="173">
        <f>ROUND(E1592*J1592,2)</f>
        <v>0</v>
      </c>
      <c r="L1592" s="173">
        <v>21</v>
      </c>
      <c r="M1592" s="173">
        <f>G1592*(1+L1592/100)</f>
        <v>0</v>
      </c>
      <c r="N1592" s="173">
        <v>0</v>
      </c>
      <c r="O1592" s="173">
        <f>ROUND(E1592*N1592,2)</f>
        <v>0</v>
      </c>
      <c r="P1592" s="173">
        <v>0</v>
      </c>
      <c r="Q1592" s="173">
        <f>ROUND(E1592*P1592,2)</f>
        <v>0</v>
      </c>
      <c r="R1592" s="173"/>
      <c r="S1592" s="173" t="s">
        <v>212</v>
      </c>
      <c r="T1592" s="174" t="s">
        <v>202</v>
      </c>
      <c r="U1592" s="160">
        <v>0</v>
      </c>
      <c r="V1592" s="160">
        <f>ROUND(E1592*U1592,2)</f>
        <v>0</v>
      </c>
      <c r="W1592" s="160"/>
      <c r="X1592" s="151"/>
      <c r="Y1592" s="151"/>
      <c r="Z1592" s="151"/>
      <c r="AA1592" s="151"/>
      <c r="AB1592" s="151"/>
      <c r="AC1592" s="151"/>
      <c r="AD1592" s="151"/>
      <c r="AE1592" s="151"/>
      <c r="AF1592" s="151"/>
      <c r="AG1592" s="151" t="s">
        <v>665</v>
      </c>
      <c r="AH1592" s="151"/>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row>
    <row r="1593" spans="1:60" ht="67.5" outlineLevel="1">
      <c r="A1593" s="158"/>
      <c r="B1593" s="159"/>
      <c r="C1593" s="319" t="s">
        <v>1555</v>
      </c>
      <c r="D1593" s="320"/>
      <c r="E1593" s="320"/>
      <c r="F1593" s="320"/>
      <c r="G1593" s="320"/>
      <c r="H1593" s="160"/>
      <c r="I1593" s="160"/>
      <c r="J1593" s="160"/>
      <c r="K1593" s="160"/>
      <c r="L1593" s="160"/>
      <c r="M1593" s="160"/>
      <c r="N1593" s="160"/>
      <c r="O1593" s="160"/>
      <c r="P1593" s="160"/>
      <c r="Q1593" s="160"/>
      <c r="R1593" s="160"/>
      <c r="S1593" s="160"/>
      <c r="T1593" s="160"/>
      <c r="U1593" s="160"/>
      <c r="V1593" s="160"/>
      <c r="W1593" s="160"/>
      <c r="X1593" s="151"/>
      <c r="Y1593" s="151"/>
      <c r="Z1593" s="151"/>
      <c r="AA1593" s="151"/>
      <c r="AB1593" s="151"/>
      <c r="AC1593" s="151"/>
      <c r="AD1593" s="151"/>
      <c r="AE1593" s="151"/>
      <c r="AF1593" s="151"/>
      <c r="AG1593" s="151" t="s">
        <v>204</v>
      </c>
      <c r="AH1593" s="151"/>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75" t="str">
        <f>C1593</f>
        <v>Minimální nosnost výtahu 650 kg, min. počet osob 6, rychlost min. 1,0 m/s, bezpřevodový typ pohonu, bez strojovnové provedení, motor s frekvenčním měničem, hlavní přívod 400V, 50Hz počet stanic 3, počet vstupů do kabiny 1, počet nástupišť 3, osvětlení šachty, kabina min. 1,2x1,4x2,1 m, dveře dvoupanelové broušený nerez 0,9x2,0 m, šachetní dveře broušený nerez, požární odolnost EW 15 DP1-C, interiér kabiny broušený nerez, osvětlení LED, vybavení kabiny pro bezbariérové užívání dle vyhlášky 398/2009Sb.. Přívodní kabel pro výtah v délce 60 m ze stávajícího rozvaděče ve 2NP. Přivedení telefonní linky dle směrnice č. 95/16/ES z reku v 1NP v délce 60 m. Výtah bude certifikován dle ES typové zkoušky.</v>
      </c>
      <c r="BB1593" s="151"/>
      <c r="BC1593" s="151"/>
      <c r="BD1593" s="151"/>
      <c r="BE1593" s="151"/>
      <c r="BF1593" s="151"/>
      <c r="BG1593" s="151"/>
      <c r="BH1593" s="151"/>
    </row>
    <row r="1594" spans="1:60" outlineLevel="1">
      <c r="A1594" s="168">
        <v>344</v>
      </c>
      <c r="B1594" s="169" t="s">
        <v>1556</v>
      </c>
      <c r="C1594" s="185" t="s">
        <v>1557</v>
      </c>
      <c r="D1594" s="170" t="s">
        <v>211</v>
      </c>
      <c r="E1594" s="171">
        <v>1</v>
      </c>
      <c r="F1594" s="172">
        <v>0</v>
      </c>
      <c r="G1594" s="173">
        <f>ROUND(E1594*F1594,2)</f>
        <v>0</v>
      </c>
      <c r="H1594" s="172"/>
      <c r="I1594" s="173">
        <f>ROUND(E1594*H1594,2)</f>
        <v>0</v>
      </c>
      <c r="J1594" s="172"/>
      <c r="K1594" s="173">
        <f>ROUND(E1594*J1594,2)</f>
        <v>0</v>
      </c>
      <c r="L1594" s="173">
        <v>21</v>
      </c>
      <c r="M1594" s="173">
        <f>G1594*(1+L1594/100)</f>
        <v>0</v>
      </c>
      <c r="N1594" s="173">
        <v>0</v>
      </c>
      <c r="O1594" s="173">
        <f>ROUND(E1594*N1594,2)</f>
        <v>0</v>
      </c>
      <c r="P1594" s="173">
        <v>0</v>
      </c>
      <c r="Q1594" s="173">
        <f>ROUND(E1594*P1594,2)</f>
        <v>0</v>
      </c>
      <c r="R1594" s="173"/>
      <c r="S1594" s="173" t="s">
        <v>212</v>
      </c>
      <c r="T1594" s="174" t="s">
        <v>202</v>
      </c>
      <c r="U1594" s="160">
        <v>0</v>
      </c>
      <c r="V1594" s="160">
        <f>ROUND(E1594*U1594,2)</f>
        <v>0</v>
      </c>
      <c r="W1594" s="160"/>
      <c r="X1594" s="151"/>
      <c r="Y1594" s="151"/>
      <c r="Z1594" s="151"/>
      <c r="AA1594" s="151"/>
      <c r="AB1594" s="151"/>
      <c r="AC1594" s="151"/>
      <c r="AD1594" s="151"/>
      <c r="AE1594" s="151"/>
      <c r="AF1594" s="151"/>
      <c r="AG1594" s="151" t="s">
        <v>289</v>
      </c>
      <c r="AH1594" s="151"/>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row>
    <row r="1595" spans="1:60">
      <c r="A1595" s="5"/>
      <c r="B1595" s="6"/>
      <c r="C1595" s="187"/>
      <c r="D1595" s="8"/>
      <c r="E1595" s="5"/>
      <c r="F1595" s="5"/>
      <c r="G1595" s="5"/>
      <c r="H1595" s="5"/>
      <c r="I1595" s="5"/>
      <c r="J1595" s="5"/>
      <c r="K1595" s="5"/>
      <c r="L1595" s="5"/>
      <c r="M1595" s="5"/>
      <c r="N1595" s="5"/>
      <c r="O1595" s="5"/>
      <c r="P1595" s="5"/>
      <c r="Q1595" s="5"/>
      <c r="R1595" s="5"/>
      <c r="S1595" s="5"/>
      <c r="T1595" s="5"/>
      <c r="U1595" s="5"/>
      <c r="V1595" s="5"/>
      <c r="W1595" s="5"/>
      <c r="AE1595">
        <v>15</v>
      </c>
      <c r="AF1595">
        <v>21</v>
      </c>
    </row>
    <row r="1596" spans="1:60">
      <c r="A1596" s="154"/>
      <c r="B1596" s="155" t="s">
        <v>29</v>
      </c>
      <c r="C1596" s="188"/>
      <c r="D1596" s="156"/>
      <c r="E1596" s="157"/>
      <c r="F1596" s="157"/>
      <c r="G1596" s="183">
        <f>G8+G49+G79+G167+G189+G203+G384+G503+G576+G623+G641+G800+G803+G881+G888+G957+G993+G1070+G1104+G1115+G1231+G1243+G1267+G1375+G1416+G1455+G1547+G1562+G1576+G1591</f>
        <v>0</v>
      </c>
      <c r="H1596" s="5"/>
      <c r="I1596" s="5"/>
      <c r="J1596" s="5"/>
      <c r="K1596" s="5"/>
      <c r="L1596" s="5"/>
      <c r="M1596" s="5"/>
      <c r="N1596" s="5"/>
      <c r="O1596" s="5"/>
      <c r="P1596" s="5"/>
      <c r="Q1596" s="5"/>
      <c r="R1596" s="5"/>
      <c r="S1596" s="5"/>
      <c r="T1596" s="5"/>
      <c r="U1596" s="5"/>
      <c r="V1596" s="5"/>
      <c r="W1596" s="5"/>
      <c r="AE1596">
        <f>SUMIF(L7:L1594,AE1595,G7:G1594)</f>
        <v>0</v>
      </c>
      <c r="AF1596">
        <f>SUMIF(L7:L1594,AF1595,G7:G1594)</f>
        <v>0</v>
      </c>
      <c r="AG1596" t="s">
        <v>238</v>
      </c>
    </row>
    <row r="1597" spans="1:60">
      <c r="C1597" s="189"/>
      <c r="D1597" s="142"/>
      <c r="AG1597" t="s">
        <v>239</v>
      </c>
    </row>
    <row r="1598" spans="1:60">
      <c r="D1598" s="142"/>
    </row>
    <row r="1599" spans="1:60">
      <c r="D1599" s="142"/>
    </row>
    <row r="1600" spans="1:60">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111">
    <mergeCell ref="C1550:G1550"/>
    <mergeCell ref="C1590:G1590"/>
    <mergeCell ref="C1593:G1593"/>
    <mergeCell ref="C1407:G1407"/>
    <mergeCell ref="C1411:G1411"/>
    <mergeCell ref="C1418:G1418"/>
    <mergeCell ref="C1454:G1454"/>
    <mergeCell ref="C1484:G1484"/>
    <mergeCell ref="C1549:G1549"/>
    <mergeCell ref="C1230:G1230"/>
    <mergeCell ref="C1242:G1242"/>
    <mergeCell ref="C1266:G1266"/>
    <mergeCell ref="C1291:G1291"/>
    <mergeCell ref="C1374:G1374"/>
    <mergeCell ref="C1377:G1377"/>
    <mergeCell ref="C1062:G1062"/>
    <mergeCell ref="C1065:G1065"/>
    <mergeCell ref="C1103:G1103"/>
    <mergeCell ref="C1111:G1111"/>
    <mergeCell ref="C1193:G1193"/>
    <mergeCell ref="C1213:G1213"/>
    <mergeCell ref="C880:G880"/>
    <mergeCell ref="C887:G887"/>
    <mergeCell ref="C956:G956"/>
    <mergeCell ref="C992:G992"/>
    <mergeCell ref="C997:G997"/>
    <mergeCell ref="C1007:G1007"/>
    <mergeCell ref="C727:G727"/>
    <mergeCell ref="C737:G737"/>
    <mergeCell ref="C741:G741"/>
    <mergeCell ref="C765:G765"/>
    <mergeCell ref="C794:G794"/>
    <mergeCell ref="C802:G802"/>
    <mergeCell ref="C646:G646"/>
    <mergeCell ref="C651:G651"/>
    <mergeCell ref="C696:G696"/>
    <mergeCell ref="C703:G703"/>
    <mergeCell ref="C707:G707"/>
    <mergeCell ref="C723:G723"/>
    <mergeCell ref="C586:G586"/>
    <mergeCell ref="C601:G601"/>
    <mergeCell ref="C604:G604"/>
    <mergeCell ref="C606:G606"/>
    <mergeCell ref="C609:G609"/>
    <mergeCell ref="C643:G643"/>
    <mergeCell ref="C542:G542"/>
    <mergeCell ref="C543:G543"/>
    <mergeCell ref="C546:G546"/>
    <mergeCell ref="C551:G551"/>
    <mergeCell ref="C560:G560"/>
    <mergeCell ref="C583:G583"/>
    <mergeCell ref="C513:G513"/>
    <mergeCell ref="C516:G516"/>
    <mergeCell ref="C524:G524"/>
    <mergeCell ref="C528:G528"/>
    <mergeCell ref="C532:G532"/>
    <mergeCell ref="C533:G533"/>
    <mergeCell ref="C441:G441"/>
    <mergeCell ref="C442:G442"/>
    <mergeCell ref="C445:G445"/>
    <mergeCell ref="C462:G462"/>
    <mergeCell ref="C505:G505"/>
    <mergeCell ref="C508:G508"/>
    <mergeCell ref="C420:G420"/>
    <mergeCell ref="C424:G424"/>
    <mergeCell ref="C425:G425"/>
    <mergeCell ref="C436:G436"/>
    <mergeCell ref="C437:G437"/>
    <mergeCell ref="C440:G440"/>
    <mergeCell ref="C386:G386"/>
    <mergeCell ref="C389:G389"/>
    <mergeCell ref="C391:G391"/>
    <mergeCell ref="C395:G395"/>
    <mergeCell ref="C399:G399"/>
    <mergeCell ref="C414:G414"/>
    <mergeCell ref="C283:G283"/>
    <mergeCell ref="C290:G290"/>
    <mergeCell ref="C294:G294"/>
    <mergeCell ref="C357:G357"/>
    <mergeCell ref="C361:G361"/>
    <mergeCell ref="C369:G369"/>
    <mergeCell ref="C191:G191"/>
    <mergeCell ref="C197:G197"/>
    <mergeCell ref="C205:G205"/>
    <mergeCell ref="C213:G213"/>
    <mergeCell ref="C267:G267"/>
    <mergeCell ref="C275:G275"/>
    <mergeCell ref="C126:G126"/>
    <mergeCell ref="C137:G137"/>
    <mergeCell ref="C157:G157"/>
    <mergeCell ref="C164:G164"/>
    <mergeCell ref="C171:G171"/>
    <mergeCell ref="C185:G185"/>
    <mergeCell ref="C88:G88"/>
    <mergeCell ref="C110:G110"/>
    <mergeCell ref="C122:G122"/>
    <mergeCell ref="C18:G18"/>
    <mergeCell ref="C22:G22"/>
    <mergeCell ref="C23:G23"/>
    <mergeCell ref="C27:G27"/>
    <mergeCell ref="C30:G30"/>
    <mergeCell ref="C36:G36"/>
    <mergeCell ref="A1:G1"/>
    <mergeCell ref="C2:G2"/>
    <mergeCell ref="C3:G3"/>
    <mergeCell ref="C4:G4"/>
    <mergeCell ref="C10:G10"/>
    <mergeCell ref="C14:G14"/>
    <mergeCell ref="C63:G63"/>
    <mergeCell ref="C66:G66"/>
    <mergeCell ref="C81:G8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10" sqref="C10:G10"/>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62</v>
      </c>
      <c r="C3" s="309" t="s">
        <v>63</v>
      </c>
      <c r="D3" s="310"/>
      <c r="E3" s="310"/>
      <c r="F3" s="310"/>
      <c r="G3" s="311"/>
      <c r="AC3" s="90" t="s">
        <v>173</v>
      </c>
      <c r="AG3" t="s">
        <v>175</v>
      </c>
    </row>
    <row r="4" spans="1:60" ht="24.95" customHeight="1">
      <c r="A4" s="144" t="s">
        <v>9</v>
      </c>
      <c r="B4" s="145" t="s">
        <v>57</v>
      </c>
      <c r="C4" s="312" t="s">
        <v>64</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57</v>
      </c>
      <c r="C8" s="184" t="s">
        <v>84</v>
      </c>
      <c r="D8" s="164"/>
      <c r="E8" s="165"/>
      <c r="F8" s="166"/>
      <c r="G8" s="166">
        <f>SUMIF(AG9:AG120,"&lt;&gt;NOR",G9:G120)</f>
        <v>0</v>
      </c>
      <c r="H8" s="166"/>
      <c r="I8" s="166">
        <f>SUM(I9:I120)</f>
        <v>0</v>
      </c>
      <c r="J8" s="166"/>
      <c r="K8" s="166">
        <f>SUM(K9:K120)</f>
        <v>0</v>
      </c>
      <c r="L8" s="166"/>
      <c r="M8" s="166">
        <f>SUM(M9:M120)</f>
        <v>0</v>
      </c>
      <c r="N8" s="166"/>
      <c r="O8" s="166">
        <f>SUM(O9:O120)</f>
        <v>75.849999999999994</v>
      </c>
      <c r="P8" s="166"/>
      <c r="Q8" s="166">
        <f>SUM(Q9:Q120)</f>
        <v>0</v>
      </c>
      <c r="R8" s="166"/>
      <c r="S8" s="166"/>
      <c r="T8" s="167"/>
      <c r="U8" s="161"/>
      <c r="V8" s="161">
        <f>SUM(V9:V120)</f>
        <v>456.53</v>
      </c>
      <c r="W8" s="161"/>
      <c r="AG8" t="s">
        <v>198</v>
      </c>
    </row>
    <row r="9" spans="1:60" ht="22.5" outlineLevel="1">
      <c r="A9" s="168">
        <v>1</v>
      </c>
      <c r="B9" s="169" t="s">
        <v>1558</v>
      </c>
      <c r="C9" s="185" t="s">
        <v>1559</v>
      </c>
      <c r="D9" s="170" t="s">
        <v>243</v>
      </c>
      <c r="E9" s="171">
        <v>21.32</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244</v>
      </c>
      <c r="S9" s="173" t="s">
        <v>201</v>
      </c>
      <c r="T9" s="174" t="s">
        <v>245</v>
      </c>
      <c r="U9" s="160">
        <v>0.36799999999999999</v>
      </c>
      <c r="V9" s="160">
        <f>ROUND(E9*U9,2)</f>
        <v>7.85</v>
      </c>
      <c r="W9" s="160"/>
      <c r="X9" s="151"/>
      <c r="Y9" s="151"/>
      <c r="Z9" s="151"/>
      <c r="AA9" s="151"/>
      <c r="AB9" s="151"/>
      <c r="AC9" s="151"/>
      <c r="AD9" s="151"/>
      <c r="AE9" s="151"/>
      <c r="AF9" s="151"/>
      <c r="AG9" s="151" t="s">
        <v>259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315" t="s">
        <v>1560</v>
      </c>
      <c r="D10" s="316"/>
      <c r="E10" s="316"/>
      <c r="F10" s="316"/>
      <c r="G10" s="316"/>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8" t="s">
        <v>1561</v>
      </c>
      <c r="D11" s="190"/>
      <c r="E11" s="191">
        <v>9.8543500000000002</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250</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8" t="s">
        <v>1562</v>
      </c>
      <c r="D12" s="190"/>
      <c r="E12" s="191">
        <v>6.5148999999999999</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250</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8" t="s">
        <v>1563</v>
      </c>
      <c r="D13" s="190"/>
      <c r="E13" s="191">
        <v>4.9507500000000002</v>
      </c>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250</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68">
        <v>2</v>
      </c>
      <c r="B14" s="169" t="s">
        <v>1564</v>
      </c>
      <c r="C14" s="185" t="s">
        <v>1565</v>
      </c>
      <c r="D14" s="170" t="s">
        <v>243</v>
      </c>
      <c r="E14" s="171">
        <v>21.32</v>
      </c>
      <c r="F14" s="172">
        <v>0</v>
      </c>
      <c r="G14" s="173">
        <f>ROUND(E14*F14,2)</f>
        <v>0</v>
      </c>
      <c r="H14" s="172"/>
      <c r="I14" s="173">
        <f>ROUND(E14*H14,2)</f>
        <v>0</v>
      </c>
      <c r="J14" s="172"/>
      <c r="K14" s="173">
        <f>ROUND(E14*J14,2)</f>
        <v>0</v>
      </c>
      <c r="L14" s="173">
        <v>21</v>
      </c>
      <c r="M14" s="173">
        <f>G14*(1+L14/100)</f>
        <v>0</v>
      </c>
      <c r="N14" s="173">
        <v>0</v>
      </c>
      <c r="O14" s="173">
        <f>ROUND(E14*N14,2)</f>
        <v>0</v>
      </c>
      <c r="P14" s="173">
        <v>0</v>
      </c>
      <c r="Q14" s="173">
        <f>ROUND(E14*P14,2)</f>
        <v>0</v>
      </c>
      <c r="R14" s="173" t="s">
        <v>244</v>
      </c>
      <c r="S14" s="173" t="s">
        <v>201</v>
      </c>
      <c r="T14" s="174" t="s">
        <v>245</v>
      </c>
      <c r="U14" s="160">
        <v>5.8000000000000003E-2</v>
      </c>
      <c r="V14" s="160">
        <f>ROUND(E14*U14,2)</f>
        <v>1.24</v>
      </c>
      <c r="W14" s="160"/>
      <c r="X14" s="151"/>
      <c r="Y14" s="151"/>
      <c r="Z14" s="151"/>
      <c r="AA14" s="151"/>
      <c r="AB14" s="151"/>
      <c r="AC14" s="151"/>
      <c r="AD14" s="151"/>
      <c r="AE14" s="151"/>
      <c r="AF14" s="151"/>
      <c r="AG14" s="151" t="s">
        <v>259</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315" t="s">
        <v>1560</v>
      </c>
      <c r="D15" s="316"/>
      <c r="E15" s="316"/>
      <c r="F15" s="316"/>
      <c r="G15" s="316"/>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248</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8" t="s">
        <v>1561</v>
      </c>
      <c r="D16" s="190"/>
      <c r="E16" s="191">
        <v>9.8543500000000002</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250</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58"/>
      <c r="B17" s="159"/>
      <c r="C17" s="198" t="s">
        <v>1562</v>
      </c>
      <c r="D17" s="190"/>
      <c r="E17" s="191">
        <v>6.5148999999999999</v>
      </c>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250</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8" t="s">
        <v>1563</v>
      </c>
      <c r="D18" s="190"/>
      <c r="E18" s="191">
        <v>4.9507500000000002</v>
      </c>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250</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68">
        <v>3</v>
      </c>
      <c r="B19" s="169" t="s">
        <v>1566</v>
      </c>
      <c r="C19" s="185" t="s">
        <v>1567</v>
      </c>
      <c r="D19" s="170" t="s">
        <v>243</v>
      </c>
      <c r="E19" s="171">
        <v>6.2024999999999997</v>
      </c>
      <c r="F19" s="172">
        <v>0</v>
      </c>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244</v>
      </c>
      <c r="S19" s="173" t="s">
        <v>201</v>
      </c>
      <c r="T19" s="174" t="s">
        <v>245</v>
      </c>
      <c r="U19" s="160">
        <v>3.5329999999999999</v>
      </c>
      <c r="V19" s="160">
        <f>ROUND(E19*U19,2)</f>
        <v>21.91</v>
      </c>
      <c r="W19" s="160"/>
      <c r="X19" s="151"/>
      <c r="Y19" s="151"/>
      <c r="Z19" s="151"/>
      <c r="AA19" s="151"/>
      <c r="AB19" s="151"/>
      <c r="AC19" s="151"/>
      <c r="AD19" s="151"/>
      <c r="AE19" s="151"/>
      <c r="AF19" s="151"/>
      <c r="AG19" s="151" t="s">
        <v>259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315" t="s">
        <v>1568</v>
      </c>
      <c r="D20" s="316"/>
      <c r="E20" s="316"/>
      <c r="F20" s="316"/>
      <c r="G20" s="316"/>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248</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8" t="s">
        <v>1569</v>
      </c>
      <c r="D21" s="190"/>
      <c r="E21" s="191">
        <v>2.0699999999999998</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250</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8" t="s">
        <v>1570</v>
      </c>
      <c r="D22" s="190"/>
      <c r="E22" s="191">
        <v>0.87</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250</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8" t="s">
        <v>1571</v>
      </c>
      <c r="D23" s="190"/>
      <c r="E23" s="191">
        <v>3.2625000000000002</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250</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68">
        <v>4</v>
      </c>
      <c r="B24" s="169" t="s">
        <v>1572</v>
      </c>
      <c r="C24" s="185" t="s">
        <v>1573</v>
      </c>
      <c r="D24" s="170" t="s">
        <v>243</v>
      </c>
      <c r="E24" s="171">
        <v>34.202500000000001</v>
      </c>
      <c r="F24" s="172">
        <v>0</v>
      </c>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244</v>
      </c>
      <c r="S24" s="173" t="s">
        <v>201</v>
      </c>
      <c r="T24" s="174" t="s">
        <v>245</v>
      </c>
      <c r="U24" s="160">
        <v>6.298</v>
      </c>
      <c r="V24" s="160">
        <f>ROUND(E24*U24,2)</f>
        <v>215.41</v>
      </c>
      <c r="W24" s="160"/>
      <c r="X24" s="151"/>
      <c r="Y24" s="151"/>
      <c r="Z24" s="151"/>
      <c r="AA24" s="151"/>
      <c r="AB24" s="151"/>
      <c r="AC24" s="151"/>
      <c r="AD24" s="151"/>
      <c r="AE24" s="151"/>
      <c r="AF24" s="151"/>
      <c r="AG24" s="151" t="s">
        <v>259</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315" t="s">
        <v>1574</v>
      </c>
      <c r="D25" s="316"/>
      <c r="E25" s="316"/>
      <c r="F25" s="316"/>
      <c r="G25" s="316"/>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248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8" t="s">
        <v>1575</v>
      </c>
      <c r="D26" s="190"/>
      <c r="E26" s="191">
        <v>15.7</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250</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8" t="s">
        <v>1576</v>
      </c>
      <c r="D27" s="190"/>
      <c r="E27" s="191">
        <v>0.84</v>
      </c>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250</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8" t="s">
        <v>1577</v>
      </c>
      <c r="D28" s="190"/>
      <c r="E28" s="191">
        <v>17.662500000000001</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250</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c r="A29" s="168">
        <v>5</v>
      </c>
      <c r="B29" s="169" t="s">
        <v>257</v>
      </c>
      <c r="C29" s="185" t="s">
        <v>258</v>
      </c>
      <c r="D29" s="170" t="s">
        <v>243</v>
      </c>
      <c r="E29" s="171">
        <v>61.725000000000001</v>
      </c>
      <c r="F29" s="172">
        <v>0</v>
      </c>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244</v>
      </c>
      <c r="S29" s="173" t="s">
        <v>201</v>
      </c>
      <c r="T29" s="174" t="s">
        <v>245</v>
      </c>
      <c r="U29" s="160">
        <v>1.0999999999999999E-2</v>
      </c>
      <c r="V29" s="160">
        <f>ROUND(E29*U29,2)</f>
        <v>0.68</v>
      </c>
      <c r="W29" s="160"/>
      <c r="X29" s="151"/>
      <c r="Y29" s="151"/>
      <c r="Z29" s="151"/>
      <c r="AA29" s="151"/>
      <c r="AB29" s="151"/>
      <c r="AC29" s="151"/>
      <c r="AD29" s="151"/>
      <c r="AE29" s="151"/>
      <c r="AF29" s="151"/>
      <c r="AG29" s="151" t="s">
        <v>259</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315" t="s">
        <v>260</v>
      </c>
      <c r="D30" s="316"/>
      <c r="E30" s="316"/>
      <c r="F30" s="316"/>
      <c r="G30" s="316"/>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248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45" outlineLevel="1">
      <c r="A31" s="158"/>
      <c r="B31" s="159"/>
      <c r="C31" s="317" t="s">
        <v>261</v>
      </c>
      <c r="D31" s="318"/>
      <c r="E31" s="318"/>
      <c r="F31" s="318"/>
      <c r="G31" s="318"/>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204</v>
      </c>
      <c r="AH31" s="151"/>
      <c r="AI31" s="151"/>
      <c r="AJ31" s="151"/>
      <c r="AK31" s="151"/>
      <c r="AL31" s="151"/>
      <c r="AM31" s="151"/>
      <c r="AN31" s="151"/>
      <c r="AO31" s="151"/>
      <c r="AP31" s="151"/>
      <c r="AQ31" s="151"/>
      <c r="AR31" s="151"/>
      <c r="AS31" s="151"/>
      <c r="AT31" s="151"/>
      <c r="AU31" s="151"/>
      <c r="AV31" s="151"/>
      <c r="AW31" s="151"/>
      <c r="AX31" s="151"/>
      <c r="AY31" s="151"/>
      <c r="AZ31" s="151"/>
      <c r="BA31" s="175" t="str">
        <f>C31</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1" s="151"/>
      <c r="BC31" s="151"/>
      <c r="BD31" s="151"/>
      <c r="BE31" s="151"/>
      <c r="BF31" s="151"/>
      <c r="BG31" s="151"/>
      <c r="BH31" s="151"/>
    </row>
    <row r="32" spans="1:60" outlineLevel="1">
      <c r="A32" s="158"/>
      <c r="B32" s="159"/>
      <c r="C32" s="198" t="s">
        <v>1561</v>
      </c>
      <c r="D32" s="190"/>
      <c r="E32" s="191">
        <v>9.8543500000000002</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8" t="s">
        <v>1562</v>
      </c>
      <c r="D33" s="190"/>
      <c r="E33" s="191">
        <v>6.5148999999999999</v>
      </c>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250</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8" t="s">
        <v>1563</v>
      </c>
      <c r="D34" s="190"/>
      <c r="E34" s="191">
        <v>4.9507500000000002</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250</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8" t="s">
        <v>1569</v>
      </c>
      <c r="D35" s="190"/>
      <c r="E35" s="191">
        <v>2.0699999999999998</v>
      </c>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250</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8" t="s">
        <v>1570</v>
      </c>
      <c r="D36" s="190"/>
      <c r="E36" s="191">
        <v>0.87</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8" t="s">
        <v>1571</v>
      </c>
      <c r="D37" s="190"/>
      <c r="E37" s="191">
        <v>3.2625000000000002</v>
      </c>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250</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8" t="s">
        <v>1575</v>
      </c>
      <c r="D38" s="190"/>
      <c r="E38" s="191">
        <v>15.7</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8" t="s">
        <v>1576</v>
      </c>
      <c r="D39" s="190"/>
      <c r="E39" s="191">
        <v>0.84</v>
      </c>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250</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8" t="s">
        <v>1577</v>
      </c>
      <c r="D40" s="190"/>
      <c r="E40" s="191">
        <v>17.662500000000001</v>
      </c>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250</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c r="A41" s="168">
        <v>6</v>
      </c>
      <c r="B41" s="169" t="s">
        <v>1578</v>
      </c>
      <c r="C41" s="185" t="s">
        <v>1579</v>
      </c>
      <c r="D41" s="170" t="s">
        <v>243</v>
      </c>
      <c r="E41" s="171">
        <v>26.747869999999999</v>
      </c>
      <c r="F41" s="172">
        <v>0</v>
      </c>
      <c r="G41" s="173">
        <f>ROUND(E41*F41,2)</f>
        <v>0</v>
      </c>
      <c r="H41" s="172"/>
      <c r="I41" s="173">
        <f>ROUND(E41*H41,2)</f>
        <v>0</v>
      </c>
      <c r="J41" s="172"/>
      <c r="K41" s="173">
        <f>ROUND(E41*J41,2)</f>
        <v>0</v>
      </c>
      <c r="L41" s="173">
        <v>21</v>
      </c>
      <c r="M41" s="173">
        <f>G41*(1+L41/100)</f>
        <v>0</v>
      </c>
      <c r="N41" s="173">
        <v>0</v>
      </c>
      <c r="O41" s="173">
        <f>ROUND(E41*N41,2)</f>
        <v>0</v>
      </c>
      <c r="P41" s="173">
        <v>0</v>
      </c>
      <c r="Q41" s="173">
        <f>ROUND(E41*P41,2)</f>
        <v>0</v>
      </c>
      <c r="R41" s="173" t="s">
        <v>244</v>
      </c>
      <c r="S41" s="173" t="s">
        <v>201</v>
      </c>
      <c r="T41" s="174" t="s">
        <v>245</v>
      </c>
      <c r="U41" s="160">
        <v>0.66800000000000004</v>
      </c>
      <c r="V41" s="160">
        <f>ROUND(E41*U41,2)</f>
        <v>17.87</v>
      </c>
      <c r="W41" s="160"/>
      <c r="X41" s="151"/>
      <c r="Y41" s="151"/>
      <c r="Z41" s="151"/>
      <c r="AA41" s="151"/>
      <c r="AB41" s="151"/>
      <c r="AC41" s="151"/>
      <c r="AD41" s="151"/>
      <c r="AE41" s="151"/>
      <c r="AF41" s="151"/>
      <c r="AG41" s="151" t="s">
        <v>259</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315" t="s">
        <v>1580</v>
      </c>
      <c r="D42" s="316"/>
      <c r="E42" s="316"/>
      <c r="F42" s="316"/>
      <c r="G42" s="316"/>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248</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45" outlineLevel="1">
      <c r="A43" s="158"/>
      <c r="B43" s="159"/>
      <c r="C43" s="317" t="s">
        <v>261</v>
      </c>
      <c r="D43" s="318"/>
      <c r="E43" s="318"/>
      <c r="F43" s="318"/>
      <c r="G43" s="318"/>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204</v>
      </c>
      <c r="AH43" s="151"/>
      <c r="AI43" s="151"/>
      <c r="AJ43" s="151"/>
      <c r="AK43" s="151"/>
      <c r="AL43" s="151"/>
      <c r="AM43" s="151"/>
      <c r="AN43" s="151"/>
      <c r="AO43" s="151"/>
      <c r="AP43" s="151"/>
      <c r="AQ43" s="151"/>
      <c r="AR43" s="151"/>
      <c r="AS43" s="151"/>
      <c r="AT43" s="151"/>
      <c r="AU43" s="151"/>
      <c r="AV43" s="151"/>
      <c r="AW43" s="151"/>
      <c r="AX43" s="151"/>
      <c r="AY43" s="151"/>
      <c r="AZ43" s="151"/>
      <c r="BA43" s="175" t="str">
        <f>C43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3" s="151"/>
      <c r="BC43" s="151"/>
      <c r="BD43" s="151"/>
      <c r="BE43" s="151"/>
      <c r="BF43" s="151"/>
      <c r="BG43" s="151"/>
      <c r="BH43" s="151"/>
    </row>
    <row r="44" spans="1:60" outlineLevel="1">
      <c r="A44" s="158"/>
      <c r="B44" s="159"/>
      <c r="C44" s="198" t="s">
        <v>1575</v>
      </c>
      <c r="D44" s="190"/>
      <c r="E44" s="191">
        <v>15.7</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8" t="s">
        <v>1576</v>
      </c>
      <c r="D45" s="190"/>
      <c r="E45" s="191">
        <v>0.84</v>
      </c>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250</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8" t="s">
        <v>1577</v>
      </c>
      <c r="D46" s="190"/>
      <c r="E46" s="191">
        <v>17.662500000000001</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250</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8" t="s">
        <v>1581</v>
      </c>
      <c r="D47" s="190"/>
      <c r="E47" s="191">
        <v>-1.3634999999999999</v>
      </c>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250</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8" t="s">
        <v>1582</v>
      </c>
      <c r="D48" s="190"/>
      <c r="E48" s="191">
        <v>-2.355</v>
      </c>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250</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8" t="s">
        <v>1583</v>
      </c>
      <c r="D49" s="190"/>
      <c r="E49" s="191">
        <v>-1.4681299999999999</v>
      </c>
      <c r="F49" s="160"/>
      <c r="G49" s="160"/>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250</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8" t="s">
        <v>1584</v>
      </c>
      <c r="D50" s="190"/>
      <c r="E50" s="191">
        <v>-2.2679999999999998</v>
      </c>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250</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c r="A51" s="168">
        <v>7</v>
      </c>
      <c r="B51" s="169" t="s">
        <v>1585</v>
      </c>
      <c r="C51" s="185" t="s">
        <v>1586</v>
      </c>
      <c r="D51" s="170" t="s">
        <v>243</v>
      </c>
      <c r="E51" s="171">
        <v>106.99148</v>
      </c>
      <c r="F51" s="172">
        <v>0</v>
      </c>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244</v>
      </c>
      <c r="S51" s="173" t="s">
        <v>201</v>
      </c>
      <c r="T51" s="174" t="s">
        <v>245</v>
      </c>
      <c r="U51" s="160">
        <v>0.59099999999999997</v>
      </c>
      <c r="V51" s="160">
        <f>ROUND(E51*U51,2)</f>
        <v>63.23</v>
      </c>
      <c r="W51" s="160"/>
      <c r="X51" s="151"/>
      <c r="Y51" s="151"/>
      <c r="Z51" s="151"/>
      <c r="AA51" s="151"/>
      <c r="AB51" s="151"/>
      <c r="AC51" s="151"/>
      <c r="AD51" s="151"/>
      <c r="AE51" s="151"/>
      <c r="AF51" s="151"/>
      <c r="AG51" s="151" t="s">
        <v>259</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315" t="s">
        <v>1580</v>
      </c>
      <c r="D52" s="316"/>
      <c r="E52" s="316"/>
      <c r="F52" s="316"/>
      <c r="G52" s="316"/>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248</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9" t="s">
        <v>279</v>
      </c>
      <c r="D53" s="192"/>
      <c r="E53" s="193"/>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250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200" t="s">
        <v>1587</v>
      </c>
      <c r="D54" s="192"/>
      <c r="E54" s="193">
        <v>15.7</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250</v>
      </c>
      <c r="AH54" s="151">
        <v>2</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200" t="s">
        <v>1588</v>
      </c>
      <c r="D55" s="192"/>
      <c r="E55" s="193">
        <v>0.84</v>
      </c>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250</v>
      </c>
      <c r="AH55" s="151">
        <v>2</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200" t="s">
        <v>1589</v>
      </c>
      <c r="D56" s="192"/>
      <c r="E56" s="193">
        <v>17.662500000000001</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250</v>
      </c>
      <c r="AH56" s="151">
        <v>2</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200" t="s">
        <v>1590</v>
      </c>
      <c r="D57" s="192"/>
      <c r="E57" s="193">
        <v>-1.3634999999999999</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250</v>
      </c>
      <c r="AH57" s="151">
        <v>2</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200" t="s">
        <v>1591</v>
      </c>
      <c r="D58" s="192"/>
      <c r="E58" s="193">
        <v>-2.355</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250</v>
      </c>
      <c r="AH58" s="151">
        <v>2</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58"/>
      <c r="B59" s="159"/>
      <c r="C59" s="200" t="s">
        <v>1592</v>
      </c>
      <c r="D59" s="192"/>
      <c r="E59" s="193">
        <v>-1.4681299999999999</v>
      </c>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250</v>
      </c>
      <c r="AH59" s="151">
        <v>2</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200" t="s">
        <v>1593</v>
      </c>
      <c r="D60" s="192"/>
      <c r="E60" s="193">
        <v>-2.2679999999999998</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250</v>
      </c>
      <c r="AH60" s="151">
        <v>2</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01" t="s">
        <v>284</v>
      </c>
      <c r="D61" s="194"/>
      <c r="E61" s="195">
        <v>26.747879999999999</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250</v>
      </c>
      <c r="AH61" s="151">
        <v>3</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9" t="s">
        <v>285</v>
      </c>
      <c r="D62" s="192"/>
      <c r="E62" s="193"/>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250</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8" t="s">
        <v>1594</v>
      </c>
      <c r="D63" s="190"/>
      <c r="E63" s="191">
        <v>106.99148</v>
      </c>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250</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ht="33.75" outlineLevel="1">
      <c r="A64" s="168">
        <v>8</v>
      </c>
      <c r="B64" s="169" t="s">
        <v>1595</v>
      </c>
      <c r="C64" s="185" t="s">
        <v>1596</v>
      </c>
      <c r="D64" s="170" t="s">
        <v>243</v>
      </c>
      <c r="E64" s="171">
        <v>26.747869999999999</v>
      </c>
      <c r="F64" s="172">
        <v>0</v>
      </c>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t="s">
        <v>244</v>
      </c>
      <c r="S64" s="173" t="s">
        <v>201</v>
      </c>
      <c r="T64" s="174" t="s">
        <v>245</v>
      </c>
      <c r="U64" s="160">
        <v>1.9379999999999999</v>
      </c>
      <c r="V64" s="160">
        <f>ROUND(E64*U64,2)</f>
        <v>51.84</v>
      </c>
      <c r="W64" s="160"/>
      <c r="X64" s="151"/>
      <c r="Y64" s="151"/>
      <c r="Z64" s="151"/>
      <c r="AA64" s="151"/>
      <c r="AB64" s="151"/>
      <c r="AC64" s="151"/>
      <c r="AD64" s="151"/>
      <c r="AE64" s="151"/>
      <c r="AF64" s="151"/>
      <c r="AG64" s="151" t="s">
        <v>259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198" t="s">
        <v>1575</v>
      </c>
      <c r="D65" s="190"/>
      <c r="E65" s="191">
        <v>15.7</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250</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8" t="s">
        <v>1576</v>
      </c>
      <c r="D66" s="190"/>
      <c r="E66" s="191">
        <v>0.84</v>
      </c>
      <c r="F66" s="160"/>
      <c r="G66" s="160"/>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250</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198" t="s">
        <v>1577</v>
      </c>
      <c r="D67" s="190"/>
      <c r="E67" s="191">
        <v>17.662500000000001</v>
      </c>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250</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8" t="s">
        <v>1581</v>
      </c>
      <c r="D68" s="190"/>
      <c r="E68" s="191">
        <v>-1.3634999999999999</v>
      </c>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250</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8" t="s">
        <v>1582</v>
      </c>
      <c r="D69" s="190"/>
      <c r="E69" s="191">
        <v>-2.355</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250</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8" t="s">
        <v>1583</v>
      </c>
      <c r="D70" s="190"/>
      <c r="E70" s="191">
        <v>-1.4681299999999999</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250</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58"/>
      <c r="B71" s="159"/>
      <c r="C71" s="198" t="s">
        <v>1584</v>
      </c>
      <c r="D71" s="190"/>
      <c r="E71" s="191">
        <v>-2.2679999999999998</v>
      </c>
      <c r="F71" s="160"/>
      <c r="G71" s="160"/>
      <c r="H71" s="160"/>
      <c r="I71" s="160"/>
      <c r="J71" s="160"/>
      <c r="K71" s="160"/>
      <c r="L71" s="160"/>
      <c r="M71" s="160"/>
      <c r="N71" s="160"/>
      <c r="O71" s="160"/>
      <c r="P71" s="160"/>
      <c r="Q71" s="160"/>
      <c r="R71" s="160"/>
      <c r="S71" s="160"/>
      <c r="T71" s="160"/>
      <c r="U71" s="160"/>
      <c r="V71" s="160"/>
      <c r="W71" s="160"/>
      <c r="X71" s="151"/>
      <c r="Y71" s="151"/>
      <c r="Z71" s="151"/>
      <c r="AA71" s="151"/>
      <c r="AB71" s="151"/>
      <c r="AC71" s="151"/>
      <c r="AD71" s="151"/>
      <c r="AE71" s="151"/>
      <c r="AF71" s="151"/>
      <c r="AG71" s="151" t="s">
        <v>250</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c r="A72" s="168">
        <v>9</v>
      </c>
      <c r="B72" s="169" t="s">
        <v>262</v>
      </c>
      <c r="C72" s="185" t="s">
        <v>263</v>
      </c>
      <c r="D72" s="170" t="s">
        <v>243</v>
      </c>
      <c r="E72" s="171">
        <v>61.725000000000001</v>
      </c>
      <c r="F72" s="172">
        <v>0</v>
      </c>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t="s">
        <v>244</v>
      </c>
      <c r="S72" s="173" t="s">
        <v>201</v>
      </c>
      <c r="T72" s="174" t="s">
        <v>245</v>
      </c>
      <c r="U72" s="160">
        <v>8.9999999999999993E-3</v>
      </c>
      <c r="V72" s="160">
        <f>ROUND(E72*U72,2)</f>
        <v>0.56000000000000005</v>
      </c>
      <c r="W72" s="160"/>
      <c r="X72" s="151"/>
      <c r="Y72" s="151"/>
      <c r="Z72" s="151"/>
      <c r="AA72" s="151"/>
      <c r="AB72" s="151"/>
      <c r="AC72" s="151"/>
      <c r="AD72" s="151"/>
      <c r="AE72" s="151"/>
      <c r="AF72" s="151"/>
      <c r="AG72" s="151" t="s">
        <v>259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45" outlineLevel="1">
      <c r="A73" s="158"/>
      <c r="B73" s="159"/>
      <c r="C73" s="319" t="s">
        <v>261</v>
      </c>
      <c r="D73" s="320"/>
      <c r="E73" s="320"/>
      <c r="F73" s="320"/>
      <c r="G73" s="32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204</v>
      </c>
      <c r="AH73" s="151"/>
      <c r="AI73" s="151"/>
      <c r="AJ73" s="151"/>
      <c r="AK73" s="151"/>
      <c r="AL73" s="151"/>
      <c r="AM73" s="151"/>
      <c r="AN73" s="151"/>
      <c r="AO73" s="151"/>
      <c r="AP73" s="151"/>
      <c r="AQ73" s="151"/>
      <c r="AR73" s="151"/>
      <c r="AS73" s="151"/>
      <c r="AT73" s="151"/>
      <c r="AU73" s="151"/>
      <c r="AV73" s="151"/>
      <c r="AW73" s="151"/>
      <c r="AX73" s="151"/>
      <c r="AY73" s="151"/>
      <c r="AZ73" s="151"/>
      <c r="BA73" s="175" t="str">
        <f>C73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73" s="151"/>
      <c r="BC73" s="151"/>
      <c r="BD73" s="151"/>
      <c r="BE73" s="151"/>
      <c r="BF73" s="151"/>
      <c r="BG73" s="151"/>
      <c r="BH73" s="151"/>
    </row>
    <row r="74" spans="1:60" outlineLevel="1">
      <c r="A74" s="158"/>
      <c r="B74" s="159"/>
      <c r="C74" s="198" t="s">
        <v>1561</v>
      </c>
      <c r="D74" s="190"/>
      <c r="E74" s="191">
        <v>9.8543500000000002</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250</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198" t="s">
        <v>1562</v>
      </c>
      <c r="D75" s="190"/>
      <c r="E75" s="191">
        <v>6.5148999999999999</v>
      </c>
      <c r="F75" s="160"/>
      <c r="G75" s="160"/>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250</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8" t="s">
        <v>1563</v>
      </c>
      <c r="D76" s="190"/>
      <c r="E76" s="191">
        <v>4.9507500000000002</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250</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58"/>
      <c r="B77" s="159"/>
      <c r="C77" s="198" t="s">
        <v>1569</v>
      </c>
      <c r="D77" s="190"/>
      <c r="E77" s="191">
        <v>2.0699999999999998</v>
      </c>
      <c r="F77" s="160"/>
      <c r="G77" s="160"/>
      <c r="H77" s="160"/>
      <c r="I77" s="160"/>
      <c r="J77" s="160"/>
      <c r="K77" s="160"/>
      <c r="L77" s="160"/>
      <c r="M77" s="160"/>
      <c r="N77" s="160"/>
      <c r="O77" s="160"/>
      <c r="P77" s="160"/>
      <c r="Q77" s="160"/>
      <c r="R77" s="160"/>
      <c r="S77" s="160"/>
      <c r="T77" s="160"/>
      <c r="U77" s="160"/>
      <c r="V77" s="160"/>
      <c r="W77" s="160"/>
      <c r="X77" s="151"/>
      <c r="Y77" s="151"/>
      <c r="Z77" s="151"/>
      <c r="AA77" s="151"/>
      <c r="AB77" s="151"/>
      <c r="AC77" s="151"/>
      <c r="AD77" s="151"/>
      <c r="AE77" s="151"/>
      <c r="AF77" s="151"/>
      <c r="AG77" s="151" t="s">
        <v>250</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8" t="s">
        <v>1570</v>
      </c>
      <c r="D78" s="190"/>
      <c r="E78" s="191">
        <v>0.87</v>
      </c>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250</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198" t="s">
        <v>1571</v>
      </c>
      <c r="D79" s="190"/>
      <c r="E79" s="191">
        <v>3.2625000000000002</v>
      </c>
      <c r="F79" s="160"/>
      <c r="G79" s="160"/>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250</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8" t="s">
        <v>1575</v>
      </c>
      <c r="D80" s="190"/>
      <c r="E80" s="191">
        <v>15.7</v>
      </c>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250</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8" t="s">
        <v>1576</v>
      </c>
      <c r="D81" s="190"/>
      <c r="E81" s="191">
        <v>0.84</v>
      </c>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250</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8" t="s">
        <v>1577</v>
      </c>
      <c r="D82" s="190"/>
      <c r="E82" s="191">
        <v>17.662500000000001</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250</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68">
        <v>10</v>
      </c>
      <c r="B83" s="169" t="s">
        <v>272</v>
      </c>
      <c r="C83" s="185" t="s">
        <v>273</v>
      </c>
      <c r="D83" s="170" t="s">
        <v>243</v>
      </c>
      <c r="E83" s="171">
        <v>61.725000000000001</v>
      </c>
      <c r="F83" s="172">
        <v>0</v>
      </c>
      <c r="G83" s="173">
        <f>ROUND(E83*F83,2)</f>
        <v>0</v>
      </c>
      <c r="H83" s="172"/>
      <c r="I83" s="173">
        <f>ROUND(E83*H83,2)</f>
        <v>0</v>
      </c>
      <c r="J83" s="172"/>
      <c r="K83" s="173">
        <f>ROUND(E83*J83,2)</f>
        <v>0</v>
      </c>
      <c r="L83" s="173">
        <v>21</v>
      </c>
      <c r="M83" s="173">
        <f>G83*(1+L83/100)</f>
        <v>0</v>
      </c>
      <c r="N83" s="173">
        <v>0</v>
      </c>
      <c r="O83" s="173">
        <f>ROUND(E83*N83,2)</f>
        <v>0</v>
      </c>
      <c r="P83" s="173">
        <v>0</v>
      </c>
      <c r="Q83" s="173">
        <f>ROUND(E83*P83,2)</f>
        <v>0</v>
      </c>
      <c r="R83" s="173" t="s">
        <v>244</v>
      </c>
      <c r="S83" s="173" t="s">
        <v>201</v>
      </c>
      <c r="T83" s="174" t="s">
        <v>245</v>
      </c>
      <c r="U83" s="160">
        <v>0</v>
      </c>
      <c r="V83" s="160">
        <f>ROUND(E83*U83,2)</f>
        <v>0</v>
      </c>
      <c r="W83" s="160"/>
      <c r="X83" s="151"/>
      <c r="Y83" s="151"/>
      <c r="Z83" s="151"/>
      <c r="AA83" s="151"/>
      <c r="AB83" s="151"/>
      <c r="AC83" s="151"/>
      <c r="AD83" s="151"/>
      <c r="AE83" s="151"/>
      <c r="AF83" s="151"/>
      <c r="AG83" s="151" t="s">
        <v>259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45" outlineLevel="1">
      <c r="A84" s="158"/>
      <c r="B84" s="159"/>
      <c r="C84" s="319" t="s">
        <v>261</v>
      </c>
      <c r="D84" s="320"/>
      <c r="E84" s="320"/>
      <c r="F84" s="320"/>
      <c r="G84" s="320"/>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204</v>
      </c>
      <c r="AH84" s="151"/>
      <c r="AI84" s="151"/>
      <c r="AJ84" s="151"/>
      <c r="AK84" s="151"/>
      <c r="AL84" s="151"/>
      <c r="AM84" s="151"/>
      <c r="AN84" s="151"/>
      <c r="AO84" s="151"/>
      <c r="AP84" s="151"/>
      <c r="AQ84" s="151"/>
      <c r="AR84" s="151"/>
      <c r="AS84" s="151"/>
      <c r="AT84" s="151"/>
      <c r="AU84" s="151"/>
      <c r="AV84" s="151"/>
      <c r="AW84" s="151"/>
      <c r="AX84" s="151"/>
      <c r="AY84" s="151"/>
      <c r="AZ84" s="151"/>
      <c r="BA84" s="175" t="str">
        <f>C84</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84" s="151"/>
      <c r="BC84" s="151"/>
      <c r="BD84" s="151"/>
      <c r="BE84" s="151"/>
      <c r="BF84" s="151"/>
      <c r="BG84" s="151"/>
      <c r="BH84" s="151"/>
    </row>
    <row r="85" spans="1:60" outlineLevel="1">
      <c r="A85" s="158"/>
      <c r="B85" s="159"/>
      <c r="C85" s="198" t="s">
        <v>1561</v>
      </c>
      <c r="D85" s="190"/>
      <c r="E85" s="191">
        <v>9.8543500000000002</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250</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8" t="s">
        <v>1562</v>
      </c>
      <c r="D86" s="190"/>
      <c r="E86" s="191">
        <v>6.5148999999999999</v>
      </c>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250</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58"/>
      <c r="B87" s="159"/>
      <c r="C87" s="198" t="s">
        <v>1563</v>
      </c>
      <c r="D87" s="190"/>
      <c r="E87" s="191">
        <v>4.9507500000000002</v>
      </c>
      <c r="F87" s="160"/>
      <c r="G87" s="160"/>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250</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8" t="s">
        <v>1569</v>
      </c>
      <c r="D88" s="190"/>
      <c r="E88" s="191">
        <v>2.0699999999999998</v>
      </c>
      <c r="F88" s="160"/>
      <c r="G88" s="1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250</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8" t="s">
        <v>1570</v>
      </c>
      <c r="D89" s="190"/>
      <c r="E89" s="191">
        <v>0.87</v>
      </c>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250</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8" t="s">
        <v>1571</v>
      </c>
      <c r="D90" s="190"/>
      <c r="E90" s="191">
        <v>3.2625000000000002</v>
      </c>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250</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198" t="s">
        <v>1575</v>
      </c>
      <c r="D91" s="190"/>
      <c r="E91" s="191">
        <v>15.7</v>
      </c>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250</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8" t="s">
        <v>1576</v>
      </c>
      <c r="D92" s="190"/>
      <c r="E92" s="191">
        <v>0.84</v>
      </c>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250</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8" t="s">
        <v>1577</v>
      </c>
      <c r="D93" s="190"/>
      <c r="E93" s="191">
        <v>17.662500000000001</v>
      </c>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250</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c r="A94" s="168">
        <v>11</v>
      </c>
      <c r="B94" s="169" t="s">
        <v>688</v>
      </c>
      <c r="C94" s="185" t="s">
        <v>689</v>
      </c>
      <c r="D94" s="170" t="s">
        <v>243</v>
      </c>
      <c r="E94" s="171">
        <v>41.359870000000001</v>
      </c>
      <c r="F94" s="172">
        <v>0</v>
      </c>
      <c r="G94" s="173">
        <f>ROUND(E94*F94,2)</f>
        <v>0</v>
      </c>
      <c r="H94" s="172"/>
      <c r="I94" s="173">
        <f>ROUND(E94*H94,2)</f>
        <v>0</v>
      </c>
      <c r="J94" s="172"/>
      <c r="K94" s="173">
        <f>ROUND(E94*J94,2)</f>
        <v>0</v>
      </c>
      <c r="L94" s="173">
        <v>21</v>
      </c>
      <c r="M94" s="173">
        <f>G94*(1+L94/100)</f>
        <v>0</v>
      </c>
      <c r="N94" s="173">
        <v>0</v>
      </c>
      <c r="O94" s="173">
        <f>ROUND(E94*N94,2)</f>
        <v>0</v>
      </c>
      <c r="P94" s="173">
        <v>0</v>
      </c>
      <c r="Q94" s="173">
        <f>ROUND(E94*P94,2)</f>
        <v>0</v>
      </c>
      <c r="R94" s="173" t="s">
        <v>309</v>
      </c>
      <c r="S94" s="173" t="s">
        <v>201</v>
      </c>
      <c r="T94" s="174" t="s">
        <v>245</v>
      </c>
      <c r="U94" s="160">
        <v>1.8360000000000001</v>
      </c>
      <c r="V94" s="160">
        <f>ROUND(E94*U94,2)</f>
        <v>75.94</v>
      </c>
      <c r="W94" s="160"/>
      <c r="X94" s="151"/>
      <c r="Y94" s="151"/>
      <c r="Z94" s="151"/>
      <c r="AA94" s="151"/>
      <c r="AB94" s="151"/>
      <c r="AC94" s="151"/>
      <c r="AD94" s="151"/>
      <c r="AE94" s="151"/>
      <c r="AF94" s="151"/>
      <c r="AG94" s="151" t="s">
        <v>259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315" t="s">
        <v>690</v>
      </c>
      <c r="D95" s="316"/>
      <c r="E95" s="316"/>
      <c r="F95" s="316"/>
      <c r="G95" s="316"/>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248</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8" t="s">
        <v>1575</v>
      </c>
      <c r="D96" s="190"/>
      <c r="E96" s="191">
        <v>15.7</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250</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c r="A97" s="158"/>
      <c r="B97" s="159"/>
      <c r="C97" s="198" t="s">
        <v>1576</v>
      </c>
      <c r="D97" s="190"/>
      <c r="E97" s="191">
        <v>0.84</v>
      </c>
      <c r="F97" s="160"/>
      <c r="G97" s="160"/>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250</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8" t="s">
        <v>1577</v>
      </c>
      <c r="D98" s="190"/>
      <c r="E98" s="191">
        <v>17.662500000000001</v>
      </c>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250</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8" t="s">
        <v>1581</v>
      </c>
      <c r="D99" s="190"/>
      <c r="E99" s="191">
        <v>-1.3634999999999999</v>
      </c>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250</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8" t="s">
        <v>1582</v>
      </c>
      <c r="D100" s="190"/>
      <c r="E100" s="191">
        <v>-2.355</v>
      </c>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250</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8" t="s">
        <v>1583</v>
      </c>
      <c r="D101" s="190"/>
      <c r="E101" s="191">
        <v>-1.4681299999999999</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250</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8" t="s">
        <v>1584</v>
      </c>
      <c r="D102" s="190"/>
      <c r="E102" s="191">
        <v>-2.2679999999999998</v>
      </c>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250</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8" t="s">
        <v>1597</v>
      </c>
      <c r="D103" s="190"/>
      <c r="E103" s="191">
        <v>0.86399999999999999</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250</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198" t="s">
        <v>1598</v>
      </c>
      <c r="D104" s="190"/>
      <c r="E104" s="191">
        <v>7.3079999999999998</v>
      </c>
      <c r="F104" s="160"/>
      <c r="G104" s="160"/>
      <c r="H104" s="160"/>
      <c r="I104" s="160"/>
      <c r="J104" s="160"/>
      <c r="K104" s="160"/>
      <c r="L104" s="160"/>
      <c r="M104" s="160"/>
      <c r="N104" s="160"/>
      <c r="O104" s="160"/>
      <c r="P104" s="160"/>
      <c r="Q104" s="160"/>
      <c r="R104" s="160"/>
      <c r="S104" s="160"/>
      <c r="T104" s="160"/>
      <c r="U104" s="160"/>
      <c r="V104" s="160"/>
      <c r="W104" s="160"/>
      <c r="X104" s="151"/>
      <c r="Y104" s="151"/>
      <c r="Z104" s="151"/>
      <c r="AA104" s="151"/>
      <c r="AB104" s="151"/>
      <c r="AC104" s="151"/>
      <c r="AD104" s="151"/>
      <c r="AE104" s="151"/>
      <c r="AF104" s="151"/>
      <c r="AG104" s="151" t="s">
        <v>250</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8" t="s">
        <v>1599</v>
      </c>
      <c r="D105" s="190"/>
      <c r="E105" s="191">
        <v>6.44</v>
      </c>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250</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68">
        <v>12</v>
      </c>
      <c r="B106" s="169" t="s">
        <v>274</v>
      </c>
      <c r="C106" s="185" t="s">
        <v>275</v>
      </c>
      <c r="D106" s="170" t="s">
        <v>276</v>
      </c>
      <c r="E106" s="171">
        <v>75.853999999999999</v>
      </c>
      <c r="F106" s="172">
        <v>0</v>
      </c>
      <c r="G106" s="173">
        <f>ROUND(E106*F106,2)</f>
        <v>0</v>
      </c>
      <c r="H106" s="172"/>
      <c r="I106" s="173">
        <f>ROUND(E106*H106,2)</f>
        <v>0</v>
      </c>
      <c r="J106" s="172"/>
      <c r="K106" s="173">
        <f>ROUND(E106*J106,2)</f>
        <v>0</v>
      </c>
      <c r="L106" s="173">
        <v>21</v>
      </c>
      <c r="M106" s="173">
        <f>G106*(1+L106/100)</f>
        <v>0</v>
      </c>
      <c r="N106" s="173">
        <v>1</v>
      </c>
      <c r="O106" s="173">
        <f>ROUND(E106*N106,2)</f>
        <v>75.849999999999994</v>
      </c>
      <c r="P106" s="173">
        <v>0</v>
      </c>
      <c r="Q106" s="173">
        <f>ROUND(E106*P106,2)</f>
        <v>0</v>
      </c>
      <c r="R106" s="173" t="s">
        <v>277</v>
      </c>
      <c r="S106" s="173" t="s">
        <v>201</v>
      </c>
      <c r="T106" s="174" t="s">
        <v>245</v>
      </c>
      <c r="U106" s="160">
        <v>0</v>
      </c>
      <c r="V106" s="160">
        <f>ROUND(E106*U106,2)</f>
        <v>0</v>
      </c>
      <c r="W106" s="160"/>
      <c r="X106" s="151"/>
      <c r="Y106" s="151"/>
      <c r="Z106" s="151"/>
      <c r="AA106" s="151"/>
      <c r="AB106" s="151"/>
      <c r="AC106" s="151"/>
      <c r="AD106" s="151"/>
      <c r="AE106" s="151"/>
      <c r="AF106" s="151"/>
      <c r="AG106" s="151" t="s">
        <v>278</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99" t="s">
        <v>279</v>
      </c>
      <c r="D107" s="192"/>
      <c r="E107" s="193"/>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250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200" t="s">
        <v>1587</v>
      </c>
      <c r="D108" s="192"/>
      <c r="E108" s="193">
        <v>15.7</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250</v>
      </c>
      <c r="AH108" s="151">
        <v>2</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200" t="s">
        <v>1588</v>
      </c>
      <c r="D109" s="192"/>
      <c r="E109" s="193">
        <v>0.84</v>
      </c>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250</v>
      </c>
      <c r="AH109" s="151">
        <v>2</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200" t="s">
        <v>1589</v>
      </c>
      <c r="D110" s="192"/>
      <c r="E110" s="193">
        <v>17.662500000000001</v>
      </c>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250</v>
      </c>
      <c r="AH110" s="151">
        <v>2</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200" t="s">
        <v>1590</v>
      </c>
      <c r="D111" s="192"/>
      <c r="E111" s="193">
        <v>-1.3634999999999999</v>
      </c>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250</v>
      </c>
      <c r="AH111" s="151">
        <v>2</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200" t="s">
        <v>1591</v>
      </c>
      <c r="D112" s="192"/>
      <c r="E112" s="193">
        <v>-2.355</v>
      </c>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250</v>
      </c>
      <c r="AH112" s="151">
        <v>2</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200" t="s">
        <v>1592</v>
      </c>
      <c r="D113" s="192"/>
      <c r="E113" s="193">
        <v>-1.4681299999999999</v>
      </c>
      <c r="F113" s="160"/>
      <c r="G113" s="160"/>
      <c r="H113" s="160"/>
      <c r="I113" s="160"/>
      <c r="J113" s="160"/>
      <c r="K113" s="160"/>
      <c r="L113" s="160"/>
      <c r="M113" s="160"/>
      <c r="N113" s="160"/>
      <c r="O113" s="160"/>
      <c r="P113" s="160"/>
      <c r="Q113" s="160"/>
      <c r="R113" s="160"/>
      <c r="S113" s="160"/>
      <c r="T113" s="160"/>
      <c r="U113" s="160"/>
      <c r="V113" s="160"/>
      <c r="W113" s="160"/>
      <c r="X113" s="151"/>
      <c r="Y113" s="151"/>
      <c r="Z113" s="151"/>
      <c r="AA113" s="151"/>
      <c r="AB113" s="151"/>
      <c r="AC113" s="151"/>
      <c r="AD113" s="151"/>
      <c r="AE113" s="151"/>
      <c r="AF113" s="151"/>
      <c r="AG113" s="151" t="s">
        <v>250</v>
      </c>
      <c r="AH113" s="151">
        <v>2</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200" t="s">
        <v>1593</v>
      </c>
      <c r="D114" s="192"/>
      <c r="E114" s="193">
        <v>-2.2679999999999998</v>
      </c>
      <c r="F114" s="160"/>
      <c r="G114" s="160"/>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250</v>
      </c>
      <c r="AH114" s="151">
        <v>2</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200" t="s">
        <v>1600</v>
      </c>
      <c r="D115" s="192"/>
      <c r="E115" s="193">
        <v>0.86399999999999999</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250</v>
      </c>
      <c r="AH115" s="151">
        <v>2</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200" t="s">
        <v>1601</v>
      </c>
      <c r="D116" s="192"/>
      <c r="E116" s="193">
        <v>7.3079999999999998</v>
      </c>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250</v>
      </c>
      <c r="AH116" s="151">
        <v>2</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200" t="s">
        <v>1602</v>
      </c>
      <c r="D117" s="192"/>
      <c r="E117" s="193">
        <v>6.44</v>
      </c>
      <c r="F117" s="160"/>
      <c r="G117" s="160"/>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250</v>
      </c>
      <c r="AH117" s="151">
        <v>2</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201" t="s">
        <v>284</v>
      </c>
      <c r="D118" s="194"/>
      <c r="E118" s="195">
        <v>41.359879999999997</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250</v>
      </c>
      <c r="AH118" s="151">
        <v>3</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199" t="s">
        <v>285</v>
      </c>
      <c r="D119" s="192"/>
      <c r="E119" s="193"/>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250</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8" t="s">
        <v>1603</v>
      </c>
      <c r="D120" s="190"/>
      <c r="E120" s="191">
        <v>75.853999999999999</v>
      </c>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250</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c r="A121" s="162" t="s">
        <v>197</v>
      </c>
      <c r="B121" s="163" t="s">
        <v>85</v>
      </c>
      <c r="C121" s="184" t="s">
        <v>86</v>
      </c>
      <c r="D121" s="164"/>
      <c r="E121" s="165"/>
      <c r="F121" s="166"/>
      <c r="G121" s="166">
        <f>SUMIF(AG122:AG197,"&lt;&gt;NOR",G122:G197)</f>
        <v>0</v>
      </c>
      <c r="H121" s="166"/>
      <c r="I121" s="166">
        <f>SUM(I122:I197)</f>
        <v>0</v>
      </c>
      <c r="J121" s="166"/>
      <c r="K121" s="166">
        <f>SUM(K122:K197)</f>
        <v>0</v>
      </c>
      <c r="L121" s="166"/>
      <c r="M121" s="166">
        <f>SUM(M122:M197)</f>
        <v>0</v>
      </c>
      <c r="N121" s="166"/>
      <c r="O121" s="166">
        <f>SUM(O122:O197)</f>
        <v>49.770000000000017</v>
      </c>
      <c r="P121" s="166"/>
      <c r="Q121" s="166">
        <f>SUM(Q122:Q197)</f>
        <v>5.8</v>
      </c>
      <c r="R121" s="166"/>
      <c r="S121" s="166"/>
      <c r="T121" s="167"/>
      <c r="U121" s="161"/>
      <c r="V121" s="161">
        <f>SUM(V122:V197)</f>
        <v>354.68</v>
      </c>
      <c r="W121" s="161"/>
      <c r="AG121" t="s">
        <v>198</v>
      </c>
    </row>
    <row r="122" spans="1:60" outlineLevel="1">
      <c r="A122" s="168">
        <v>13</v>
      </c>
      <c r="B122" s="169" t="s">
        <v>290</v>
      </c>
      <c r="C122" s="185" t="s">
        <v>291</v>
      </c>
      <c r="D122" s="170" t="s">
        <v>292</v>
      </c>
      <c r="E122" s="171">
        <v>42.0625</v>
      </c>
      <c r="F122" s="172">
        <v>0</v>
      </c>
      <c r="G122" s="173">
        <f>ROUND(E122*F122,2)</f>
        <v>0</v>
      </c>
      <c r="H122" s="172"/>
      <c r="I122" s="173">
        <f>ROUND(E122*H122,2)</f>
        <v>0</v>
      </c>
      <c r="J122" s="172"/>
      <c r="K122" s="173">
        <f>ROUND(E122*J122,2)</f>
        <v>0</v>
      </c>
      <c r="L122" s="173">
        <v>21</v>
      </c>
      <c r="M122" s="173">
        <f>G122*(1+L122/100)</f>
        <v>0</v>
      </c>
      <c r="N122" s="173">
        <v>2.0000000000000002E-5</v>
      </c>
      <c r="O122" s="173">
        <f>ROUND(E122*N122,2)</f>
        <v>0</v>
      </c>
      <c r="P122" s="173">
        <v>0</v>
      </c>
      <c r="Q122" s="173">
        <f>ROUND(E122*P122,2)</f>
        <v>0</v>
      </c>
      <c r="R122" s="173"/>
      <c r="S122" s="173" t="s">
        <v>201</v>
      </c>
      <c r="T122" s="174" t="s">
        <v>245</v>
      </c>
      <c r="U122" s="160">
        <v>0.32</v>
      </c>
      <c r="V122" s="160">
        <f>ROUND(E122*U122,2)</f>
        <v>13.46</v>
      </c>
      <c r="W122" s="160"/>
      <c r="X122" s="151"/>
      <c r="Y122" s="151"/>
      <c r="Z122" s="151"/>
      <c r="AA122" s="151"/>
      <c r="AB122" s="151"/>
      <c r="AC122" s="151"/>
      <c r="AD122" s="151"/>
      <c r="AE122" s="151"/>
      <c r="AF122" s="151"/>
      <c r="AG122" s="151" t="s">
        <v>259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8" t="s">
        <v>1604</v>
      </c>
      <c r="D123" s="190"/>
      <c r="E123" s="191">
        <v>15.7</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250</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8" t="s">
        <v>1605</v>
      </c>
      <c r="D124" s="190"/>
      <c r="E124" s="191">
        <v>17.662500000000001</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250</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198" t="s">
        <v>1606</v>
      </c>
      <c r="D125" s="190"/>
      <c r="E125" s="191">
        <v>8.6999999999999993</v>
      </c>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250</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68">
        <v>14</v>
      </c>
      <c r="B126" s="169" t="s">
        <v>1607</v>
      </c>
      <c r="C126" s="185" t="s">
        <v>1608</v>
      </c>
      <c r="D126" s="170" t="s">
        <v>243</v>
      </c>
      <c r="E126" s="171">
        <v>2.2721200000000001</v>
      </c>
      <c r="F126" s="172">
        <v>0</v>
      </c>
      <c r="G126" s="173">
        <f>ROUND(E126*F126,2)</f>
        <v>0</v>
      </c>
      <c r="H126" s="172"/>
      <c r="I126" s="173">
        <f>ROUND(E126*H126,2)</f>
        <v>0</v>
      </c>
      <c r="J126" s="172"/>
      <c r="K126" s="173">
        <f>ROUND(E126*J126,2)</f>
        <v>0</v>
      </c>
      <c r="L126" s="173">
        <v>21</v>
      </c>
      <c r="M126" s="173">
        <f>G126*(1+L126/100)</f>
        <v>0</v>
      </c>
      <c r="N126" s="173">
        <v>2.5249999999999999</v>
      </c>
      <c r="O126" s="173">
        <f>ROUND(E126*N126,2)</f>
        <v>5.74</v>
      </c>
      <c r="P126" s="173">
        <v>0</v>
      </c>
      <c r="Q126" s="173">
        <f>ROUND(E126*P126,2)</f>
        <v>0</v>
      </c>
      <c r="R126" s="173" t="s">
        <v>309</v>
      </c>
      <c r="S126" s="173" t="s">
        <v>201</v>
      </c>
      <c r="T126" s="174" t="s">
        <v>245</v>
      </c>
      <c r="U126" s="160">
        <v>0.48</v>
      </c>
      <c r="V126" s="160">
        <f>ROUND(E126*U126,2)</f>
        <v>1.0900000000000001</v>
      </c>
      <c r="W126" s="160"/>
      <c r="X126" s="151"/>
      <c r="Y126" s="151"/>
      <c r="Z126" s="151"/>
      <c r="AA126" s="151"/>
      <c r="AB126" s="151"/>
      <c r="AC126" s="151"/>
      <c r="AD126" s="151"/>
      <c r="AE126" s="151"/>
      <c r="AF126" s="151"/>
      <c r="AG126" s="151" t="s">
        <v>246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315" t="s">
        <v>1609</v>
      </c>
      <c r="D127" s="316"/>
      <c r="E127" s="316"/>
      <c r="F127" s="316"/>
      <c r="G127" s="316"/>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248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198" t="s">
        <v>1610</v>
      </c>
      <c r="D128" s="190"/>
      <c r="E128" s="191">
        <v>0.91200000000000003</v>
      </c>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250</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198" t="s">
        <v>1611</v>
      </c>
      <c r="D129" s="190"/>
      <c r="E129" s="191">
        <v>1.3601300000000001</v>
      </c>
      <c r="F129" s="160"/>
      <c r="G129" s="160"/>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250</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68">
        <v>15</v>
      </c>
      <c r="B130" s="169" t="s">
        <v>1612</v>
      </c>
      <c r="C130" s="185" t="s">
        <v>1613</v>
      </c>
      <c r="D130" s="170" t="s">
        <v>292</v>
      </c>
      <c r="E130" s="171">
        <v>13.6275</v>
      </c>
      <c r="F130" s="172">
        <v>0</v>
      </c>
      <c r="G130" s="173">
        <f>ROUND(E130*F130,2)</f>
        <v>0</v>
      </c>
      <c r="H130" s="172"/>
      <c r="I130" s="173">
        <f>ROUND(E130*H130,2)</f>
        <v>0</v>
      </c>
      <c r="J130" s="172"/>
      <c r="K130" s="173">
        <f>ROUND(E130*J130,2)</f>
        <v>0</v>
      </c>
      <c r="L130" s="173">
        <v>21</v>
      </c>
      <c r="M130" s="173">
        <f>G130*(1+L130/100)</f>
        <v>0</v>
      </c>
      <c r="N130" s="173">
        <v>3.9199999999999999E-2</v>
      </c>
      <c r="O130" s="173">
        <f>ROUND(E130*N130,2)</f>
        <v>0.53</v>
      </c>
      <c r="P130" s="173">
        <v>0</v>
      </c>
      <c r="Q130" s="173">
        <f>ROUND(E130*P130,2)</f>
        <v>0</v>
      </c>
      <c r="R130" s="173" t="s">
        <v>309</v>
      </c>
      <c r="S130" s="173" t="s">
        <v>201</v>
      </c>
      <c r="T130" s="174" t="s">
        <v>245</v>
      </c>
      <c r="U130" s="160">
        <v>1.6</v>
      </c>
      <c r="V130" s="160">
        <f>ROUND(E130*U130,2)</f>
        <v>21.8</v>
      </c>
      <c r="W130" s="160"/>
      <c r="X130" s="151"/>
      <c r="Y130" s="151"/>
      <c r="Z130" s="151"/>
      <c r="AA130" s="151"/>
      <c r="AB130" s="151"/>
      <c r="AC130" s="151"/>
      <c r="AD130" s="151"/>
      <c r="AE130" s="151"/>
      <c r="AF130" s="151"/>
      <c r="AG130" s="151" t="s">
        <v>246</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ht="22.5" outlineLevel="1">
      <c r="A131" s="158"/>
      <c r="B131" s="159"/>
      <c r="C131" s="315" t="s">
        <v>1614</v>
      </c>
      <c r="D131" s="316"/>
      <c r="E131" s="316"/>
      <c r="F131" s="316"/>
      <c r="G131" s="316"/>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248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75" t="str">
        <f>C131</f>
        <v>svislé nebo šikmé (odkloněné) , půdorysně přímé nebo zalomené, stěn základových desek ve volných nebo zapažených jámách, rýhách, šachtách, včetně případných vzpěr,</v>
      </c>
      <c r="BB131" s="151"/>
      <c r="BC131" s="151"/>
      <c r="BD131" s="151"/>
      <c r="BE131" s="151"/>
      <c r="BF131" s="151"/>
      <c r="BG131" s="151"/>
      <c r="BH131" s="151"/>
    </row>
    <row r="132" spans="1:60" outlineLevel="1">
      <c r="A132" s="158"/>
      <c r="B132" s="159"/>
      <c r="C132" s="198" t="s">
        <v>1615</v>
      </c>
      <c r="D132" s="190"/>
      <c r="E132" s="191">
        <v>4.5599999999999996</v>
      </c>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250</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198" t="s">
        <v>1616</v>
      </c>
      <c r="D133" s="190"/>
      <c r="E133" s="191">
        <v>9.0675000000000008</v>
      </c>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250</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68">
        <v>16</v>
      </c>
      <c r="B134" s="169" t="s">
        <v>1617</v>
      </c>
      <c r="C134" s="185" t="s">
        <v>1618</v>
      </c>
      <c r="D134" s="170" t="s">
        <v>292</v>
      </c>
      <c r="E134" s="171">
        <v>13.6275</v>
      </c>
      <c r="F134" s="172">
        <v>0</v>
      </c>
      <c r="G134" s="173">
        <f>ROUND(E134*F134,2)</f>
        <v>0</v>
      </c>
      <c r="H134" s="172"/>
      <c r="I134" s="173">
        <f>ROUND(E134*H134,2)</f>
        <v>0</v>
      </c>
      <c r="J134" s="172"/>
      <c r="K134" s="173">
        <f>ROUND(E134*J134,2)</f>
        <v>0</v>
      </c>
      <c r="L134" s="173">
        <v>21</v>
      </c>
      <c r="M134" s="173">
        <f>G134*(1+L134/100)</f>
        <v>0</v>
      </c>
      <c r="N134" s="173">
        <v>0</v>
      </c>
      <c r="O134" s="173">
        <f>ROUND(E134*N134,2)</f>
        <v>0</v>
      </c>
      <c r="P134" s="173">
        <v>0</v>
      </c>
      <c r="Q134" s="173">
        <f>ROUND(E134*P134,2)</f>
        <v>0</v>
      </c>
      <c r="R134" s="173" t="s">
        <v>309</v>
      </c>
      <c r="S134" s="173" t="s">
        <v>201</v>
      </c>
      <c r="T134" s="174" t="s">
        <v>245</v>
      </c>
      <c r="U134" s="160">
        <v>0.32</v>
      </c>
      <c r="V134" s="160">
        <f>ROUND(E134*U134,2)</f>
        <v>4.3600000000000003</v>
      </c>
      <c r="W134" s="160"/>
      <c r="X134" s="151"/>
      <c r="Y134" s="151"/>
      <c r="Z134" s="151"/>
      <c r="AA134" s="151"/>
      <c r="AB134" s="151"/>
      <c r="AC134" s="151"/>
      <c r="AD134" s="151"/>
      <c r="AE134" s="151"/>
      <c r="AF134" s="151"/>
      <c r="AG134" s="151" t="s">
        <v>246</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ht="22.5" outlineLevel="1">
      <c r="A135" s="158"/>
      <c r="B135" s="159"/>
      <c r="C135" s="315" t="s">
        <v>1614</v>
      </c>
      <c r="D135" s="316"/>
      <c r="E135" s="316"/>
      <c r="F135" s="316"/>
      <c r="G135" s="316"/>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248</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75" t="str">
        <f>C135</f>
        <v>svislé nebo šikmé (odkloněné) , půdorysně přímé nebo zalomené, stěn základových desek ve volných nebo zapažených jámách, rýhách, šachtách, včetně případných vzpěr,</v>
      </c>
      <c r="BB135" s="151"/>
      <c r="BC135" s="151"/>
      <c r="BD135" s="151"/>
      <c r="BE135" s="151"/>
      <c r="BF135" s="151"/>
      <c r="BG135" s="151"/>
      <c r="BH135" s="151"/>
    </row>
    <row r="136" spans="1:60" outlineLevel="1">
      <c r="A136" s="158"/>
      <c r="B136" s="159"/>
      <c r="C136" s="198" t="s">
        <v>1615</v>
      </c>
      <c r="D136" s="190"/>
      <c r="E136" s="191">
        <v>4.5599999999999996</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250</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198" t="s">
        <v>1616</v>
      </c>
      <c r="D137" s="190"/>
      <c r="E137" s="191">
        <v>9.0675000000000008</v>
      </c>
      <c r="F137" s="160"/>
      <c r="G137" s="160"/>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250</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68">
        <v>17</v>
      </c>
      <c r="B138" s="169" t="s">
        <v>1619</v>
      </c>
      <c r="C138" s="185" t="s">
        <v>1620</v>
      </c>
      <c r="D138" s="170" t="s">
        <v>685</v>
      </c>
      <c r="E138" s="171">
        <v>0.22625999999999999</v>
      </c>
      <c r="F138" s="172">
        <v>0</v>
      </c>
      <c r="G138" s="173">
        <f>ROUND(E138*F138,2)</f>
        <v>0</v>
      </c>
      <c r="H138" s="172"/>
      <c r="I138" s="173">
        <f>ROUND(E138*H138,2)</f>
        <v>0</v>
      </c>
      <c r="J138" s="172"/>
      <c r="K138" s="173">
        <f>ROUND(E138*J138,2)</f>
        <v>0</v>
      </c>
      <c r="L138" s="173">
        <v>21</v>
      </c>
      <c r="M138" s="173">
        <f>G138*(1+L138/100)</f>
        <v>0</v>
      </c>
      <c r="N138" s="173">
        <v>1.00349</v>
      </c>
      <c r="O138" s="173">
        <f>ROUND(E138*N138,2)</f>
        <v>0.23</v>
      </c>
      <c r="P138" s="173">
        <v>0</v>
      </c>
      <c r="Q138" s="173">
        <f>ROUND(E138*P138,2)</f>
        <v>0</v>
      </c>
      <c r="R138" s="173"/>
      <c r="S138" s="173" t="s">
        <v>201</v>
      </c>
      <c r="T138" s="174" t="s">
        <v>245</v>
      </c>
      <c r="U138" s="160">
        <v>41.496000000000002</v>
      </c>
      <c r="V138" s="160">
        <f>ROUND(E138*U138,2)</f>
        <v>9.39</v>
      </c>
      <c r="W138" s="160"/>
      <c r="X138" s="151"/>
      <c r="Y138" s="151"/>
      <c r="Z138" s="151"/>
      <c r="AA138" s="151"/>
      <c r="AB138" s="151"/>
      <c r="AC138" s="151"/>
      <c r="AD138" s="151"/>
      <c r="AE138" s="151"/>
      <c r="AF138" s="151"/>
      <c r="AG138" s="151" t="s">
        <v>246</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8" t="s">
        <v>1621</v>
      </c>
      <c r="D139" s="190"/>
      <c r="E139" s="191">
        <v>0.10969</v>
      </c>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250</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8" t="s">
        <v>1622</v>
      </c>
      <c r="D140" s="190"/>
      <c r="E140" s="191">
        <v>0.11656999999999999</v>
      </c>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250</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68">
        <v>18</v>
      </c>
      <c r="B141" s="169" t="s">
        <v>1623</v>
      </c>
      <c r="C141" s="185" t="s">
        <v>1624</v>
      </c>
      <c r="D141" s="170" t="s">
        <v>292</v>
      </c>
      <c r="E141" s="171">
        <v>17.39</v>
      </c>
      <c r="F141" s="172">
        <v>0</v>
      </c>
      <c r="G141" s="173">
        <f>ROUND(E141*F141,2)</f>
        <v>0</v>
      </c>
      <c r="H141" s="172"/>
      <c r="I141" s="173">
        <f>ROUND(E141*H141,2)</f>
        <v>0</v>
      </c>
      <c r="J141" s="172"/>
      <c r="K141" s="173">
        <f>ROUND(E141*J141,2)</f>
        <v>0</v>
      </c>
      <c r="L141" s="173">
        <v>21</v>
      </c>
      <c r="M141" s="173">
        <f>G141*(1+L141/100)</f>
        <v>0</v>
      </c>
      <c r="N141" s="173">
        <v>0.74</v>
      </c>
      <c r="O141" s="173">
        <f>ROUND(E141*N141,2)</f>
        <v>12.87</v>
      </c>
      <c r="P141" s="173">
        <v>0</v>
      </c>
      <c r="Q141" s="173">
        <f>ROUND(E141*P141,2)</f>
        <v>0</v>
      </c>
      <c r="R141" s="173" t="s">
        <v>309</v>
      </c>
      <c r="S141" s="173" t="s">
        <v>201</v>
      </c>
      <c r="T141" s="174" t="s">
        <v>245</v>
      </c>
      <c r="U141" s="160">
        <v>1.1000000000000001</v>
      </c>
      <c r="V141" s="160">
        <f>ROUND(E141*U141,2)</f>
        <v>19.13</v>
      </c>
      <c r="W141" s="160"/>
      <c r="X141" s="151"/>
      <c r="Y141" s="151"/>
      <c r="Z141" s="151"/>
      <c r="AA141" s="151"/>
      <c r="AB141" s="151"/>
      <c r="AC141" s="151"/>
      <c r="AD141" s="151"/>
      <c r="AE141" s="151"/>
      <c r="AF141" s="151"/>
      <c r="AG141" s="151" t="s">
        <v>259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315" t="s">
        <v>1625</v>
      </c>
      <c r="D142" s="316"/>
      <c r="E142" s="316"/>
      <c r="F142" s="316"/>
      <c r="G142" s="316"/>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248</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198" t="s">
        <v>1626</v>
      </c>
      <c r="D143" s="190"/>
      <c r="E143" s="191">
        <v>5.6924999999999999</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250</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8" t="s">
        <v>1627</v>
      </c>
      <c r="D144" s="190"/>
      <c r="E144" s="191">
        <v>3.9725000000000001</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250</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8" t="s">
        <v>1628</v>
      </c>
      <c r="D145" s="190"/>
      <c r="E145" s="191">
        <v>2.9249999999999998</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250</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8" t="s">
        <v>1629</v>
      </c>
      <c r="D146" s="190"/>
      <c r="E146" s="191">
        <v>4.8</v>
      </c>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250</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68">
        <v>19</v>
      </c>
      <c r="B147" s="169" t="s">
        <v>1630</v>
      </c>
      <c r="C147" s="185" t="s">
        <v>1631</v>
      </c>
      <c r="D147" s="170" t="s">
        <v>243</v>
      </c>
      <c r="E147" s="171">
        <v>3.0428999999999999</v>
      </c>
      <c r="F147" s="172">
        <v>0</v>
      </c>
      <c r="G147" s="173">
        <f>ROUND(E147*F147,2)</f>
        <v>0</v>
      </c>
      <c r="H147" s="172"/>
      <c r="I147" s="173">
        <f>ROUND(E147*H147,2)</f>
        <v>0</v>
      </c>
      <c r="J147" s="172"/>
      <c r="K147" s="173">
        <f>ROUND(E147*J147,2)</f>
        <v>0</v>
      </c>
      <c r="L147" s="173">
        <v>21</v>
      </c>
      <c r="M147" s="173">
        <f>G147*(1+L147/100)</f>
        <v>0</v>
      </c>
      <c r="N147" s="173">
        <v>2.5249999999999999</v>
      </c>
      <c r="O147" s="173">
        <f>ROUND(E147*N147,2)</f>
        <v>7.68</v>
      </c>
      <c r="P147" s="173">
        <v>0</v>
      </c>
      <c r="Q147" s="173">
        <f>ROUND(E147*P147,2)</f>
        <v>0</v>
      </c>
      <c r="R147" s="173" t="s">
        <v>309</v>
      </c>
      <c r="S147" s="173" t="s">
        <v>201</v>
      </c>
      <c r="T147" s="174" t="s">
        <v>245</v>
      </c>
      <c r="U147" s="160">
        <v>0.47699999999999998</v>
      </c>
      <c r="V147" s="160">
        <f>ROUND(E147*U147,2)</f>
        <v>1.45</v>
      </c>
      <c r="W147" s="160"/>
      <c r="X147" s="151"/>
      <c r="Y147" s="151"/>
      <c r="Z147" s="151"/>
      <c r="AA147" s="151"/>
      <c r="AB147" s="151"/>
      <c r="AC147" s="151"/>
      <c r="AD147" s="151"/>
      <c r="AE147" s="151"/>
      <c r="AF147" s="151"/>
      <c r="AG147" s="151" t="s">
        <v>259</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199" t="s">
        <v>279</v>
      </c>
      <c r="D148" s="192"/>
      <c r="E148" s="193"/>
      <c r="F148" s="160"/>
      <c r="G148" s="160"/>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250</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200" t="s">
        <v>1632</v>
      </c>
      <c r="D149" s="192"/>
      <c r="E149" s="193">
        <v>2.0699999999999998</v>
      </c>
      <c r="F149" s="160"/>
      <c r="G149" s="16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250</v>
      </c>
      <c r="AH149" s="151">
        <v>2</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200" t="s">
        <v>1633</v>
      </c>
      <c r="D150" s="192"/>
      <c r="E150" s="193">
        <v>0.87</v>
      </c>
      <c r="F150" s="160"/>
      <c r="G150" s="160"/>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250</v>
      </c>
      <c r="AH150" s="151">
        <v>2</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201" t="s">
        <v>284</v>
      </c>
      <c r="D151" s="194"/>
      <c r="E151" s="195">
        <v>2.94</v>
      </c>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250</v>
      </c>
      <c r="AH151" s="151">
        <v>3</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9" t="s">
        <v>285</v>
      </c>
      <c r="D152" s="192"/>
      <c r="E152" s="193"/>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250</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198" t="s">
        <v>1634</v>
      </c>
      <c r="D153" s="190"/>
      <c r="E153" s="191">
        <v>3.0428999999999999</v>
      </c>
      <c r="F153" s="160"/>
      <c r="G153" s="160"/>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250</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68">
        <v>20</v>
      </c>
      <c r="B154" s="169" t="s">
        <v>1635</v>
      </c>
      <c r="C154" s="185" t="s">
        <v>1636</v>
      </c>
      <c r="D154" s="170" t="s">
        <v>243</v>
      </c>
      <c r="E154" s="171">
        <v>7.4546299999999999</v>
      </c>
      <c r="F154" s="172">
        <v>0</v>
      </c>
      <c r="G154" s="173">
        <f>ROUND(E154*F154,2)</f>
        <v>0</v>
      </c>
      <c r="H154" s="172"/>
      <c r="I154" s="173">
        <f>ROUND(E154*H154,2)</f>
        <v>0</v>
      </c>
      <c r="J154" s="172"/>
      <c r="K154" s="173">
        <f>ROUND(E154*J154,2)</f>
        <v>0</v>
      </c>
      <c r="L154" s="173">
        <v>21</v>
      </c>
      <c r="M154" s="173">
        <f>G154*(1+L154/100)</f>
        <v>0</v>
      </c>
      <c r="N154" s="173">
        <v>2.52766</v>
      </c>
      <c r="O154" s="173">
        <f>ROUND(E154*N154,2)</f>
        <v>18.84</v>
      </c>
      <c r="P154" s="173">
        <v>0</v>
      </c>
      <c r="Q154" s="173">
        <f>ROUND(E154*P154,2)</f>
        <v>0</v>
      </c>
      <c r="R154" s="173"/>
      <c r="S154" s="173" t="s">
        <v>212</v>
      </c>
      <c r="T154" s="174" t="s">
        <v>232</v>
      </c>
      <c r="U154" s="160">
        <v>7.58</v>
      </c>
      <c r="V154" s="160">
        <f>ROUND(E154*U154,2)</f>
        <v>56.51</v>
      </c>
      <c r="W154" s="160"/>
      <c r="X154" s="151"/>
      <c r="Y154" s="151"/>
      <c r="Z154" s="151"/>
      <c r="AA154" s="151"/>
      <c r="AB154" s="151"/>
      <c r="AC154" s="151"/>
      <c r="AD154" s="151"/>
      <c r="AE154" s="151"/>
      <c r="AF154" s="151"/>
      <c r="AG154" s="151" t="s">
        <v>259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98" t="s">
        <v>1637</v>
      </c>
      <c r="D155" s="190"/>
      <c r="E155" s="191">
        <v>1.3634999999999999</v>
      </c>
      <c r="F155" s="160"/>
      <c r="G155" s="16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250</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198" t="s">
        <v>1638</v>
      </c>
      <c r="D156" s="190"/>
      <c r="E156" s="191">
        <v>2.355</v>
      </c>
      <c r="F156" s="160"/>
      <c r="G156" s="160"/>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250</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8" t="s">
        <v>1639</v>
      </c>
      <c r="D157" s="190"/>
      <c r="E157" s="191">
        <v>1.4681299999999999</v>
      </c>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250</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198" t="s">
        <v>1640</v>
      </c>
      <c r="D158" s="190"/>
      <c r="E158" s="191">
        <v>2.2679999999999998</v>
      </c>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250</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68">
        <v>21</v>
      </c>
      <c r="B159" s="169" t="s">
        <v>1641</v>
      </c>
      <c r="C159" s="185" t="s">
        <v>1642</v>
      </c>
      <c r="D159" s="170" t="s">
        <v>292</v>
      </c>
      <c r="E159" s="171">
        <v>40.697499999999998</v>
      </c>
      <c r="F159" s="172">
        <v>0</v>
      </c>
      <c r="G159" s="173">
        <f>ROUND(E159*F159,2)</f>
        <v>0</v>
      </c>
      <c r="H159" s="172"/>
      <c r="I159" s="173">
        <f>ROUND(E159*H159,2)</f>
        <v>0</v>
      </c>
      <c r="J159" s="172"/>
      <c r="K159" s="173">
        <f>ROUND(E159*J159,2)</f>
        <v>0</v>
      </c>
      <c r="L159" s="173">
        <v>21</v>
      </c>
      <c r="M159" s="173">
        <f>G159*(1+L159/100)</f>
        <v>0</v>
      </c>
      <c r="N159" s="173">
        <v>4.0050000000000002E-2</v>
      </c>
      <c r="O159" s="173">
        <f>ROUND(E159*N159,2)</f>
        <v>1.63</v>
      </c>
      <c r="P159" s="173">
        <v>0</v>
      </c>
      <c r="Q159" s="173">
        <f>ROUND(E159*P159,2)</f>
        <v>0</v>
      </c>
      <c r="R159" s="173" t="s">
        <v>309</v>
      </c>
      <c r="S159" s="173" t="s">
        <v>201</v>
      </c>
      <c r="T159" s="174" t="s">
        <v>245</v>
      </c>
      <c r="U159" s="160">
        <v>0.74</v>
      </c>
      <c r="V159" s="160">
        <f>ROUND(E159*U159,2)</f>
        <v>30.12</v>
      </c>
      <c r="W159" s="160"/>
      <c r="X159" s="151"/>
      <c r="Y159" s="151"/>
      <c r="Z159" s="151"/>
      <c r="AA159" s="151"/>
      <c r="AB159" s="151"/>
      <c r="AC159" s="151"/>
      <c r="AD159" s="151"/>
      <c r="AE159" s="151"/>
      <c r="AF159" s="151"/>
      <c r="AG159" s="151" t="s">
        <v>259</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22.5" outlineLevel="1">
      <c r="A160" s="158"/>
      <c r="B160" s="159"/>
      <c r="C160" s="315" t="s">
        <v>1643</v>
      </c>
      <c r="D160" s="316"/>
      <c r="E160" s="316"/>
      <c r="F160" s="316"/>
      <c r="G160" s="316"/>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248</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75" t="str">
        <f>C160</f>
        <v>bednění svislé nebo šikmé (odkloněné), půdorysně přímé nebo zalomené základových zdí ve volných nebo zapažených jámách, rýhách, šachtách, včetně případných vzpěr,</v>
      </c>
      <c r="BB160" s="151"/>
      <c r="BC160" s="151"/>
      <c r="BD160" s="151"/>
      <c r="BE160" s="151"/>
      <c r="BF160" s="151"/>
      <c r="BG160" s="151"/>
      <c r="BH160" s="151"/>
    </row>
    <row r="161" spans="1:60" outlineLevel="1">
      <c r="A161" s="158"/>
      <c r="B161" s="159"/>
      <c r="C161" s="198" t="s">
        <v>1644</v>
      </c>
      <c r="D161" s="190"/>
      <c r="E161" s="191">
        <v>9.09</v>
      </c>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250</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98" t="s">
        <v>1645</v>
      </c>
      <c r="D162" s="190"/>
      <c r="E162" s="191">
        <v>15.7</v>
      </c>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250</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198" t="s">
        <v>1646</v>
      </c>
      <c r="D163" s="190"/>
      <c r="E163" s="191">
        <v>9.7874999999999996</v>
      </c>
      <c r="F163" s="160"/>
      <c r="G163" s="16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250</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198" t="s">
        <v>1647</v>
      </c>
      <c r="D164" s="190"/>
      <c r="E164" s="191">
        <v>6.12</v>
      </c>
      <c r="F164" s="160"/>
      <c r="G164" s="160"/>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250</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68">
        <v>22</v>
      </c>
      <c r="B165" s="169" t="s">
        <v>1648</v>
      </c>
      <c r="C165" s="185" t="s">
        <v>1649</v>
      </c>
      <c r="D165" s="170" t="s">
        <v>292</v>
      </c>
      <c r="E165" s="171">
        <v>40.697499999999998</v>
      </c>
      <c r="F165" s="172">
        <v>0</v>
      </c>
      <c r="G165" s="173">
        <f>ROUND(E165*F165,2)</f>
        <v>0</v>
      </c>
      <c r="H165" s="172"/>
      <c r="I165" s="173">
        <f>ROUND(E165*H165,2)</f>
        <v>0</v>
      </c>
      <c r="J165" s="172"/>
      <c r="K165" s="173">
        <f>ROUND(E165*J165,2)</f>
        <v>0</v>
      </c>
      <c r="L165" s="173">
        <v>21</v>
      </c>
      <c r="M165" s="173">
        <f>G165*(1+L165/100)</f>
        <v>0</v>
      </c>
      <c r="N165" s="173">
        <v>0</v>
      </c>
      <c r="O165" s="173">
        <f>ROUND(E165*N165,2)</f>
        <v>0</v>
      </c>
      <c r="P165" s="173">
        <v>0</v>
      </c>
      <c r="Q165" s="173">
        <f>ROUND(E165*P165,2)</f>
        <v>0</v>
      </c>
      <c r="R165" s="173" t="s">
        <v>309</v>
      </c>
      <c r="S165" s="173" t="s">
        <v>201</v>
      </c>
      <c r="T165" s="174" t="s">
        <v>245</v>
      </c>
      <c r="U165" s="160">
        <v>0.35</v>
      </c>
      <c r="V165" s="160">
        <f>ROUND(E165*U165,2)</f>
        <v>14.24</v>
      </c>
      <c r="W165" s="160"/>
      <c r="X165" s="151"/>
      <c r="Y165" s="151"/>
      <c r="Z165" s="151"/>
      <c r="AA165" s="151"/>
      <c r="AB165" s="151"/>
      <c r="AC165" s="151"/>
      <c r="AD165" s="151"/>
      <c r="AE165" s="151"/>
      <c r="AF165" s="151"/>
      <c r="AG165" s="151" t="s">
        <v>259</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2.5" outlineLevel="1">
      <c r="A166" s="158"/>
      <c r="B166" s="159"/>
      <c r="C166" s="315" t="s">
        <v>1643</v>
      </c>
      <c r="D166" s="316"/>
      <c r="E166" s="316"/>
      <c r="F166" s="316"/>
      <c r="G166" s="316"/>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248</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75" t="str">
        <f>C166</f>
        <v>bednění svislé nebo šikmé (odkloněné), půdorysně přímé nebo zalomené základových zdí ve volných nebo zapažených jámách, rýhách, šachtách, včetně případných vzpěr,</v>
      </c>
      <c r="BB166" s="151"/>
      <c r="BC166" s="151"/>
      <c r="BD166" s="151"/>
      <c r="BE166" s="151"/>
      <c r="BF166" s="151"/>
      <c r="BG166" s="151"/>
      <c r="BH166" s="151"/>
    </row>
    <row r="167" spans="1:60" outlineLevel="1">
      <c r="A167" s="158"/>
      <c r="B167" s="159"/>
      <c r="C167" s="198" t="s">
        <v>1644</v>
      </c>
      <c r="D167" s="190"/>
      <c r="E167" s="191">
        <v>9.09</v>
      </c>
      <c r="F167" s="160"/>
      <c r="G167" s="160"/>
      <c r="H167" s="160"/>
      <c r="I167" s="160"/>
      <c r="J167" s="160"/>
      <c r="K167" s="160"/>
      <c r="L167" s="160"/>
      <c r="M167" s="160"/>
      <c r="N167" s="160"/>
      <c r="O167" s="160"/>
      <c r="P167" s="160"/>
      <c r="Q167" s="160"/>
      <c r="R167" s="160"/>
      <c r="S167" s="160"/>
      <c r="T167" s="160"/>
      <c r="U167" s="160"/>
      <c r="V167" s="160"/>
      <c r="W167" s="160"/>
      <c r="X167" s="151"/>
      <c r="Y167" s="151"/>
      <c r="Z167" s="151"/>
      <c r="AA167" s="151"/>
      <c r="AB167" s="151"/>
      <c r="AC167" s="151"/>
      <c r="AD167" s="151"/>
      <c r="AE167" s="151"/>
      <c r="AF167" s="151"/>
      <c r="AG167" s="151" t="s">
        <v>250</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58"/>
      <c r="B168" s="159"/>
      <c r="C168" s="198" t="s">
        <v>1645</v>
      </c>
      <c r="D168" s="190"/>
      <c r="E168" s="191">
        <v>15.7</v>
      </c>
      <c r="F168" s="160"/>
      <c r="G168" s="160"/>
      <c r="H168" s="160"/>
      <c r="I168" s="160"/>
      <c r="J168" s="160"/>
      <c r="K168" s="160"/>
      <c r="L168" s="160"/>
      <c r="M168" s="160"/>
      <c r="N168" s="160"/>
      <c r="O168" s="160"/>
      <c r="P168" s="160"/>
      <c r="Q168" s="160"/>
      <c r="R168" s="160"/>
      <c r="S168" s="160"/>
      <c r="T168" s="160"/>
      <c r="U168" s="160"/>
      <c r="V168" s="160"/>
      <c r="W168" s="160"/>
      <c r="X168" s="151"/>
      <c r="Y168" s="151"/>
      <c r="Z168" s="151"/>
      <c r="AA168" s="151"/>
      <c r="AB168" s="151"/>
      <c r="AC168" s="151"/>
      <c r="AD168" s="151"/>
      <c r="AE168" s="151"/>
      <c r="AF168" s="151"/>
      <c r="AG168" s="151" t="s">
        <v>250</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98" t="s">
        <v>1646</v>
      </c>
      <c r="D169" s="190"/>
      <c r="E169" s="191">
        <v>9.7874999999999996</v>
      </c>
      <c r="F169" s="160"/>
      <c r="G169" s="160"/>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250</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198" t="s">
        <v>1647</v>
      </c>
      <c r="D170" s="190"/>
      <c r="E170" s="191">
        <v>6.12</v>
      </c>
      <c r="F170" s="160"/>
      <c r="G170" s="160"/>
      <c r="H170" s="160"/>
      <c r="I170" s="160"/>
      <c r="J170" s="160"/>
      <c r="K170" s="160"/>
      <c r="L170" s="160"/>
      <c r="M170" s="160"/>
      <c r="N170" s="160"/>
      <c r="O170" s="160"/>
      <c r="P170" s="160"/>
      <c r="Q170" s="160"/>
      <c r="R170" s="160"/>
      <c r="S170" s="160"/>
      <c r="T170" s="160"/>
      <c r="U170" s="160"/>
      <c r="V170" s="160"/>
      <c r="W170" s="160"/>
      <c r="X170" s="151"/>
      <c r="Y170" s="151"/>
      <c r="Z170" s="151"/>
      <c r="AA170" s="151"/>
      <c r="AB170" s="151"/>
      <c r="AC170" s="151"/>
      <c r="AD170" s="151"/>
      <c r="AE170" s="151"/>
      <c r="AF170" s="151"/>
      <c r="AG170" s="151" t="s">
        <v>250</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68">
        <v>23</v>
      </c>
      <c r="B171" s="169" t="s">
        <v>1650</v>
      </c>
      <c r="C171" s="185" t="s">
        <v>1651</v>
      </c>
      <c r="D171" s="170" t="s">
        <v>685</v>
      </c>
      <c r="E171" s="171">
        <v>0.58181000000000005</v>
      </c>
      <c r="F171" s="172">
        <v>0</v>
      </c>
      <c r="G171" s="173">
        <f>ROUND(E171*F171,2)</f>
        <v>0</v>
      </c>
      <c r="H171" s="172"/>
      <c r="I171" s="173">
        <f>ROUND(E171*H171,2)</f>
        <v>0</v>
      </c>
      <c r="J171" s="172"/>
      <c r="K171" s="173">
        <f>ROUND(E171*J171,2)</f>
        <v>0</v>
      </c>
      <c r="L171" s="173">
        <v>21</v>
      </c>
      <c r="M171" s="173">
        <f>G171*(1+L171/100)</f>
        <v>0</v>
      </c>
      <c r="N171" s="173">
        <v>1.02159</v>
      </c>
      <c r="O171" s="173">
        <f>ROUND(E171*N171,2)</f>
        <v>0.59</v>
      </c>
      <c r="P171" s="173">
        <v>0</v>
      </c>
      <c r="Q171" s="173">
        <f>ROUND(E171*P171,2)</f>
        <v>0</v>
      </c>
      <c r="R171" s="173" t="s">
        <v>309</v>
      </c>
      <c r="S171" s="173" t="s">
        <v>201</v>
      </c>
      <c r="T171" s="174" t="s">
        <v>245</v>
      </c>
      <c r="U171" s="160">
        <v>22.384</v>
      </c>
      <c r="V171" s="160">
        <f>ROUND(E171*U171,2)</f>
        <v>13.02</v>
      </c>
      <c r="W171" s="160"/>
      <c r="X171" s="151"/>
      <c r="Y171" s="151"/>
      <c r="Z171" s="151"/>
      <c r="AA171" s="151"/>
      <c r="AB171" s="151"/>
      <c r="AC171" s="151"/>
      <c r="AD171" s="151"/>
      <c r="AE171" s="151"/>
      <c r="AF171" s="151"/>
      <c r="AG171" s="151" t="s">
        <v>259</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198" t="s">
        <v>1652</v>
      </c>
      <c r="D172" s="190"/>
      <c r="E172" s="191">
        <v>0.14699999999999999</v>
      </c>
      <c r="F172" s="160"/>
      <c r="G172" s="160"/>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250</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198" t="s">
        <v>1653</v>
      </c>
      <c r="D173" s="190"/>
      <c r="E173" s="191">
        <v>7.3709999999999998E-2</v>
      </c>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250</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58"/>
      <c r="B174" s="159"/>
      <c r="C174" s="198" t="s">
        <v>1654</v>
      </c>
      <c r="D174" s="190"/>
      <c r="E174" s="191">
        <v>0.36109999999999998</v>
      </c>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250</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22.5" outlineLevel="1">
      <c r="A175" s="168">
        <v>24</v>
      </c>
      <c r="B175" s="169" t="s">
        <v>1655</v>
      </c>
      <c r="C175" s="185" t="s">
        <v>1656</v>
      </c>
      <c r="D175" s="170" t="s">
        <v>685</v>
      </c>
      <c r="E175" s="171">
        <v>0.57999999999999996</v>
      </c>
      <c r="F175" s="172">
        <v>0</v>
      </c>
      <c r="G175" s="173">
        <f>ROUND(E175*F175,2)</f>
        <v>0</v>
      </c>
      <c r="H175" s="172"/>
      <c r="I175" s="173">
        <f>ROUND(E175*H175,2)</f>
        <v>0</v>
      </c>
      <c r="J175" s="172"/>
      <c r="K175" s="173">
        <f>ROUND(E175*J175,2)</f>
        <v>0</v>
      </c>
      <c r="L175" s="173">
        <v>21</v>
      </c>
      <c r="M175" s="173">
        <f>G175*(1+L175/100)</f>
        <v>0</v>
      </c>
      <c r="N175" s="173">
        <v>1.0568</v>
      </c>
      <c r="O175" s="173">
        <f>ROUND(E175*N175,2)</f>
        <v>0.61</v>
      </c>
      <c r="P175" s="173">
        <v>0</v>
      </c>
      <c r="Q175" s="173">
        <f>ROUND(E175*P175,2)</f>
        <v>0</v>
      </c>
      <c r="R175" s="173" t="s">
        <v>309</v>
      </c>
      <c r="S175" s="173" t="s">
        <v>201</v>
      </c>
      <c r="T175" s="174" t="s">
        <v>245</v>
      </c>
      <c r="U175" s="160">
        <v>15.231</v>
      </c>
      <c r="V175" s="160">
        <f>ROUND(E175*U175,2)</f>
        <v>8.83</v>
      </c>
      <c r="W175" s="160"/>
      <c r="X175" s="151"/>
      <c r="Y175" s="151"/>
      <c r="Z175" s="151"/>
      <c r="AA175" s="151"/>
      <c r="AB175" s="151"/>
      <c r="AC175" s="151"/>
      <c r="AD175" s="151"/>
      <c r="AE175" s="151"/>
      <c r="AF175" s="151"/>
      <c r="AG175" s="151" t="s">
        <v>246</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198" t="s">
        <v>1657</v>
      </c>
      <c r="D176" s="190"/>
      <c r="E176" s="191">
        <v>0.57999999999999996</v>
      </c>
      <c r="F176" s="160"/>
      <c r="G176" s="160"/>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250</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68">
        <v>25</v>
      </c>
      <c r="B177" s="169" t="s">
        <v>316</v>
      </c>
      <c r="C177" s="185" t="s">
        <v>317</v>
      </c>
      <c r="D177" s="170" t="s">
        <v>318</v>
      </c>
      <c r="E177" s="171">
        <v>64.575000000000003</v>
      </c>
      <c r="F177" s="172">
        <v>0</v>
      </c>
      <c r="G177" s="173">
        <f>ROUND(E177*F177,2)</f>
        <v>0</v>
      </c>
      <c r="H177" s="172"/>
      <c r="I177" s="173">
        <f>ROUND(E177*H177,2)</f>
        <v>0</v>
      </c>
      <c r="J177" s="172"/>
      <c r="K177" s="173">
        <f>ROUND(E177*J177,2)</f>
        <v>0</v>
      </c>
      <c r="L177" s="173">
        <v>21</v>
      </c>
      <c r="M177" s="173">
        <f>G177*(1+L177/100)</f>
        <v>0</v>
      </c>
      <c r="N177" s="173">
        <v>2E-3</v>
      </c>
      <c r="O177" s="173">
        <f>ROUND(E177*N177,2)</f>
        <v>0.13</v>
      </c>
      <c r="P177" s="173">
        <v>0</v>
      </c>
      <c r="Q177" s="173">
        <f>ROUND(E177*P177,2)</f>
        <v>0</v>
      </c>
      <c r="R177" s="173"/>
      <c r="S177" s="173" t="s">
        <v>212</v>
      </c>
      <c r="T177" s="174" t="s">
        <v>319</v>
      </c>
      <c r="U177" s="160">
        <v>1.2649999999999999</v>
      </c>
      <c r="V177" s="160">
        <f>ROUND(E177*U177,2)</f>
        <v>81.69</v>
      </c>
      <c r="W177" s="160"/>
      <c r="X177" s="151"/>
      <c r="Y177" s="151"/>
      <c r="Z177" s="151"/>
      <c r="AA177" s="151"/>
      <c r="AB177" s="151"/>
      <c r="AC177" s="151"/>
      <c r="AD177" s="151"/>
      <c r="AE177" s="151"/>
      <c r="AF177" s="151"/>
      <c r="AG177" s="151" t="s">
        <v>259</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98" t="s">
        <v>1658</v>
      </c>
      <c r="D178" s="190"/>
      <c r="E178" s="191">
        <v>17.675000000000001</v>
      </c>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250</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198" t="s">
        <v>1659</v>
      </c>
      <c r="D179" s="190"/>
      <c r="E179" s="191">
        <v>4.2</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250</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58"/>
      <c r="B180" s="159"/>
      <c r="C180" s="198" t="s">
        <v>1660</v>
      </c>
      <c r="D180" s="190"/>
      <c r="E180" s="191">
        <v>27.475000000000001</v>
      </c>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250</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58"/>
      <c r="B181" s="159"/>
      <c r="C181" s="198" t="s">
        <v>1661</v>
      </c>
      <c r="D181" s="190"/>
      <c r="E181" s="191">
        <v>15.225</v>
      </c>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250</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c r="A182" s="168">
        <v>26</v>
      </c>
      <c r="B182" s="169" t="s">
        <v>1662</v>
      </c>
      <c r="C182" s="185" t="s">
        <v>1663</v>
      </c>
      <c r="D182" s="170" t="s">
        <v>292</v>
      </c>
      <c r="E182" s="171">
        <v>42.0625</v>
      </c>
      <c r="F182" s="172">
        <v>0</v>
      </c>
      <c r="G182" s="173">
        <f>ROUND(E182*F182,2)</f>
        <v>0</v>
      </c>
      <c r="H182" s="172"/>
      <c r="I182" s="173">
        <f>ROUND(E182*H182,2)</f>
        <v>0</v>
      </c>
      <c r="J182" s="172"/>
      <c r="K182" s="173">
        <f>ROUND(E182*J182,2)</f>
        <v>0</v>
      </c>
      <c r="L182" s="173">
        <v>21</v>
      </c>
      <c r="M182" s="173">
        <f>G182*(1+L182/100)</f>
        <v>0</v>
      </c>
      <c r="N182" s="173">
        <v>4.0000000000000003E-5</v>
      </c>
      <c r="O182" s="173">
        <f>ROUND(E182*N182,2)</f>
        <v>0</v>
      </c>
      <c r="P182" s="173">
        <v>0.13800000000000001</v>
      </c>
      <c r="Q182" s="173">
        <f>ROUND(E182*P182,2)</f>
        <v>5.8</v>
      </c>
      <c r="R182" s="173"/>
      <c r="S182" s="173" t="s">
        <v>201</v>
      </c>
      <c r="T182" s="174" t="s">
        <v>245</v>
      </c>
      <c r="U182" s="160">
        <v>1.831</v>
      </c>
      <c r="V182" s="160">
        <f>ROUND(E182*U182,2)</f>
        <v>77.02</v>
      </c>
      <c r="W182" s="160"/>
      <c r="X182" s="151"/>
      <c r="Y182" s="151"/>
      <c r="Z182" s="151"/>
      <c r="AA182" s="151"/>
      <c r="AB182" s="151"/>
      <c r="AC182" s="151"/>
      <c r="AD182" s="151"/>
      <c r="AE182" s="151"/>
      <c r="AF182" s="151"/>
      <c r="AG182" s="151" t="s">
        <v>259</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98" t="s">
        <v>1604</v>
      </c>
      <c r="D183" s="190"/>
      <c r="E183" s="191">
        <v>15.7</v>
      </c>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250</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98" t="s">
        <v>1605</v>
      </c>
      <c r="D184" s="190"/>
      <c r="E184" s="191">
        <v>17.662500000000001</v>
      </c>
      <c r="F184" s="160"/>
      <c r="G184" s="160"/>
      <c r="H184" s="160"/>
      <c r="I184" s="160"/>
      <c r="J184" s="160"/>
      <c r="K184" s="160"/>
      <c r="L184" s="160"/>
      <c r="M184" s="160"/>
      <c r="N184" s="160"/>
      <c r="O184" s="160"/>
      <c r="P184" s="160"/>
      <c r="Q184" s="160"/>
      <c r="R184" s="160"/>
      <c r="S184" s="160"/>
      <c r="T184" s="160"/>
      <c r="U184" s="160"/>
      <c r="V184" s="160"/>
      <c r="W184" s="160"/>
      <c r="X184" s="151"/>
      <c r="Y184" s="151"/>
      <c r="Z184" s="151"/>
      <c r="AA184" s="151"/>
      <c r="AB184" s="151"/>
      <c r="AC184" s="151"/>
      <c r="AD184" s="151"/>
      <c r="AE184" s="151"/>
      <c r="AF184" s="151"/>
      <c r="AG184" s="151" t="s">
        <v>250</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198" t="s">
        <v>1606</v>
      </c>
      <c r="D185" s="190"/>
      <c r="E185" s="191">
        <v>8.6999999999999993</v>
      </c>
      <c r="F185" s="160"/>
      <c r="G185" s="160"/>
      <c r="H185" s="160"/>
      <c r="I185" s="160"/>
      <c r="J185" s="160"/>
      <c r="K185" s="160"/>
      <c r="L185" s="160"/>
      <c r="M185" s="160"/>
      <c r="N185" s="160"/>
      <c r="O185" s="160"/>
      <c r="P185" s="160"/>
      <c r="Q185" s="160"/>
      <c r="R185" s="160"/>
      <c r="S185" s="160"/>
      <c r="T185" s="160"/>
      <c r="U185" s="160"/>
      <c r="V185" s="160"/>
      <c r="W185" s="160"/>
      <c r="X185" s="151"/>
      <c r="Y185" s="151"/>
      <c r="Z185" s="151"/>
      <c r="AA185" s="151"/>
      <c r="AB185" s="151"/>
      <c r="AC185" s="151"/>
      <c r="AD185" s="151"/>
      <c r="AE185" s="151"/>
      <c r="AF185" s="151"/>
      <c r="AG185" s="151" t="s">
        <v>250</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68">
        <v>27</v>
      </c>
      <c r="B186" s="169" t="s">
        <v>1664</v>
      </c>
      <c r="C186" s="185" t="s">
        <v>1665</v>
      </c>
      <c r="D186" s="170" t="s">
        <v>243</v>
      </c>
      <c r="E186" s="171">
        <v>0.29325000000000001</v>
      </c>
      <c r="F186" s="172">
        <v>0</v>
      </c>
      <c r="G186" s="173">
        <f>ROUND(E186*F186,2)</f>
        <v>0</v>
      </c>
      <c r="H186" s="172"/>
      <c r="I186" s="173">
        <f>ROUND(E186*H186,2)</f>
        <v>0</v>
      </c>
      <c r="J186" s="172"/>
      <c r="K186" s="173">
        <f>ROUND(E186*J186,2)</f>
        <v>0</v>
      </c>
      <c r="L186" s="173">
        <v>21</v>
      </c>
      <c r="M186" s="173">
        <f>G186*(1+L186/100)</f>
        <v>0</v>
      </c>
      <c r="N186" s="173">
        <v>2.5249999999999999</v>
      </c>
      <c r="O186" s="173">
        <f>ROUND(E186*N186,2)</f>
        <v>0.74</v>
      </c>
      <c r="P186" s="173">
        <v>0</v>
      </c>
      <c r="Q186" s="173">
        <f>ROUND(E186*P186,2)</f>
        <v>0</v>
      </c>
      <c r="R186" s="173" t="s">
        <v>309</v>
      </c>
      <c r="S186" s="173" t="s">
        <v>201</v>
      </c>
      <c r="T186" s="174" t="s">
        <v>245</v>
      </c>
      <c r="U186" s="160">
        <v>3.2130000000000001</v>
      </c>
      <c r="V186" s="160">
        <f>ROUND(E186*U186,2)</f>
        <v>0.94</v>
      </c>
      <c r="W186" s="160"/>
      <c r="X186" s="151"/>
      <c r="Y186" s="151"/>
      <c r="Z186" s="151"/>
      <c r="AA186" s="151"/>
      <c r="AB186" s="151"/>
      <c r="AC186" s="151"/>
      <c r="AD186" s="151"/>
      <c r="AE186" s="151"/>
      <c r="AF186" s="151"/>
      <c r="AG186" s="151" t="s">
        <v>259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315" t="s">
        <v>668</v>
      </c>
      <c r="D187" s="316"/>
      <c r="E187" s="316"/>
      <c r="F187" s="316"/>
      <c r="G187" s="316"/>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248</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198" t="s">
        <v>1666</v>
      </c>
      <c r="D188" s="190"/>
      <c r="E188" s="191">
        <v>7.5749999999999998E-2</v>
      </c>
      <c r="F188" s="160"/>
      <c r="G188" s="160"/>
      <c r="H188" s="160"/>
      <c r="I188" s="160"/>
      <c r="J188" s="160"/>
      <c r="K188" s="160"/>
      <c r="L188" s="160"/>
      <c r="M188" s="160"/>
      <c r="N188" s="160"/>
      <c r="O188" s="160"/>
      <c r="P188" s="160"/>
      <c r="Q188" s="160"/>
      <c r="R188" s="160"/>
      <c r="S188" s="160"/>
      <c r="T188" s="160"/>
      <c r="U188" s="160"/>
      <c r="V188" s="160"/>
      <c r="W188" s="160"/>
      <c r="X188" s="151"/>
      <c r="Y188" s="151"/>
      <c r="Z188" s="151"/>
      <c r="AA188" s="151"/>
      <c r="AB188" s="151"/>
      <c r="AC188" s="151"/>
      <c r="AD188" s="151"/>
      <c r="AE188" s="151"/>
      <c r="AF188" s="151"/>
      <c r="AG188" s="151" t="s">
        <v>250</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58"/>
      <c r="B189" s="159"/>
      <c r="C189" s="198" t="s">
        <v>1667</v>
      </c>
      <c r="D189" s="190"/>
      <c r="E189" s="191">
        <v>0.126</v>
      </c>
      <c r="F189" s="160"/>
      <c r="G189" s="160"/>
      <c r="H189" s="160"/>
      <c r="I189" s="160"/>
      <c r="J189" s="160"/>
      <c r="K189" s="160"/>
      <c r="L189" s="160"/>
      <c r="M189" s="160"/>
      <c r="N189" s="160"/>
      <c r="O189" s="160"/>
      <c r="P189" s="160"/>
      <c r="Q189" s="160"/>
      <c r="R189" s="160"/>
      <c r="S189" s="160"/>
      <c r="T189" s="160"/>
      <c r="U189" s="160"/>
      <c r="V189" s="160"/>
      <c r="W189" s="160"/>
      <c r="X189" s="151"/>
      <c r="Y189" s="151"/>
      <c r="Z189" s="151"/>
      <c r="AA189" s="151"/>
      <c r="AB189" s="151"/>
      <c r="AC189" s="151"/>
      <c r="AD189" s="151"/>
      <c r="AE189" s="151"/>
      <c r="AF189" s="151"/>
      <c r="AG189" s="151" t="s">
        <v>250</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8" t="s">
        <v>1668</v>
      </c>
      <c r="D190" s="190"/>
      <c r="E190" s="191">
        <v>9.1499999999999998E-2</v>
      </c>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250</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68">
        <v>28</v>
      </c>
      <c r="B191" s="169" t="s">
        <v>1669</v>
      </c>
      <c r="C191" s="185" t="s">
        <v>1670</v>
      </c>
      <c r="D191" s="170" t="s">
        <v>243</v>
      </c>
      <c r="E191" s="171">
        <v>4.1279999999999997E-2</v>
      </c>
      <c r="F191" s="172">
        <v>0</v>
      </c>
      <c r="G191" s="173">
        <f>ROUND(E191*F191,2)</f>
        <v>0</v>
      </c>
      <c r="H191" s="172"/>
      <c r="I191" s="173">
        <f>ROUND(E191*H191,2)</f>
        <v>0</v>
      </c>
      <c r="J191" s="172"/>
      <c r="K191" s="173">
        <f>ROUND(E191*J191,2)</f>
        <v>0</v>
      </c>
      <c r="L191" s="173">
        <v>21</v>
      </c>
      <c r="M191" s="173">
        <f>G191*(1+L191/100)</f>
        <v>0</v>
      </c>
      <c r="N191" s="173">
        <v>4.9849999999999998E-2</v>
      </c>
      <c r="O191" s="173">
        <f>ROUND(E191*N191,2)</f>
        <v>0</v>
      </c>
      <c r="P191" s="173">
        <v>0</v>
      </c>
      <c r="Q191" s="173">
        <f>ROUND(E191*P191,2)</f>
        <v>0</v>
      </c>
      <c r="R191" s="173"/>
      <c r="S191" s="173" t="s">
        <v>212</v>
      </c>
      <c r="T191" s="174" t="s">
        <v>202</v>
      </c>
      <c r="U191" s="160">
        <v>0.1663</v>
      </c>
      <c r="V191" s="160">
        <f>ROUND(E191*U191,2)</f>
        <v>0.01</v>
      </c>
      <c r="W191" s="160"/>
      <c r="X191" s="151"/>
      <c r="Y191" s="151"/>
      <c r="Z191" s="151"/>
      <c r="AA191" s="151"/>
      <c r="AB191" s="151"/>
      <c r="AC191" s="151"/>
      <c r="AD191" s="151"/>
      <c r="AE191" s="151"/>
      <c r="AF191" s="151"/>
      <c r="AG191" s="151" t="s">
        <v>259</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98" t="s">
        <v>1671</v>
      </c>
      <c r="D192" s="190"/>
      <c r="E192" s="191">
        <v>9.6000000000000002E-2</v>
      </c>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250</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58"/>
      <c r="B193" s="159"/>
      <c r="C193" s="198" t="s">
        <v>1672</v>
      </c>
      <c r="D193" s="190"/>
      <c r="E193" s="191">
        <v>-5.4719999999999998E-2</v>
      </c>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250</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68">
        <v>29</v>
      </c>
      <c r="B194" s="169" t="s">
        <v>1673</v>
      </c>
      <c r="C194" s="185" t="s">
        <v>1674</v>
      </c>
      <c r="D194" s="170" t="s">
        <v>685</v>
      </c>
      <c r="E194" s="171">
        <v>8.5919999999999996E-2</v>
      </c>
      <c r="F194" s="172">
        <v>0</v>
      </c>
      <c r="G194" s="173">
        <f>ROUND(E194*F194,2)</f>
        <v>0</v>
      </c>
      <c r="H194" s="172"/>
      <c r="I194" s="173">
        <f>ROUND(E194*H194,2)</f>
        <v>0</v>
      </c>
      <c r="J194" s="172"/>
      <c r="K194" s="173">
        <f>ROUND(E194*J194,2)</f>
        <v>0</v>
      </c>
      <c r="L194" s="173">
        <v>21</v>
      </c>
      <c r="M194" s="173">
        <f>G194*(1+L194/100)</f>
        <v>0</v>
      </c>
      <c r="N194" s="173">
        <v>1.0900000000000001</v>
      </c>
      <c r="O194" s="173">
        <f>ROUND(E194*N194,2)</f>
        <v>0.09</v>
      </c>
      <c r="P194" s="173">
        <v>0</v>
      </c>
      <c r="Q194" s="173">
        <f>ROUND(E194*P194,2)</f>
        <v>0</v>
      </c>
      <c r="R194" s="173"/>
      <c r="S194" s="173" t="s">
        <v>212</v>
      </c>
      <c r="T194" s="174" t="s">
        <v>202</v>
      </c>
      <c r="U194" s="160">
        <v>18.8</v>
      </c>
      <c r="V194" s="160">
        <f>ROUND(E194*U194,2)</f>
        <v>1.62</v>
      </c>
      <c r="W194" s="160"/>
      <c r="X194" s="151"/>
      <c r="Y194" s="151"/>
      <c r="Z194" s="151"/>
      <c r="AA194" s="151"/>
      <c r="AB194" s="151"/>
      <c r="AC194" s="151"/>
      <c r="AD194" s="151"/>
      <c r="AE194" s="151"/>
      <c r="AF194" s="151"/>
      <c r="AG194" s="151" t="s">
        <v>259</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c r="A195" s="158"/>
      <c r="B195" s="159"/>
      <c r="C195" s="198" t="s">
        <v>1675</v>
      </c>
      <c r="D195" s="190"/>
      <c r="E195" s="191">
        <v>8.5919999999999996E-2</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250</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68">
        <v>30</v>
      </c>
      <c r="B196" s="169" t="s">
        <v>1676</v>
      </c>
      <c r="C196" s="185" t="s">
        <v>1677</v>
      </c>
      <c r="D196" s="170" t="s">
        <v>276</v>
      </c>
      <c r="E196" s="171">
        <v>9.4509999999999997E-2</v>
      </c>
      <c r="F196" s="172">
        <v>0</v>
      </c>
      <c r="G196" s="173">
        <f>ROUND(E196*F196,2)</f>
        <v>0</v>
      </c>
      <c r="H196" s="172"/>
      <c r="I196" s="173">
        <f>ROUND(E196*H196,2)</f>
        <v>0</v>
      </c>
      <c r="J196" s="172"/>
      <c r="K196" s="173">
        <f>ROUND(E196*J196,2)</f>
        <v>0</v>
      </c>
      <c r="L196" s="173">
        <v>21</v>
      </c>
      <c r="M196" s="173">
        <f>G196*(1+L196/100)</f>
        <v>0</v>
      </c>
      <c r="N196" s="173">
        <v>1</v>
      </c>
      <c r="O196" s="173">
        <f>ROUND(E196*N196,2)</f>
        <v>0.09</v>
      </c>
      <c r="P196" s="173">
        <v>0</v>
      </c>
      <c r="Q196" s="173">
        <f>ROUND(E196*P196,2)</f>
        <v>0</v>
      </c>
      <c r="R196" s="173" t="s">
        <v>277</v>
      </c>
      <c r="S196" s="173" t="s">
        <v>201</v>
      </c>
      <c r="T196" s="174" t="s">
        <v>245</v>
      </c>
      <c r="U196" s="160">
        <v>0</v>
      </c>
      <c r="V196" s="160">
        <f>ROUND(E196*U196,2)</f>
        <v>0</v>
      </c>
      <c r="W196" s="160"/>
      <c r="X196" s="151"/>
      <c r="Y196" s="151"/>
      <c r="Z196" s="151"/>
      <c r="AA196" s="151"/>
      <c r="AB196" s="151"/>
      <c r="AC196" s="151"/>
      <c r="AD196" s="151"/>
      <c r="AE196" s="151"/>
      <c r="AF196" s="151"/>
      <c r="AG196" s="151" t="s">
        <v>278</v>
      </c>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58"/>
      <c r="B197" s="159"/>
      <c r="C197" s="198" t="s">
        <v>1678</v>
      </c>
      <c r="D197" s="190"/>
      <c r="E197" s="191">
        <v>9.4509999999999997E-2</v>
      </c>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250</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c r="A198" s="162" t="s">
        <v>197</v>
      </c>
      <c r="B198" s="163" t="s">
        <v>87</v>
      </c>
      <c r="C198" s="184" t="s">
        <v>88</v>
      </c>
      <c r="D198" s="164"/>
      <c r="E198" s="165"/>
      <c r="F198" s="166"/>
      <c r="G198" s="166">
        <f>SUMIF(AG199:AG302,"&lt;&gt;NOR",G199:G302)</f>
        <v>0</v>
      </c>
      <c r="H198" s="166"/>
      <c r="I198" s="166">
        <f>SUM(I199:I302)</f>
        <v>0</v>
      </c>
      <c r="J198" s="166"/>
      <c r="K198" s="166">
        <f>SUM(K199:K302)</f>
        <v>0</v>
      </c>
      <c r="L198" s="166"/>
      <c r="M198" s="166">
        <f>SUM(M199:M302)</f>
        <v>0</v>
      </c>
      <c r="N198" s="166"/>
      <c r="O198" s="166">
        <f>SUM(O199:O302)</f>
        <v>27.4</v>
      </c>
      <c r="P198" s="166"/>
      <c r="Q198" s="166">
        <f>SUM(Q199:Q302)</f>
        <v>0</v>
      </c>
      <c r="R198" s="166"/>
      <c r="S198" s="166"/>
      <c r="T198" s="167"/>
      <c r="U198" s="161"/>
      <c r="V198" s="161">
        <f>SUM(V199:V302)</f>
        <v>452.04</v>
      </c>
      <c r="W198" s="161"/>
      <c r="AG198" t="s">
        <v>198</v>
      </c>
    </row>
    <row r="199" spans="1:60" outlineLevel="1">
      <c r="A199" s="168">
        <v>31</v>
      </c>
      <c r="B199" s="169" t="s">
        <v>1679</v>
      </c>
      <c r="C199" s="185" t="s">
        <v>1680</v>
      </c>
      <c r="D199" s="170" t="s">
        <v>685</v>
      </c>
      <c r="E199" s="171">
        <v>2.9288099999999999</v>
      </c>
      <c r="F199" s="172">
        <v>0</v>
      </c>
      <c r="G199" s="173">
        <f>ROUND(E199*F199,2)</f>
        <v>0</v>
      </c>
      <c r="H199" s="172"/>
      <c r="I199" s="173">
        <f>ROUND(E199*H199,2)</f>
        <v>0</v>
      </c>
      <c r="J199" s="172"/>
      <c r="K199" s="173">
        <f>ROUND(E199*J199,2)</f>
        <v>0</v>
      </c>
      <c r="L199" s="173">
        <v>21</v>
      </c>
      <c r="M199" s="173">
        <f>G199*(1+L199/100)</f>
        <v>0</v>
      </c>
      <c r="N199" s="173">
        <v>1.0900000000000001</v>
      </c>
      <c r="O199" s="173">
        <f>ROUND(E199*N199,2)</f>
        <v>3.19</v>
      </c>
      <c r="P199" s="173">
        <v>0</v>
      </c>
      <c r="Q199" s="173">
        <f>ROUND(E199*P199,2)</f>
        <v>0</v>
      </c>
      <c r="R199" s="173"/>
      <c r="S199" s="173" t="s">
        <v>212</v>
      </c>
      <c r="T199" s="174" t="s">
        <v>578</v>
      </c>
      <c r="U199" s="160">
        <v>20.8</v>
      </c>
      <c r="V199" s="160">
        <f>ROUND(E199*U199,2)</f>
        <v>60.92</v>
      </c>
      <c r="W199" s="160"/>
      <c r="X199" s="151"/>
      <c r="Y199" s="151"/>
      <c r="Z199" s="151"/>
      <c r="AA199" s="151"/>
      <c r="AB199" s="151"/>
      <c r="AC199" s="151"/>
      <c r="AD199" s="151"/>
      <c r="AE199" s="151"/>
      <c r="AF199" s="151"/>
      <c r="AG199" s="151" t="s">
        <v>259</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58"/>
      <c r="B200" s="159"/>
      <c r="C200" s="198" t="s">
        <v>1681</v>
      </c>
      <c r="D200" s="190"/>
      <c r="E200" s="191">
        <v>1.4036500000000001</v>
      </c>
      <c r="F200" s="160"/>
      <c r="G200" s="160"/>
      <c r="H200" s="160"/>
      <c r="I200" s="160"/>
      <c r="J200" s="160"/>
      <c r="K200" s="160"/>
      <c r="L200" s="160"/>
      <c r="M200" s="160"/>
      <c r="N200" s="160"/>
      <c r="O200" s="160"/>
      <c r="P200" s="160"/>
      <c r="Q200" s="160"/>
      <c r="R200" s="160"/>
      <c r="S200" s="160"/>
      <c r="T200" s="160"/>
      <c r="U200" s="160"/>
      <c r="V200" s="160"/>
      <c r="W200" s="160"/>
      <c r="X200" s="151"/>
      <c r="Y200" s="151"/>
      <c r="Z200" s="151"/>
      <c r="AA200" s="151"/>
      <c r="AB200" s="151"/>
      <c r="AC200" s="151"/>
      <c r="AD200" s="151"/>
      <c r="AE200" s="151"/>
      <c r="AF200" s="151"/>
      <c r="AG200" s="151" t="s">
        <v>250</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58"/>
      <c r="B201" s="159"/>
      <c r="C201" s="198" t="s">
        <v>1682</v>
      </c>
      <c r="D201" s="190"/>
      <c r="E201" s="191">
        <v>1.5251600000000001</v>
      </c>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250</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45" outlineLevel="1">
      <c r="A202" s="168">
        <v>32</v>
      </c>
      <c r="B202" s="169" t="s">
        <v>1683</v>
      </c>
      <c r="C202" s="185" t="s">
        <v>1684</v>
      </c>
      <c r="D202" s="170" t="s">
        <v>292</v>
      </c>
      <c r="E202" s="171">
        <v>31.97</v>
      </c>
      <c r="F202" s="172">
        <v>0</v>
      </c>
      <c r="G202" s="173">
        <f>ROUND(E202*F202,2)</f>
        <v>0</v>
      </c>
      <c r="H202" s="172"/>
      <c r="I202" s="173">
        <f>ROUND(E202*H202,2)</f>
        <v>0</v>
      </c>
      <c r="J202" s="172"/>
      <c r="K202" s="173">
        <f>ROUND(E202*J202,2)</f>
        <v>0</v>
      </c>
      <c r="L202" s="173">
        <v>21</v>
      </c>
      <c r="M202" s="173">
        <f>G202*(1+L202/100)</f>
        <v>0</v>
      </c>
      <c r="N202" s="173">
        <v>8.8400000000000006E-3</v>
      </c>
      <c r="O202" s="173">
        <f>ROUND(E202*N202,2)</f>
        <v>0.28000000000000003</v>
      </c>
      <c r="P202" s="173">
        <v>0</v>
      </c>
      <c r="Q202" s="173">
        <f>ROUND(E202*P202,2)</f>
        <v>0</v>
      </c>
      <c r="R202" s="173" t="s">
        <v>309</v>
      </c>
      <c r="S202" s="173" t="s">
        <v>201</v>
      </c>
      <c r="T202" s="174" t="s">
        <v>245</v>
      </c>
      <c r="U202" s="160">
        <v>1.179</v>
      </c>
      <c r="V202" s="160">
        <f>ROUND(E202*U202,2)</f>
        <v>37.69</v>
      </c>
      <c r="W202" s="160"/>
      <c r="X202" s="151"/>
      <c r="Y202" s="151"/>
      <c r="Z202" s="151"/>
      <c r="AA202" s="151"/>
      <c r="AB202" s="151"/>
      <c r="AC202" s="151"/>
      <c r="AD202" s="151"/>
      <c r="AE202" s="151"/>
      <c r="AF202" s="151"/>
      <c r="AG202" s="151" t="s">
        <v>259</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58"/>
      <c r="B203" s="159"/>
      <c r="C203" s="198" t="s">
        <v>1685</v>
      </c>
      <c r="D203" s="190"/>
      <c r="E203" s="191">
        <v>11.85</v>
      </c>
      <c r="F203" s="160"/>
      <c r="G203" s="160"/>
      <c r="H203" s="160"/>
      <c r="I203" s="160"/>
      <c r="J203" s="160"/>
      <c r="K203" s="160"/>
      <c r="L203" s="160"/>
      <c r="M203" s="160"/>
      <c r="N203" s="160"/>
      <c r="O203" s="160"/>
      <c r="P203" s="160"/>
      <c r="Q203" s="160"/>
      <c r="R203" s="160"/>
      <c r="S203" s="160"/>
      <c r="T203" s="160"/>
      <c r="U203" s="160"/>
      <c r="V203" s="160"/>
      <c r="W203" s="160"/>
      <c r="X203" s="151"/>
      <c r="Y203" s="151"/>
      <c r="Z203" s="151"/>
      <c r="AA203" s="151"/>
      <c r="AB203" s="151"/>
      <c r="AC203" s="151"/>
      <c r="AD203" s="151"/>
      <c r="AE203" s="151"/>
      <c r="AF203" s="151"/>
      <c r="AG203" s="151" t="s">
        <v>250</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c r="A204" s="158"/>
      <c r="B204" s="159"/>
      <c r="C204" s="198" t="s">
        <v>1686</v>
      </c>
      <c r="D204" s="190"/>
      <c r="E204" s="191">
        <v>8.69</v>
      </c>
      <c r="F204" s="160"/>
      <c r="G204" s="160"/>
      <c r="H204" s="160"/>
      <c r="I204" s="160"/>
      <c r="J204" s="160"/>
      <c r="K204" s="160"/>
      <c r="L204" s="160"/>
      <c r="M204" s="160"/>
      <c r="N204" s="160"/>
      <c r="O204" s="160"/>
      <c r="P204" s="160"/>
      <c r="Q204" s="160"/>
      <c r="R204" s="160"/>
      <c r="S204" s="160"/>
      <c r="T204" s="160"/>
      <c r="U204" s="160"/>
      <c r="V204" s="160"/>
      <c r="W204" s="160"/>
      <c r="X204" s="151"/>
      <c r="Y204" s="151"/>
      <c r="Z204" s="151"/>
      <c r="AA204" s="151"/>
      <c r="AB204" s="151"/>
      <c r="AC204" s="151"/>
      <c r="AD204" s="151"/>
      <c r="AE204" s="151"/>
      <c r="AF204" s="151"/>
      <c r="AG204" s="151" t="s">
        <v>250</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58"/>
      <c r="B205" s="159"/>
      <c r="C205" s="198" t="s">
        <v>1687</v>
      </c>
      <c r="D205" s="190"/>
      <c r="E205" s="191">
        <v>1.98</v>
      </c>
      <c r="F205" s="160"/>
      <c r="G205" s="160"/>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250</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8" t="s">
        <v>1688</v>
      </c>
      <c r="D206" s="190"/>
      <c r="E206" s="191">
        <v>4.2750000000000004</v>
      </c>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250</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58"/>
      <c r="B207" s="159"/>
      <c r="C207" s="198" t="s">
        <v>1689</v>
      </c>
      <c r="D207" s="190"/>
      <c r="E207" s="191">
        <v>2.25</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250</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198" t="s">
        <v>1628</v>
      </c>
      <c r="D208" s="190"/>
      <c r="E208" s="191">
        <v>2.9249999999999998</v>
      </c>
      <c r="F208" s="160"/>
      <c r="G208" s="160"/>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250</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45" outlineLevel="1">
      <c r="A209" s="168">
        <v>33</v>
      </c>
      <c r="B209" s="169" t="s">
        <v>1690</v>
      </c>
      <c r="C209" s="185" t="s">
        <v>1691</v>
      </c>
      <c r="D209" s="170" t="s">
        <v>292</v>
      </c>
      <c r="E209" s="171">
        <v>31.97</v>
      </c>
      <c r="F209" s="172">
        <v>0</v>
      </c>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t="s">
        <v>309</v>
      </c>
      <c r="S209" s="173" t="s">
        <v>201</v>
      </c>
      <c r="T209" s="174" t="s">
        <v>245</v>
      </c>
      <c r="U209" s="160">
        <v>0.497</v>
      </c>
      <c r="V209" s="160">
        <f>ROUND(E209*U209,2)</f>
        <v>15.89</v>
      </c>
      <c r="W209" s="160"/>
      <c r="X209" s="151"/>
      <c r="Y209" s="151"/>
      <c r="Z209" s="151"/>
      <c r="AA209" s="151"/>
      <c r="AB209" s="151"/>
      <c r="AC209" s="151"/>
      <c r="AD209" s="151"/>
      <c r="AE209" s="151"/>
      <c r="AF209" s="151"/>
      <c r="AG209" s="151" t="s">
        <v>259</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c r="A210" s="158"/>
      <c r="B210" s="159"/>
      <c r="C210" s="198" t="s">
        <v>1685</v>
      </c>
      <c r="D210" s="190"/>
      <c r="E210" s="191">
        <v>11.85</v>
      </c>
      <c r="F210" s="160"/>
      <c r="G210" s="16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250</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98" t="s">
        <v>1686</v>
      </c>
      <c r="D211" s="190"/>
      <c r="E211" s="191">
        <v>8.69</v>
      </c>
      <c r="F211" s="160"/>
      <c r="G211" s="160"/>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250</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98" t="s">
        <v>1687</v>
      </c>
      <c r="D212" s="190"/>
      <c r="E212" s="191">
        <v>1.98</v>
      </c>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250</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198" t="s">
        <v>1688</v>
      </c>
      <c r="D213" s="190"/>
      <c r="E213" s="191">
        <v>4.2750000000000004</v>
      </c>
      <c r="F213" s="160"/>
      <c r="G213" s="160"/>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250</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198" t="s">
        <v>1689</v>
      </c>
      <c r="D214" s="190"/>
      <c r="E214" s="191">
        <v>2.25</v>
      </c>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250</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8" t="s">
        <v>1628</v>
      </c>
      <c r="D215" s="190"/>
      <c r="E215" s="191">
        <v>2.9249999999999998</v>
      </c>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250</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c r="A216" s="168">
        <v>34</v>
      </c>
      <c r="B216" s="169" t="s">
        <v>1692</v>
      </c>
      <c r="C216" s="185" t="s">
        <v>1693</v>
      </c>
      <c r="D216" s="170" t="s">
        <v>685</v>
      </c>
      <c r="E216" s="171">
        <v>0.85277999999999998</v>
      </c>
      <c r="F216" s="172">
        <v>0</v>
      </c>
      <c r="G216" s="173">
        <f>ROUND(E216*F216,2)</f>
        <v>0</v>
      </c>
      <c r="H216" s="172"/>
      <c r="I216" s="173">
        <f>ROUND(E216*H216,2)</f>
        <v>0</v>
      </c>
      <c r="J216" s="172"/>
      <c r="K216" s="173">
        <f>ROUND(E216*J216,2)</f>
        <v>0</v>
      </c>
      <c r="L216" s="173">
        <v>21</v>
      </c>
      <c r="M216" s="173">
        <f>G216*(1+L216/100)</f>
        <v>0</v>
      </c>
      <c r="N216" s="173">
        <v>1.0900000000000001</v>
      </c>
      <c r="O216" s="173">
        <f>ROUND(E216*N216,2)</f>
        <v>0.93</v>
      </c>
      <c r="P216" s="173">
        <v>0</v>
      </c>
      <c r="Q216" s="173">
        <f>ROUND(E216*P216,2)</f>
        <v>0</v>
      </c>
      <c r="R216" s="173" t="s">
        <v>338</v>
      </c>
      <c r="S216" s="173" t="s">
        <v>201</v>
      </c>
      <c r="T216" s="174" t="s">
        <v>245</v>
      </c>
      <c r="U216" s="160">
        <v>18.8</v>
      </c>
      <c r="V216" s="160">
        <f>ROUND(E216*U216,2)</f>
        <v>16.03</v>
      </c>
      <c r="W216" s="160"/>
      <c r="X216" s="151"/>
      <c r="Y216" s="151"/>
      <c r="Z216" s="151"/>
      <c r="AA216" s="151"/>
      <c r="AB216" s="151"/>
      <c r="AC216" s="151"/>
      <c r="AD216" s="151"/>
      <c r="AE216" s="151"/>
      <c r="AF216" s="151"/>
      <c r="AG216" s="151" t="s">
        <v>259</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315" t="s">
        <v>1694</v>
      </c>
      <c r="D217" s="316"/>
      <c r="E217" s="316"/>
      <c r="F217" s="316"/>
      <c r="G217" s="316"/>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248</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198" t="s">
        <v>1695</v>
      </c>
      <c r="D218" s="190"/>
      <c r="E218" s="191">
        <v>0.10868</v>
      </c>
      <c r="F218" s="160"/>
      <c r="G218" s="160"/>
      <c r="H218" s="160"/>
      <c r="I218" s="160"/>
      <c r="J218" s="160"/>
      <c r="K218" s="160"/>
      <c r="L218" s="160"/>
      <c r="M218" s="160"/>
      <c r="N218" s="160"/>
      <c r="O218" s="160"/>
      <c r="P218" s="160"/>
      <c r="Q218" s="160"/>
      <c r="R218" s="160"/>
      <c r="S218" s="160"/>
      <c r="T218" s="160"/>
      <c r="U218" s="160"/>
      <c r="V218" s="160"/>
      <c r="W218" s="160"/>
      <c r="X218" s="151"/>
      <c r="Y218" s="151"/>
      <c r="Z218" s="151"/>
      <c r="AA218" s="151"/>
      <c r="AB218" s="151"/>
      <c r="AC218" s="151"/>
      <c r="AD218" s="151"/>
      <c r="AE218" s="151"/>
      <c r="AF218" s="151"/>
      <c r="AG218" s="151" t="s">
        <v>250</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198" t="s">
        <v>1696</v>
      </c>
      <c r="D219" s="190"/>
      <c r="E219" s="191">
        <v>0.11154</v>
      </c>
      <c r="F219" s="160"/>
      <c r="G219" s="160"/>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250</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198" t="s">
        <v>1697</v>
      </c>
      <c r="D220" s="190"/>
      <c r="E220" s="191">
        <v>0.18864</v>
      </c>
      <c r="F220" s="160"/>
      <c r="G220" s="160"/>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250</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8" t="s">
        <v>1698</v>
      </c>
      <c r="D221" s="190"/>
      <c r="E221" s="191">
        <v>0.44391999999999998</v>
      </c>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250</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c r="A222" s="168">
        <v>35</v>
      </c>
      <c r="B222" s="169" t="s">
        <v>1699</v>
      </c>
      <c r="C222" s="185" t="s">
        <v>1700</v>
      </c>
      <c r="D222" s="170" t="s">
        <v>243</v>
      </c>
      <c r="E222" s="171">
        <v>0.51500000000000001</v>
      </c>
      <c r="F222" s="172">
        <v>0</v>
      </c>
      <c r="G222" s="173">
        <f>ROUND(E222*F222,2)</f>
        <v>0</v>
      </c>
      <c r="H222" s="172"/>
      <c r="I222" s="173">
        <f>ROUND(E222*H222,2)</f>
        <v>0</v>
      </c>
      <c r="J222" s="172"/>
      <c r="K222" s="173">
        <f>ROUND(E222*J222,2)</f>
        <v>0</v>
      </c>
      <c r="L222" s="173">
        <v>21</v>
      </c>
      <c r="M222" s="173">
        <f>G222*(1+L222/100)</f>
        <v>0</v>
      </c>
      <c r="N222" s="173">
        <v>2.53999</v>
      </c>
      <c r="O222" s="173">
        <f>ROUND(E222*N222,2)</f>
        <v>1.31</v>
      </c>
      <c r="P222" s="173">
        <v>0</v>
      </c>
      <c r="Q222" s="173">
        <f>ROUND(E222*P222,2)</f>
        <v>0</v>
      </c>
      <c r="R222" s="173" t="s">
        <v>309</v>
      </c>
      <c r="S222" s="173" t="s">
        <v>201</v>
      </c>
      <c r="T222" s="174" t="s">
        <v>245</v>
      </c>
      <c r="U222" s="160">
        <v>2.3039999999999998</v>
      </c>
      <c r="V222" s="160">
        <f>ROUND(E222*U222,2)</f>
        <v>1.19</v>
      </c>
      <c r="W222" s="160"/>
      <c r="X222" s="151"/>
      <c r="Y222" s="151"/>
      <c r="Z222" s="151"/>
      <c r="AA222" s="151"/>
      <c r="AB222" s="151"/>
      <c r="AC222" s="151"/>
      <c r="AD222" s="151"/>
      <c r="AE222" s="151"/>
      <c r="AF222" s="151"/>
      <c r="AG222" s="151" t="s">
        <v>259</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315" t="s">
        <v>1701</v>
      </c>
      <c r="D223" s="316"/>
      <c r="E223" s="316"/>
      <c r="F223" s="316"/>
      <c r="G223" s="316"/>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248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198" t="s">
        <v>1702</v>
      </c>
      <c r="D224" s="190"/>
      <c r="E224" s="191">
        <v>7.4999999999999997E-2</v>
      </c>
      <c r="F224" s="160"/>
      <c r="G224" s="160"/>
      <c r="H224" s="160"/>
      <c r="I224" s="160"/>
      <c r="J224" s="160"/>
      <c r="K224" s="160"/>
      <c r="L224" s="160"/>
      <c r="M224" s="160"/>
      <c r="N224" s="160"/>
      <c r="O224" s="160"/>
      <c r="P224" s="160"/>
      <c r="Q224" s="160"/>
      <c r="R224" s="160"/>
      <c r="S224" s="160"/>
      <c r="T224" s="160"/>
      <c r="U224" s="160"/>
      <c r="V224" s="160"/>
      <c r="W224" s="160"/>
      <c r="X224" s="151"/>
      <c r="Y224" s="151"/>
      <c r="Z224" s="151"/>
      <c r="AA224" s="151"/>
      <c r="AB224" s="151"/>
      <c r="AC224" s="151"/>
      <c r="AD224" s="151"/>
      <c r="AE224" s="151"/>
      <c r="AF224" s="151"/>
      <c r="AG224" s="151" t="s">
        <v>250</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198" t="s">
        <v>1703</v>
      </c>
      <c r="D225" s="190"/>
      <c r="E225" s="191">
        <v>0.125</v>
      </c>
      <c r="F225" s="160"/>
      <c r="G225" s="160"/>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250</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c r="A226" s="158"/>
      <c r="B226" s="159"/>
      <c r="C226" s="198" t="s">
        <v>1704</v>
      </c>
      <c r="D226" s="190"/>
      <c r="E226" s="191">
        <v>0.17499999999999999</v>
      </c>
      <c r="F226" s="160"/>
      <c r="G226" s="160"/>
      <c r="H226" s="160"/>
      <c r="I226" s="160"/>
      <c r="J226" s="160"/>
      <c r="K226" s="160"/>
      <c r="L226" s="160"/>
      <c r="M226" s="160"/>
      <c r="N226" s="160"/>
      <c r="O226" s="160"/>
      <c r="P226" s="160"/>
      <c r="Q226" s="160"/>
      <c r="R226" s="160"/>
      <c r="S226" s="160"/>
      <c r="T226" s="160"/>
      <c r="U226" s="160"/>
      <c r="V226" s="160"/>
      <c r="W226" s="160"/>
      <c r="X226" s="151"/>
      <c r="Y226" s="151"/>
      <c r="Z226" s="151"/>
      <c r="AA226" s="151"/>
      <c r="AB226" s="151"/>
      <c r="AC226" s="151"/>
      <c r="AD226" s="151"/>
      <c r="AE226" s="151"/>
      <c r="AF226" s="151"/>
      <c r="AG226" s="151" t="s">
        <v>250</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198" t="s">
        <v>1705</v>
      </c>
      <c r="D227" s="190"/>
      <c r="E227" s="191">
        <v>0.14000000000000001</v>
      </c>
      <c r="F227" s="160"/>
      <c r="G227" s="160"/>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250</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ht="22.5" outlineLevel="1">
      <c r="A228" s="168">
        <v>36</v>
      </c>
      <c r="B228" s="169" t="s">
        <v>1706</v>
      </c>
      <c r="C228" s="185" t="s">
        <v>1707</v>
      </c>
      <c r="D228" s="170" t="s">
        <v>292</v>
      </c>
      <c r="E228" s="171">
        <v>7</v>
      </c>
      <c r="F228" s="172">
        <v>0</v>
      </c>
      <c r="G228" s="173">
        <f>ROUND(E228*F228,2)</f>
        <v>0</v>
      </c>
      <c r="H228" s="172"/>
      <c r="I228" s="173">
        <f>ROUND(E228*H228,2)</f>
        <v>0</v>
      </c>
      <c r="J228" s="172"/>
      <c r="K228" s="173">
        <f>ROUND(E228*J228,2)</f>
        <v>0</v>
      </c>
      <c r="L228" s="173">
        <v>21</v>
      </c>
      <c r="M228" s="173">
        <f>G228*(1+L228/100)</f>
        <v>0</v>
      </c>
      <c r="N228" s="173">
        <v>3.8080000000000003E-2</v>
      </c>
      <c r="O228" s="173">
        <f>ROUND(E228*N228,2)</f>
        <v>0.27</v>
      </c>
      <c r="P228" s="173">
        <v>0</v>
      </c>
      <c r="Q228" s="173">
        <f>ROUND(E228*P228,2)</f>
        <v>0</v>
      </c>
      <c r="R228" s="173" t="s">
        <v>309</v>
      </c>
      <c r="S228" s="173" t="s">
        <v>201</v>
      </c>
      <c r="T228" s="174" t="s">
        <v>245</v>
      </c>
      <c r="U228" s="160">
        <v>0.7</v>
      </c>
      <c r="V228" s="160">
        <f>ROUND(E228*U228,2)</f>
        <v>4.9000000000000004</v>
      </c>
      <c r="W228" s="160"/>
      <c r="X228" s="151"/>
      <c r="Y228" s="151"/>
      <c r="Z228" s="151"/>
      <c r="AA228" s="151"/>
      <c r="AB228" s="151"/>
      <c r="AC228" s="151"/>
      <c r="AD228" s="151"/>
      <c r="AE228" s="151"/>
      <c r="AF228" s="151"/>
      <c r="AG228" s="151" t="s">
        <v>259</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315" t="s">
        <v>1708</v>
      </c>
      <c r="D229" s="316"/>
      <c r="E229" s="316"/>
      <c r="F229" s="316"/>
      <c r="G229" s="316"/>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248</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c r="A230" s="158"/>
      <c r="B230" s="159"/>
      <c r="C230" s="198" t="s">
        <v>1709</v>
      </c>
      <c r="D230" s="190"/>
      <c r="E230" s="191">
        <v>1.6</v>
      </c>
      <c r="F230" s="160"/>
      <c r="G230" s="160"/>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250</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198" t="s">
        <v>1710</v>
      </c>
      <c r="D231" s="190"/>
      <c r="E231" s="191">
        <v>2</v>
      </c>
      <c r="F231" s="160"/>
      <c r="G231" s="160"/>
      <c r="H231" s="160"/>
      <c r="I231" s="160"/>
      <c r="J231" s="160"/>
      <c r="K231" s="160"/>
      <c r="L231" s="160"/>
      <c r="M231" s="160"/>
      <c r="N231" s="160"/>
      <c r="O231" s="160"/>
      <c r="P231" s="160"/>
      <c r="Q231" s="160"/>
      <c r="R231" s="160"/>
      <c r="S231" s="160"/>
      <c r="T231" s="160"/>
      <c r="U231" s="160"/>
      <c r="V231" s="160"/>
      <c r="W231" s="160"/>
      <c r="X231" s="151"/>
      <c r="Y231" s="151"/>
      <c r="Z231" s="151"/>
      <c r="AA231" s="151"/>
      <c r="AB231" s="151"/>
      <c r="AC231" s="151"/>
      <c r="AD231" s="151"/>
      <c r="AE231" s="151"/>
      <c r="AF231" s="151"/>
      <c r="AG231" s="151" t="s">
        <v>250</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198" t="s">
        <v>1711</v>
      </c>
      <c r="D232" s="190"/>
      <c r="E232" s="191">
        <v>3.4</v>
      </c>
      <c r="F232" s="160"/>
      <c r="G232" s="160"/>
      <c r="H232" s="160"/>
      <c r="I232" s="160"/>
      <c r="J232" s="160"/>
      <c r="K232" s="160"/>
      <c r="L232" s="160"/>
      <c r="M232" s="160"/>
      <c r="N232" s="160"/>
      <c r="O232" s="160"/>
      <c r="P232" s="160"/>
      <c r="Q232" s="160"/>
      <c r="R232" s="160"/>
      <c r="S232" s="160"/>
      <c r="T232" s="160"/>
      <c r="U232" s="160"/>
      <c r="V232" s="160"/>
      <c r="W232" s="160"/>
      <c r="X232" s="151"/>
      <c r="Y232" s="151"/>
      <c r="Z232" s="151"/>
      <c r="AA232" s="151"/>
      <c r="AB232" s="151"/>
      <c r="AC232" s="151"/>
      <c r="AD232" s="151"/>
      <c r="AE232" s="151"/>
      <c r="AF232" s="151"/>
      <c r="AG232" s="151" t="s">
        <v>250</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ht="22.5" outlineLevel="1">
      <c r="A233" s="168">
        <v>37</v>
      </c>
      <c r="B233" s="169" t="s">
        <v>1712</v>
      </c>
      <c r="C233" s="185" t="s">
        <v>1713</v>
      </c>
      <c r="D233" s="170" t="s">
        <v>292</v>
      </c>
      <c r="E233" s="171">
        <v>7</v>
      </c>
      <c r="F233" s="172">
        <v>0</v>
      </c>
      <c r="G233" s="173">
        <f>ROUND(E233*F233,2)</f>
        <v>0</v>
      </c>
      <c r="H233" s="172"/>
      <c r="I233" s="173">
        <f>ROUND(E233*H233,2)</f>
        <v>0</v>
      </c>
      <c r="J233" s="172"/>
      <c r="K233" s="173">
        <f>ROUND(E233*J233,2)</f>
        <v>0</v>
      </c>
      <c r="L233" s="173">
        <v>21</v>
      </c>
      <c r="M233" s="173">
        <f>G233*(1+L233/100)</f>
        <v>0</v>
      </c>
      <c r="N233" s="173">
        <v>0</v>
      </c>
      <c r="O233" s="173">
        <f>ROUND(E233*N233,2)</f>
        <v>0</v>
      </c>
      <c r="P233" s="173">
        <v>0</v>
      </c>
      <c r="Q233" s="173">
        <f>ROUND(E233*P233,2)</f>
        <v>0</v>
      </c>
      <c r="R233" s="173" t="s">
        <v>309</v>
      </c>
      <c r="S233" s="173" t="s">
        <v>201</v>
      </c>
      <c r="T233" s="174" t="s">
        <v>245</v>
      </c>
      <c r="U233" s="160">
        <v>0.3</v>
      </c>
      <c r="V233" s="160">
        <f>ROUND(E233*U233,2)</f>
        <v>2.1</v>
      </c>
      <c r="W233" s="160"/>
      <c r="X233" s="151"/>
      <c r="Y233" s="151"/>
      <c r="Z233" s="151"/>
      <c r="AA233" s="151"/>
      <c r="AB233" s="151"/>
      <c r="AC233" s="151"/>
      <c r="AD233" s="151"/>
      <c r="AE233" s="151"/>
      <c r="AF233" s="151"/>
      <c r="AG233" s="151" t="s">
        <v>259</v>
      </c>
      <c r="AH233" s="151"/>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315" t="s">
        <v>1708</v>
      </c>
      <c r="D234" s="316"/>
      <c r="E234" s="316"/>
      <c r="F234" s="316"/>
      <c r="G234" s="316"/>
      <c r="H234" s="160"/>
      <c r="I234" s="160"/>
      <c r="J234" s="160"/>
      <c r="K234" s="160"/>
      <c r="L234" s="160"/>
      <c r="M234" s="160"/>
      <c r="N234" s="160"/>
      <c r="O234" s="160"/>
      <c r="P234" s="160"/>
      <c r="Q234" s="160"/>
      <c r="R234" s="160"/>
      <c r="S234" s="160"/>
      <c r="T234" s="160"/>
      <c r="U234" s="160"/>
      <c r="V234" s="160"/>
      <c r="W234" s="160"/>
      <c r="X234" s="151"/>
      <c r="Y234" s="151"/>
      <c r="Z234" s="151"/>
      <c r="AA234" s="151"/>
      <c r="AB234" s="151"/>
      <c r="AC234" s="151"/>
      <c r="AD234" s="151"/>
      <c r="AE234" s="151"/>
      <c r="AF234" s="151"/>
      <c r="AG234" s="151" t="s">
        <v>248</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198" t="s">
        <v>1709</v>
      </c>
      <c r="D235" s="190"/>
      <c r="E235" s="191">
        <v>1.6</v>
      </c>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250</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8" t="s">
        <v>1710</v>
      </c>
      <c r="D236" s="190"/>
      <c r="E236" s="191">
        <v>2</v>
      </c>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250</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8" t="s">
        <v>1711</v>
      </c>
      <c r="D237" s="190"/>
      <c r="E237" s="191">
        <v>3.4</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250</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22.5" outlineLevel="1">
      <c r="A238" s="168">
        <v>38</v>
      </c>
      <c r="B238" s="169" t="s">
        <v>1714</v>
      </c>
      <c r="C238" s="185" t="s">
        <v>1715</v>
      </c>
      <c r="D238" s="170" t="s">
        <v>685</v>
      </c>
      <c r="E238" s="171">
        <v>0.15994</v>
      </c>
      <c r="F238" s="172">
        <v>0</v>
      </c>
      <c r="G238" s="173">
        <f>ROUND(E238*F238,2)</f>
        <v>0</v>
      </c>
      <c r="H238" s="172"/>
      <c r="I238" s="173">
        <f>ROUND(E238*H238,2)</f>
        <v>0</v>
      </c>
      <c r="J238" s="172"/>
      <c r="K238" s="173">
        <f>ROUND(E238*J238,2)</f>
        <v>0</v>
      </c>
      <c r="L238" s="173">
        <v>21</v>
      </c>
      <c r="M238" s="173">
        <f>G238*(1+L238/100)</f>
        <v>0</v>
      </c>
      <c r="N238" s="173">
        <v>1.02396</v>
      </c>
      <c r="O238" s="173">
        <f>ROUND(E238*N238,2)</f>
        <v>0.16</v>
      </c>
      <c r="P238" s="173">
        <v>0</v>
      </c>
      <c r="Q238" s="173">
        <f>ROUND(E238*P238,2)</f>
        <v>0</v>
      </c>
      <c r="R238" s="173" t="s">
        <v>309</v>
      </c>
      <c r="S238" s="173" t="s">
        <v>201</v>
      </c>
      <c r="T238" s="174" t="s">
        <v>245</v>
      </c>
      <c r="U238" s="160">
        <v>29.568000000000001</v>
      </c>
      <c r="V238" s="160">
        <f>ROUND(E238*U238,2)</f>
        <v>4.7300000000000004</v>
      </c>
      <c r="W238" s="160"/>
      <c r="X238" s="151"/>
      <c r="Y238" s="151"/>
      <c r="Z238" s="151"/>
      <c r="AA238" s="151"/>
      <c r="AB238" s="151"/>
      <c r="AC238" s="151"/>
      <c r="AD238" s="151"/>
      <c r="AE238" s="151"/>
      <c r="AF238" s="151"/>
      <c r="AG238" s="151" t="s">
        <v>259</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315" t="s">
        <v>1716</v>
      </c>
      <c r="D239" s="316"/>
      <c r="E239" s="316"/>
      <c r="F239" s="316"/>
      <c r="G239" s="316"/>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248</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58"/>
      <c r="B240" s="159"/>
      <c r="C240" s="198" t="s">
        <v>1717</v>
      </c>
      <c r="D240" s="190"/>
      <c r="E240" s="191">
        <v>7.5359999999999996E-2</v>
      </c>
      <c r="F240" s="160"/>
      <c r="G240" s="160"/>
      <c r="H240" s="160"/>
      <c r="I240" s="160"/>
      <c r="J240" s="160"/>
      <c r="K240" s="160"/>
      <c r="L240" s="160"/>
      <c r="M240" s="160"/>
      <c r="N240" s="160"/>
      <c r="O240" s="160"/>
      <c r="P240" s="160"/>
      <c r="Q240" s="160"/>
      <c r="R240" s="160"/>
      <c r="S240" s="160"/>
      <c r="T240" s="160"/>
      <c r="U240" s="160"/>
      <c r="V240" s="160"/>
      <c r="W240" s="160"/>
      <c r="X240" s="151"/>
      <c r="Y240" s="151"/>
      <c r="Z240" s="151"/>
      <c r="AA240" s="151"/>
      <c r="AB240" s="151"/>
      <c r="AC240" s="151"/>
      <c r="AD240" s="151"/>
      <c r="AE240" s="151"/>
      <c r="AF240" s="151"/>
      <c r="AG240" s="151" t="s">
        <v>250</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8" t="s">
        <v>1718</v>
      </c>
      <c r="D241" s="190"/>
      <c r="E241" s="191">
        <v>8.4580000000000002E-2</v>
      </c>
      <c r="F241" s="160"/>
      <c r="G241" s="160"/>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250</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68">
        <v>39</v>
      </c>
      <c r="B242" s="169" t="s">
        <v>1719</v>
      </c>
      <c r="C242" s="185" t="s">
        <v>1720</v>
      </c>
      <c r="D242" s="170" t="s">
        <v>292</v>
      </c>
      <c r="E242" s="171">
        <v>11.263999999999999</v>
      </c>
      <c r="F242" s="172">
        <v>0</v>
      </c>
      <c r="G242" s="173">
        <f>ROUND(E242*F242,2)</f>
        <v>0</v>
      </c>
      <c r="H242" s="172"/>
      <c r="I242" s="173">
        <f>ROUND(E242*H242,2)</f>
        <v>0</v>
      </c>
      <c r="J242" s="172"/>
      <c r="K242" s="173">
        <f>ROUND(E242*J242,2)</f>
        <v>0</v>
      </c>
      <c r="L242" s="173">
        <v>21</v>
      </c>
      <c r="M242" s="173">
        <f>G242*(1+L242/100)</f>
        <v>0</v>
      </c>
      <c r="N242" s="173">
        <v>0.16189999999999999</v>
      </c>
      <c r="O242" s="173">
        <f>ROUND(E242*N242,2)</f>
        <v>1.82</v>
      </c>
      <c r="P242" s="173">
        <v>0</v>
      </c>
      <c r="Q242" s="173">
        <f>ROUND(E242*P242,2)</f>
        <v>0</v>
      </c>
      <c r="R242" s="173" t="s">
        <v>309</v>
      </c>
      <c r="S242" s="173" t="s">
        <v>201</v>
      </c>
      <c r="T242" s="174" t="s">
        <v>245</v>
      </c>
      <c r="U242" s="160">
        <v>1.1419999999999999</v>
      </c>
      <c r="V242" s="160">
        <f>ROUND(E242*U242,2)</f>
        <v>12.86</v>
      </c>
      <c r="W242" s="160"/>
      <c r="X242" s="151"/>
      <c r="Y242" s="151"/>
      <c r="Z242" s="151"/>
      <c r="AA242" s="151"/>
      <c r="AB242" s="151"/>
      <c r="AC242" s="151"/>
      <c r="AD242" s="151"/>
      <c r="AE242" s="151"/>
      <c r="AF242" s="151"/>
      <c r="AG242" s="151" t="s">
        <v>259</v>
      </c>
      <c r="AH242" s="151"/>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315" t="s">
        <v>1721</v>
      </c>
      <c r="D243" s="316"/>
      <c r="E243" s="316"/>
      <c r="F243" s="316"/>
      <c r="G243" s="316"/>
      <c r="H243" s="160"/>
      <c r="I243" s="160"/>
      <c r="J243" s="160"/>
      <c r="K243" s="160"/>
      <c r="L243" s="160"/>
      <c r="M243" s="160"/>
      <c r="N243" s="160"/>
      <c r="O243" s="160"/>
      <c r="P243" s="160"/>
      <c r="Q243" s="160"/>
      <c r="R243" s="160"/>
      <c r="S243" s="160"/>
      <c r="T243" s="160"/>
      <c r="U243" s="160"/>
      <c r="V243" s="160"/>
      <c r="W243" s="160"/>
      <c r="X243" s="151"/>
      <c r="Y243" s="151"/>
      <c r="Z243" s="151"/>
      <c r="AA243" s="151"/>
      <c r="AB243" s="151"/>
      <c r="AC243" s="151"/>
      <c r="AD243" s="151"/>
      <c r="AE243" s="151"/>
      <c r="AF243" s="151"/>
      <c r="AG243" s="151" t="s">
        <v>248</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58"/>
      <c r="B244" s="159"/>
      <c r="C244" s="198" t="s">
        <v>1722</v>
      </c>
      <c r="D244" s="190"/>
      <c r="E244" s="191">
        <v>4.1079999999999997</v>
      </c>
      <c r="F244" s="160"/>
      <c r="G244" s="160"/>
      <c r="H244" s="160"/>
      <c r="I244" s="160"/>
      <c r="J244" s="160"/>
      <c r="K244" s="160"/>
      <c r="L244" s="160"/>
      <c r="M244" s="160"/>
      <c r="N244" s="160"/>
      <c r="O244" s="160"/>
      <c r="P244" s="160"/>
      <c r="Q244" s="160"/>
      <c r="R244" s="160"/>
      <c r="S244" s="160"/>
      <c r="T244" s="160"/>
      <c r="U244" s="160"/>
      <c r="V244" s="160"/>
      <c r="W244" s="160"/>
      <c r="X244" s="151"/>
      <c r="Y244" s="151"/>
      <c r="Z244" s="151"/>
      <c r="AA244" s="151"/>
      <c r="AB244" s="151"/>
      <c r="AC244" s="151"/>
      <c r="AD244" s="151"/>
      <c r="AE244" s="151"/>
      <c r="AF244" s="151"/>
      <c r="AG244" s="151" t="s">
        <v>250</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198" t="s">
        <v>1723</v>
      </c>
      <c r="D245" s="190"/>
      <c r="E245" s="191">
        <v>4.1079999999999997</v>
      </c>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250</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8" t="s">
        <v>1724</v>
      </c>
      <c r="D246" s="190"/>
      <c r="E246" s="191">
        <v>0.46200000000000002</v>
      </c>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250</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8" t="s">
        <v>1725</v>
      </c>
      <c r="D247" s="190"/>
      <c r="E247" s="191">
        <v>1.482</v>
      </c>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250</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8" t="s">
        <v>1726</v>
      </c>
      <c r="D248" s="190"/>
      <c r="E248" s="191">
        <v>0.48</v>
      </c>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250</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198" t="s">
        <v>1727</v>
      </c>
      <c r="D249" s="190"/>
      <c r="E249" s="191">
        <v>0.624</v>
      </c>
      <c r="F249" s="160"/>
      <c r="G249" s="160"/>
      <c r="H249" s="160"/>
      <c r="I249" s="160"/>
      <c r="J249" s="160"/>
      <c r="K249" s="160"/>
      <c r="L249" s="160"/>
      <c r="M249" s="160"/>
      <c r="N249" s="160"/>
      <c r="O249" s="160"/>
      <c r="P249" s="160"/>
      <c r="Q249" s="160"/>
      <c r="R249" s="160"/>
      <c r="S249" s="160"/>
      <c r="T249" s="160"/>
      <c r="U249" s="160"/>
      <c r="V249" s="160"/>
      <c r="W249" s="160"/>
      <c r="X249" s="151"/>
      <c r="Y249" s="151"/>
      <c r="Z249" s="151"/>
      <c r="AA249" s="151"/>
      <c r="AB249" s="151"/>
      <c r="AC249" s="151"/>
      <c r="AD249" s="151"/>
      <c r="AE249" s="151"/>
      <c r="AF249" s="151"/>
      <c r="AG249" s="151" t="s">
        <v>250</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ht="22.5" outlineLevel="1">
      <c r="A250" s="168">
        <v>40</v>
      </c>
      <c r="B250" s="169" t="s">
        <v>1728</v>
      </c>
      <c r="C250" s="185" t="s">
        <v>1729</v>
      </c>
      <c r="D250" s="170" t="s">
        <v>292</v>
      </c>
      <c r="E250" s="171">
        <v>21.559000000000001</v>
      </c>
      <c r="F250" s="172">
        <v>0</v>
      </c>
      <c r="G250" s="173">
        <f>ROUND(E250*F250,2)</f>
        <v>0</v>
      </c>
      <c r="H250" s="172"/>
      <c r="I250" s="173">
        <f>ROUND(E250*H250,2)</f>
        <v>0</v>
      </c>
      <c r="J250" s="172"/>
      <c r="K250" s="173">
        <f>ROUND(E250*J250,2)</f>
        <v>0</v>
      </c>
      <c r="L250" s="173">
        <v>21</v>
      </c>
      <c r="M250" s="173">
        <f>G250*(1+L250/100)</f>
        <v>0</v>
      </c>
      <c r="N250" s="173">
        <v>1.223E-2</v>
      </c>
      <c r="O250" s="173">
        <f>ROUND(E250*N250,2)</f>
        <v>0.26</v>
      </c>
      <c r="P250" s="173">
        <v>0</v>
      </c>
      <c r="Q250" s="173">
        <f>ROUND(E250*P250,2)</f>
        <v>0</v>
      </c>
      <c r="R250" s="173" t="s">
        <v>309</v>
      </c>
      <c r="S250" s="173" t="s">
        <v>201</v>
      </c>
      <c r="T250" s="174" t="s">
        <v>245</v>
      </c>
      <c r="U250" s="160">
        <v>0.89205000000000001</v>
      </c>
      <c r="V250" s="160">
        <f>ROUND(E250*U250,2)</f>
        <v>19.23</v>
      </c>
      <c r="W250" s="160"/>
      <c r="X250" s="151"/>
      <c r="Y250" s="151"/>
      <c r="Z250" s="151"/>
      <c r="AA250" s="151"/>
      <c r="AB250" s="151"/>
      <c r="AC250" s="151"/>
      <c r="AD250" s="151"/>
      <c r="AE250" s="151"/>
      <c r="AF250" s="151"/>
      <c r="AG250" s="151" t="s">
        <v>259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ht="22.5" outlineLevel="1">
      <c r="A251" s="158"/>
      <c r="B251" s="159"/>
      <c r="C251" s="315" t="s">
        <v>1730</v>
      </c>
      <c r="D251" s="316"/>
      <c r="E251" s="316"/>
      <c r="F251" s="316"/>
      <c r="G251" s="316"/>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248</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75" t="str">
        <f>C251</f>
        <v>plentování potrubí, válcovaných nosníků, výklenků nebo nik, jakéhokoliv tvaru, na jakoukoliv maltu, s potřebným vypnutím pletiva, přetažením a zakotvením drátů a provedení postřiku maltou,</v>
      </c>
      <c r="BB251" s="151"/>
      <c r="BC251" s="151"/>
      <c r="BD251" s="151"/>
      <c r="BE251" s="151"/>
      <c r="BF251" s="151"/>
      <c r="BG251" s="151"/>
      <c r="BH251" s="151"/>
    </row>
    <row r="252" spans="1:60" outlineLevel="1">
      <c r="A252" s="158"/>
      <c r="B252" s="159"/>
      <c r="C252" s="198" t="s">
        <v>1731</v>
      </c>
      <c r="D252" s="190"/>
      <c r="E252" s="191">
        <v>8.0579999999999998</v>
      </c>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250</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8" t="s">
        <v>1732</v>
      </c>
      <c r="D253" s="190"/>
      <c r="E253" s="191">
        <v>6.4779999999999998</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250</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58"/>
      <c r="B254" s="159"/>
      <c r="C254" s="198" t="s">
        <v>1733</v>
      </c>
      <c r="D254" s="190"/>
      <c r="E254" s="191">
        <v>1.2869999999999999</v>
      </c>
      <c r="F254" s="160"/>
      <c r="G254" s="160"/>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250</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8" t="s">
        <v>1734</v>
      </c>
      <c r="D255" s="190"/>
      <c r="E255" s="191">
        <v>2.907</v>
      </c>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250</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c r="B256" s="159"/>
      <c r="C256" s="198" t="s">
        <v>1735</v>
      </c>
      <c r="D256" s="190"/>
      <c r="E256" s="191">
        <v>1.23</v>
      </c>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250</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198" t="s">
        <v>1736</v>
      </c>
      <c r="D257" s="190"/>
      <c r="E257" s="191">
        <v>1.599</v>
      </c>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250</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c r="A258" s="168">
        <v>41</v>
      </c>
      <c r="B258" s="169" t="s">
        <v>922</v>
      </c>
      <c r="C258" s="185" t="s">
        <v>923</v>
      </c>
      <c r="D258" s="170" t="s">
        <v>318</v>
      </c>
      <c r="E258" s="171">
        <v>55.9</v>
      </c>
      <c r="F258" s="172">
        <v>0</v>
      </c>
      <c r="G258" s="173">
        <f>ROUND(E258*F258,2)</f>
        <v>0</v>
      </c>
      <c r="H258" s="172"/>
      <c r="I258" s="173">
        <f>ROUND(E258*H258,2)</f>
        <v>0</v>
      </c>
      <c r="J258" s="172"/>
      <c r="K258" s="173">
        <f>ROUND(E258*J258,2)</f>
        <v>0</v>
      </c>
      <c r="L258" s="173">
        <v>21</v>
      </c>
      <c r="M258" s="173">
        <f>G258*(1+L258/100)</f>
        <v>0</v>
      </c>
      <c r="N258" s="173">
        <v>6.6360000000000002E-2</v>
      </c>
      <c r="O258" s="173">
        <f>ROUND(E258*N258,2)</f>
        <v>3.71</v>
      </c>
      <c r="P258" s="173">
        <v>0</v>
      </c>
      <c r="Q258" s="173">
        <f>ROUND(E258*P258,2)</f>
        <v>0</v>
      </c>
      <c r="R258" s="173" t="s">
        <v>800</v>
      </c>
      <c r="S258" s="173" t="s">
        <v>201</v>
      </c>
      <c r="T258" s="174" t="s">
        <v>245</v>
      </c>
      <c r="U258" s="160">
        <v>4.5750000000000002</v>
      </c>
      <c r="V258" s="160">
        <f>ROUND(E258*U258,2)</f>
        <v>255.74</v>
      </c>
      <c r="W258" s="160"/>
      <c r="X258" s="151"/>
      <c r="Y258" s="151"/>
      <c r="Z258" s="151"/>
      <c r="AA258" s="151"/>
      <c r="AB258" s="151"/>
      <c r="AC258" s="151"/>
      <c r="AD258" s="151"/>
      <c r="AE258" s="151"/>
      <c r="AF258" s="151"/>
      <c r="AG258" s="151" t="s">
        <v>259</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ht="22.5" outlineLevel="1">
      <c r="A259" s="158"/>
      <c r="B259" s="159"/>
      <c r="C259" s="315" t="s">
        <v>924</v>
      </c>
      <c r="D259" s="316"/>
      <c r="E259" s="316"/>
      <c r="F259" s="316"/>
      <c r="G259" s="316"/>
      <c r="H259" s="160"/>
      <c r="I259" s="160"/>
      <c r="J259" s="160"/>
      <c r="K259" s="160"/>
      <c r="L259" s="160"/>
      <c r="M259" s="160"/>
      <c r="N259" s="160"/>
      <c r="O259" s="160"/>
      <c r="P259" s="160"/>
      <c r="Q259" s="160"/>
      <c r="R259" s="160"/>
      <c r="S259" s="160"/>
      <c r="T259" s="160"/>
      <c r="U259" s="160"/>
      <c r="V259" s="160"/>
      <c r="W259" s="160"/>
      <c r="X259" s="151"/>
      <c r="Y259" s="151"/>
      <c r="Z259" s="151"/>
      <c r="AA259" s="151"/>
      <c r="AB259" s="151"/>
      <c r="AC259" s="151"/>
      <c r="AD259" s="151"/>
      <c r="AE259" s="151"/>
      <c r="AF259" s="151"/>
      <c r="AG259" s="151" t="s">
        <v>248</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75" t="str">
        <f>C259</f>
        <v>nad vybouraným otvorem pro jakoukoliv délku podchycení s vybouráním otvorů pro provléknutí vynášecích trámů pro podchycení zdi, oboustranného vynesení podchycené konstrukce,</v>
      </c>
      <c r="BB259" s="151"/>
      <c r="BC259" s="151"/>
      <c r="BD259" s="151"/>
      <c r="BE259" s="151"/>
      <c r="BF259" s="151"/>
      <c r="BG259" s="151"/>
      <c r="BH259" s="151"/>
    </row>
    <row r="260" spans="1:60" outlineLevel="1">
      <c r="A260" s="158"/>
      <c r="B260" s="159"/>
      <c r="C260" s="198" t="s">
        <v>925</v>
      </c>
      <c r="D260" s="190"/>
      <c r="E260" s="191">
        <v>31.6</v>
      </c>
      <c r="F260" s="160"/>
      <c r="G260" s="16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250</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8" t="s">
        <v>926</v>
      </c>
      <c r="D261" s="190"/>
      <c r="E261" s="191">
        <v>5.7</v>
      </c>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250</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8" t="s">
        <v>927</v>
      </c>
      <c r="D262" s="190"/>
      <c r="E262" s="191">
        <v>3</v>
      </c>
      <c r="F262" s="160"/>
      <c r="G262" s="160"/>
      <c r="H262" s="160"/>
      <c r="I262" s="160"/>
      <c r="J262" s="160"/>
      <c r="K262" s="160"/>
      <c r="L262" s="160"/>
      <c r="M262" s="160"/>
      <c r="N262" s="160"/>
      <c r="O262" s="160"/>
      <c r="P262" s="160"/>
      <c r="Q262" s="160"/>
      <c r="R262" s="160"/>
      <c r="S262" s="160"/>
      <c r="T262" s="160"/>
      <c r="U262" s="160"/>
      <c r="V262" s="160"/>
      <c r="W262" s="160"/>
      <c r="X262" s="151"/>
      <c r="Y262" s="151"/>
      <c r="Z262" s="151"/>
      <c r="AA262" s="151"/>
      <c r="AB262" s="151"/>
      <c r="AC262" s="151"/>
      <c r="AD262" s="151"/>
      <c r="AE262" s="151"/>
      <c r="AF262" s="151"/>
      <c r="AG262" s="151" t="s">
        <v>250</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8" t="s">
        <v>928</v>
      </c>
      <c r="D263" s="190"/>
      <c r="E263" s="191">
        <v>5.6</v>
      </c>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250</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8" t="s">
        <v>929</v>
      </c>
      <c r="D264" s="190"/>
      <c r="E264" s="191">
        <v>4</v>
      </c>
      <c r="F264" s="160"/>
      <c r="G264" s="160"/>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250</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198" t="s">
        <v>930</v>
      </c>
      <c r="D265" s="190"/>
      <c r="E265" s="191">
        <v>6</v>
      </c>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250</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68">
        <v>42</v>
      </c>
      <c r="B266" s="169" t="s">
        <v>1669</v>
      </c>
      <c r="C266" s="185" t="s">
        <v>1670</v>
      </c>
      <c r="D266" s="170" t="s">
        <v>243</v>
      </c>
      <c r="E266" s="171">
        <v>0.61656999999999995</v>
      </c>
      <c r="F266" s="172">
        <v>0</v>
      </c>
      <c r="G266" s="173">
        <f>ROUND(E266*F266,2)</f>
        <v>0</v>
      </c>
      <c r="H266" s="172"/>
      <c r="I266" s="173">
        <f>ROUND(E266*H266,2)</f>
        <v>0</v>
      </c>
      <c r="J266" s="172"/>
      <c r="K266" s="173">
        <f>ROUND(E266*J266,2)</f>
        <v>0</v>
      </c>
      <c r="L266" s="173">
        <v>21</v>
      </c>
      <c r="M266" s="173">
        <f>G266*(1+L266/100)</f>
        <v>0</v>
      </c>
      <c r="N266" s="173">
        <v>4.9849999999999998E-2</v>
      </c>
      <c r="O266" s="173">
        <f>ROUND(E266*N266,2)</f>
        <v>0.03</v>
      </c>
      <c r="P266" s="173">
        <v>0</v>
      </c>
      <c r="Q266" s="173">
        <f>ROUND(E266*P266,2)</f>
        <v>0</v>
      </c>
      <c r="R266" s="173"/>
      <c r="S266" s="173" t="s">
        <v>212</v>
      </c>
      <c r="T266" s="174" t="s">
        <v>202</v>
      </c>
      <c r="U266" s="160">
        <v>0.1663</v>
      </c>
      <c r="V266" s="160">
        <f>ROUND(E266*U266,2)</f>
        <v>0.1</v>
      </c>
      <c r="W266" s="160"/>
      <c r="X266" s="151"/>
      <c r="Y266" s="151"/>
      <c r="Z266" s="151"/>
      <c r="AA266" s="151"/>
      <c r="AB266" s="151"/>
      <c r="AC266" s="151"/>
      <c r="AD266" s="151"/>
      <c r="AE266" s="151"/>
      <c r="AF266" s="151"/>
      <c r="AG266" s="151" t="s">
        <v>259</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c r="A267" s="158"/>
      <c r="B267" s="159"/>
      <c r="C267" s="198" t="s">
        <v>1671</v>
      </c>
      <c r="D267" s="190"/>
      <c r="E267" s="191">
        <v>9.6000000000000002E-2</v>
      </c>
      <c r="F267" s="160"/>
      <c r="G267" s="160"/>
      <c r="H267" s="160"/>
      <c r="I267" s="160"/>
      <c r="J267" s="160"/>
      <c r="K267" s="160"/>
      <c r="L267" s="160"/>
      <c r="M267" s="160"/>
      <c r="N267" s="160"/>
      <c r="O267" s="160"/>
      <c r="P267" s="160"/>
      <c r="Q267" s="160"/>
      <c r="R267" s="160"/>
      <c r="S267" s="160"/>
      <c r="T267" s="160"/>
      <c r="U267" s="160"/>
      <c r="V267" s="160"/>
      <c r="W267" s="160"/>
      <c r="X267" s="151"/>
      <c r="Y267" s="151"/>
      <c r="Z267" s="151"/>
      <c r="AA267" s="151"/>
      <c r="AB267" s="151"/>
      <c r="AC267" s="151"/>
      <c r="AD267" s="151"/>
      <c r="AE267" s="151"/>
      <c r="AF267" s="151"/>
      <c r="AG267" s="151" t="s">
        <v>250</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c r="A268" s="158"/>
      <c r="B268" s="159"/>
      <c r="C268" s="198" t="s">
        <v>1672</v>
      </c>
      <c r="D268" s="190"/>
      <c r="E268" s="191">
        <v>-5.4719999999999998E-2</v>
      </c>
      <c r="F268" s="160"/>
      <c r="G268" s="160"/>
      <c r="H268" s="160"/>
      <c r="I268" s="160"/>
      <c r="J268" s="160"/>
      <c r="K268" s="160"/>
      <c r="L268" s="160"/>
      <c r="M268" s="160"/>
      <c r="N268" s="160"/>
      <c r="O268" s="160"/>
      <c r="P268" s="160"/>
      <c r="Q268" s="160"/>
      <c r="R268" s="160"/>
      <c r="S268" s="160"/>
      <c r="T268" s="160"/>
      <c r="U268" s="160"/>
      <c r="V268" s="160"/>
      <c r="W268" s="160"/>
      <c r="X268" s="151"/>
      <c r="Y268" s="151"/>
      <c r="Z268" s="151"/>
      <c r="AA268" s="151"/>
      <c r="AB268" s="151"/>
      <c r="AC268" s="151"/>
      <c r="AD268" s="151"/>
      <c r="AE268" s="151"/>
      <c r="AF268" s="151"/>
      <c r="AG268" s="151" t="s">
        <v>250</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58"/>
      <c r="B269" s="159"/>
      <c r="C269" s="198" t="s">
        <v>1737</v>
      </c>
      <c r="D269" s="190"/>
      <c r="E269" s="191">
        <v>0.17549999999999999</v>
      </c>
      <c r="F269" s="160"/>
      <c r="G269" s="160"/>
      <c r="H269" s="160"/>
      <c r="I269" s="160"/>
      <c r="J269" s="160"/>
      <c r="K269" s="160"/>
      <c r="L269" s="160"/>
      <c r="M269" s="160"/>
      <c r="N269" s="160"/>
      <c r="O269" s="160"/>
      <c r="P269" s="160"/>
      <c r="Q269" s="160"/>
      <c r="R269" s="160"/>
      <c r="S269" s="160"/>
      <c r="T269" s="160"/>
      <c r="U269" s="160"/>
      <c r="V269" s="160"/>
      <c r="W269" s="160"/>
      <c r="X269" s="151"/>
      <c r="Y269" s="151"/>
      <c r="Z269" s="151"/>
      <c r="AA269" s="151"/>
      <c r="AB269" s="151"/>
      <c r="AC269" s="151"/>
      <c r="AD269" s="151"/>
      <c r="AE269" s="151"/>
      <c r="AF269" s="151"/>
      <c r="AG269" s="151" t="s">
        <v>250</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8" t="s">
        <v>1738</v>
      </c>
      <c r="D270" s="190"/>
      <c r="E270" s="191">
        <v>-0.13832</v>
      </c>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250</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198" t="s">
        <v>1739</v>
      </c>
      <c r="D271" s="190"/>
      <c r="E271" s="191">
        <v>0.17549999999999999</v>
      </c>
      <c r="F271" s="160"/>
      <c r="G271" s="160"/>
      <c r="H271" s="160"/>
      <c r="I271" s="160"/>
      <c r="J271" s="160"/>
      <c r="K271" s="160"/>
      <c r="L271" s="160"/>
      <c r="M271" s="160"/>
      <c r="N271" s="160"/>
      <c r="O271" s="160"/>
      <c r="P271" s="160"/>
      <c r="Q271" s="160"/>
      <c r="R271" s="160"/>
      <c r="S271" s="160"/>
      <c r="T271" s="160"/>
      <c r="U271" s="160"/>
      <c r="V271" s="160"/>
      <c r="W271" s="160"/>
      <c r="X271" s="151"/>
      <c r="Y271" s="151"/>
      <c r="Z271" s="151"/>
      <c r="AA271" s="151"/>
      <c r="AB271" s="151"/>
      <c r="AC271" s="151"/>
      <c r="AD271" s="151"/>
      <c r="AE271" s="151"/>
      <c r="AF271" s="151"/>
      <c r="AG271" s="151" t="s">
        <v>250</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58"/>
      <c r="B272" s="159"/>
      <c r="C272" s="198" t="s">
        <v>1738</v>
      </c>
      <c r="D272" s="190"/>
      <c r="E272" s="191">
        <v>-0.13832</v>
      </c>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250</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58"/>
      <c r="B273" s="159"/>
      <c r="C273" s="198" t="s">
        <v>1740</v>
      </c>
      <c r="D273" s="190"/>
      <c r="E273" s="191">
        <v>0.215</v>
      </c>
      <c r="F273" s="160"/>
      <c r="G273" s="160"/>
      <c r="H273" s="160"/>
      <c r="I273" s="160"/>
      <c r="J273" s="160"/>
      <c r="K273" s="160"/>
      <c r="L273" s="160"/>
      <c r="M273" s="160"/>
      <c r="N273" s="160"/>
      <c r="O273" s="160"/>
      <c r="P273" s="160"/>
      <c r="Q273" s="160"/>
      <c r="R273" s="160"/>
      <c r="S273" s="160"/>
      <c r="T273" s="160"/>
      <c r="U273" s="160"/>
      <c r="V273" s="160"/>
      <c r="W273" s="160"/>
      <c r="X273" s="151"/>
      <c r="Y273" s="151"/>
      <c r="Z273" s="151"/>
      <c r="AA273" s="151"/>
      <c r="AB273" s="151"/>
      <c r="AC273" s="151"/>
      <c r="AD273" s="151"/>
      <c r="AE273" s="151"/>
      <c r="AF273" s="151"/>
      <c r="AG273" s="151" t="s">
        <v>250</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198" t="s">
        <v>1741</v>
      </c>
      <c r="D274" s="190"/>
      <c r="E274" s="191">
        <v>0.129</v>
      </c>
      <c r="F274" s="160"/>
      <c r="G274" s="160"/>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250</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58"/>
      <c r="B275" s="159"/>
      <c r="C275" s="198" t="s">
        <v>1742</v>
      </c>
      <c r="D275" s="190"/>
      <c r="E275" s="191">
        <v>8.8749999999999996E-2</v>
      </c>
      <c r="F275" s="160"/>
      <c r="G275" s="160"/>
      <c r="H275" s="160"/>
      <c r="I275" s="160"/>
      <c r="J275" s="160"/>
      <c r="K275" s="160"/>
      <c r="L275" s="160"/>
      <c r="M275" s="160"/>
      <c r="N275" s="160"/>
      <c r="O275" s="160"/>
      <c r="P275" s="160"/>
      <c r="Q275" s="160"/>
      <c r="R275" s="160"/>
      <c r="S275" s="160"/>
      <c r="T275" s="160"/>
      <c r="U275" s="160"/>
      <c r="V275" s="160"/>
      <c r="W275" s="160"/>
      <c r="X275" s="151"/>
      <c r="Y275" s="151"/>
      <c r="Z275" s="151"/>
      <c r="AA275" s="151"/>
      <c r="AB275" s="151"/>
      <c r="AC275" s="151"/>
      <c r="AD275" s="151"/>
      <c r="AE275" s="151"/>
      <c r="AF275" s="151"/>
      <c r="AG275" s="151" t="s">
        <v>250</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58"/>
      <c r="B276" s="159"/>
      <c r="C276" s="198" t="s">
        <v>1743</v>
      </c>
      <c r="D276" s="190"/>
      <c r="E276" s="191">
        <v>4.7500000000000001E-2</v>
      </c>
      <c r="F276" s="160"/>
      <c r="G276" s="160"/>
      <c r="H276" s="160"/>
      <c r="I276" s="160"/>
      <c r="J276" s="160"/>
      <c r="K276" s="160"/>
      <c r="L276" s="160"/>
      <c r="M276" s="160"/>
      <c r="N276" s="160"/>
      <c r="O276" s="160"/>
      <c r="P276" s="160"/>
      <c r="Q276" s="160"/>
      <c r="R276" s="160"/>
      <c r="S276" s="160"/>
      <c r="T276" s="160"/>
      <c r="U276" s="160"/>
      <c r="V276" s="160"/>
      <c r="W276" s="160"/>
      <c r="X276" s="151"/>
      <c r="Y276" s="151"/>
      <c r="Z276" s="151"/>
      <c r="AA276" s="151"/>
      <c r="AB276" s="151"/>
      <c r="AC276" s="151"/>
      <c r="AD276" s="151"/>
      <c r="AE276" s="151"/>
      <c r="AF276" s="151"/>
      <c r="AG276" s="151" t="s">
        <v>250</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c r="A277" s="158"/>
      <c r="B277" s="159"/>
      <c r="C277" s="198" t="s">
        <v>1744</v>
      </c>
      <c r="D277" s="190"/>
      <c r="E277" s="191">
        <v>0.23499999999999999</v>
      </c>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250</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c r="A278" s="158"/>
      <c r="B278" s="159"/>
      <c r="C278" s="198" t="s">
        <v>1745</v>
      </c>
      <c r="D278" s="190"/>
      <c r="E278" s="191">
        <v>-0.21432000000000001</v>
      </c>
      <c r="F278" s="160"/>
      <c r="G278" s="160"/>
      <c r="H278" s="160"/>
      <c r="I278" s="160"/>
      <c r="J278" s="160"/>
      <c r="K278" s="160"/>
      <c r="L278" s="160"/>
      <c r="M278" s="160"/>
      <c r="N278" s="160"/>
      <c r="O278" s="160"/>
      <c r="P278" s="160"/>
      <c r="Q278" s="160"/>
      <c r="R278" s="160"/>
      <c r="S278" s="160"/>
      <c r="T278" s="160"/>
      <c r="U278" s="160"/>
      <c r="V278" s="160"/>
      <c r="W278" s="160"/>
      <c r="X278" s="151"/>
      <c r="Y278" s="151"/>
      <c r="Z278" s="151"/>
      <c r="AA278" s="151"/>
      <c r="AB278" s="151"/>
      <c r="AC278" s="151"/>
      <c r="AD278" s="151"/>
      <c r="AE278" s="151"/>
      <c r="AF278" s="151"/>
      <c r="AG278" s="151" t="s">
        <v>250</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68">
        <v>43</v>
      </c>
      <c r="B279" s="169" t="s">
        <v>1746</v>
      </c>
      <c r="C279" s="185" t="s">
        <v>1747</v>
      </c>
      <c r="D279" s="170" t="s">
        <v>243</v>
      </c>
      <c r="E279" s="171">
        <v>2.4653499999999999</v>
      </c>
      <c r="F279" s="172">
        <v>0</v>
      </c>
      <c r="G279" s="173">
        <f>ROUND(E279*F279,2)</f>
        <v>0</v>
      </c>
      <c r="H279" s="172"/>
      <c r="I279" s="173">
        <f>ROUND(E279*H279,2)</f>
        <v>0</v>
      </c>
      <c r="J279" s="172"/>
      <c r="K279" s="173">
        <f>ROUND(E279*J279,2)</f>
        <v>0</v>
      </c>
      <c r="L279" s="173">
        <v>21</v>
      </c>
      <c r="M279" s="173">
        <f>G279*(1+L279/100)</f>
        <v>0</v>
      </c>
      <c r="N279" s="173">
        <v>2.52501</v>
      </c>
      <c r="O279" s="173">
        <f>ROUND(E279*N279,2)</f>
        <v>6.23</v>
      </c>
      <c r="P279" s="173">
        <v>0</v>
      </c>
      <c r="Q279" s="173">
        <f>ROUND(E279*P279,2)</f>
        <v>0</v>
      </c>
      <c r="R279" s="173"/>
      <c r="S279" s="173" t="s">
        <v>212</v>
      </c>
      <c r="T279" s="174" t="s">
        <v>202</v>
      </c>
      <c r="U279" s="160">
        <v>1.421</v>
      </c>
      <c r="V279" s="160">
        <f>ROUND(E279*U279,2)</f>
        <v>3.5</v>
      </c>
      <c r="W279" s="160"/>
      <c r="X279" s="151"/>
      <c r="Y279" s="151"/>
      <c r="Z279" s="151"/>
      <c r="AA279" s="151"/>
      <c r="AB279" s="151"/>
      <c r="AC279" s="151"/>
      <c r="AD279" s="151"/>
      <c r="AE279" s="151"/>
      <c r="AF279" s="151"/>
      <c r="AG279" s="151" t="s">
        <v>259</v>
      </c>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8" t="s">
        <v>1748</v>
      </c>
      <c r="D280" s="190"/>
      <c r="E280" s="191">
        <v>1.0269999999999999</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250</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58"/>
      <c r="B281" s="159"/>
      <c r="C281" s="198" t="s">
        <v>1749</v>
      </c>
      <c r="D281" s="190"/>
      <c r="E281" s="191">
        <v>0.61619999999999997</v>
      </c>
      <c r="F281" s="160"/>
      <c r="G281" s="160"/>
      <c r="H281" s="160"/>
      <c r="I281" s="160"/>
      <c r="J281" s="160"/>
      <c r="K281" s="160"/>
      <c r="L281" s="160"/>
      <c r="M281" s="160"/>
      <c r="N281" s="160"/>
      <c r="O281" s="160"/>
      <c r="P281" s="160"/>
      <c r="Q281" s="160"/>
      <c r="R281" s="160"/>
      <c r="S281" s="160"/>
      <c r="T281" s="160"/>
      <c r="U281" s="160"/>
      <c r="V281" s="160"/>
      <c r="W281" s="160"/>
      <c r="X281" s="151"/>
      <c r="Y281" s="151"/>
      <c r="Z281" s="151"/>
      <c r="AA281" s="151"/>
      <c r="AB281" s="151"/>
      <c r="AC281" s="151"/>
      <c r="AD281" s="151"/>
      <c r="AE281" s="151"/>
      <c r="AF281" s="151"/>
      <c r="AG281" s="151" t="s">
        <v>250</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8" t="s">
        <v>1750</v>
      </c>
      <c r="D282" s="190"/>
      <c r="E282" s="191">
        <v>0.1386</v>
      </c>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250</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198" t="s">
        <v>1751</v>
      </c>
      <c r="D283" s="190"/>
      <c r="E283" s="191">
        <v>0.40755000000000002</v>
      </c>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250</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58"/>
      <c r="B284" s="159"/>
      <c r="C284" s="198" t="s">
        <v>1752</v>
      </c>
      <c r="D284" s="190"/>
      <c r="E284" s="191">
        <v>0.12</v>
      </c>
      <c r="F284" s="160"/>
      <c r="G284" s="160"/>
      <c r="H284" s="160"/>
      <c r="I284" s="160"/>
      <c r="J284" s="160"/>
      <c r="K284" s="160"/>
      <c r="L284" s="160"/>
      <c r="M284" s="160"/>
      <c r="N284" s="160"/>
      <c r="O284" s="160"/>
      <c r="P284" s="160"/>
      <c r="Q284" s="160"/>
      <c r="R284" s="160"/>
      <c r="S284" s="160"/>
      <c r="T284" s="160"/>
      <c r="U284" s="160"/>
      <c r="V284" s="160"/>
      <c r="W284" s="160"/>
      <c r="X284" s="151"/>
      <c r="Y284" s="151"/>
      <c r="Z284" s="151"/>
      <c r="AA284" s="151"/>
      <c r="AB284" s="151"/>
      <c r="AC284" s="151"/>
      <c r="AD284" s="151"/>
      <c r="AE284" s="151"/>
      <c r="AF284" s="151"/>
      <c r="AG284" s="151" t="s">
        <v>250</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198" t="s">
        <v>1753</v>
      </c>
      <c r="D285" s="190"/>
      <c r="E285" s="191">
        <v>0.156</v>
      </c>
      <c r="F285" s="160"/>
      <c r="G285" s="160"/>
      <c r="H285" s="160"/>
      <c r="I285" s="160"/>
      <c r="J285" s="160"/>
      <c r="K285" s="160"/>
      <c r="L285" s="160"/>
      <c r="M285" s="160"/>
      <c r="N285" s="160"/>
      <c r="O285" s="160"/>
      <c r="P285" s="160"/>
      <c r="Q285" s="160"/>
      <c r="R285" s="160"/>
      <c r="S285" s="160"/>
      <c r="T285" s="160"/>
      <c r="U285" s="160"/>
      <c r="V285" s="160"/>
      <c r="W285" s="160"/>
      <c r="X285" s="151"/>
      <c r="Y285" s="151"/>
      <c r="Z285" s="151"/>
      <c r="AA285" s="151"/>
      <c r="AB285" s="151"/>
      <c r="AC285" s="151"/>
      <c r="AD285" s="151"/>
      <c r="AE285" s="151"/>
      <c r="AF285" s="151"/>
      <c r="AG285" s="151" t="s">
        <v>250</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c r="A286" s="168">
        <v>44</v>
      </c>
      <c r="B286" s="169" t="s">
        <v>1754</v>
      </c>
      <c r="C286" s="185" t="s">
        <v>1755</v>
      </c>
      <c r="D286" s="170" t="s">
        <v>243</v>
      </c>
      <c r="E286" s="171">
        <v>1.2342</v>
      </c>
      <c r="F286" s="172">
        <v>0</v>
      </c>
      <c r="G286" s="173">
        <f>ROUND(E286*F286,2)</f>
        <v>0</v>
      </c>
      <c r="H286" s="172"/>
      <c r="I286" s="173">
        <f>ROUND(E286*H286,2)</f>
        <v>0</v>
      </c>
      <c r="J286" s="172"/>
      <c r="K286" s="173">
        <f>ROUND(E286*J286,2)</f>
        <v>0</v>
      </c>
      <c r="L286" s="173">
        <v>21</v>
      </c>
      <c r="M286" s="173">
        <f>G286*(1+L286/100)</f>
        <v>0</v>
      </c>
      <c r="N286" s="173">
        <v>2.5249999999999999</v>
      </c>
      <c r="O286" s="173">
        <f>ROUND(E286*N286,2)</f>
        <v>3.12</v>
      </c>
      <c r="P286" s="173">
        <v>0</v>
      </c>
      <c r="Q286" s="173">
        <f>ROUND(E286*P286,2)</f>
        <v>0</v>
      </c>
      <c r="R286" s="173"/>
      <c r="S286" s="173" t="s">
        <v>212</v>
      </c>
      <c r="T286" s="174" t="s">
        <v>202</v>
      </c>
      <c r="U286" s="160">
        <v>4.4000000000000004</v>
      </c>
      <c r="V286" s="160">
        <f>ROUND(E286*U286,2)</f>
        <v>5.43</v>
      </c>
      <c r="W286" s="160"/>
      <c r="X286" s="151"/>
      <c r="Y286" s="151"/>
      <c r="Z286" s="151"/>
      <c r="AA286" s="151"/>
      <c r="AB286" s="151"/>
      <c r="AC286" s="151"/>
      <c r="AD286" s="151"/>
      <c r="AE286" s="151"/>
      <c r="AF286" s="151"/>
      <c r="AG286" s="151" t="s">
        <v>259</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58"/>
      <c r="B287" s="159"/>
      <c r="C287" s="198" t="s">
        <v>1756</v>
      </c>
      <c r="D287" s="190"/>
      <c r="E287" s="191">
        <v>0.44879999999999998</v>
      </c>
      <c r="F287" s="160"/>
      <c r="G287" s="160"/>
      <c r="H287" s="160"/>
      <c r="I287" s="160"/>
      <c r="J287" s="160"/>
      <c r="K287" s="160"/>
      <c r="L287" s="160"/>
      <c r="M287" s="160"/>
      <c r="N287" s="160"/>
      <c r="O287" s="160"/>
      <c r="P287" s="160"/>
      <c r="Q287" s="160"/>
      <c r="R287" s="160"/>
      <c r="S287" s="160"/>
      <c r="T287" s="160"/>
      <c r="U287" s="160"/>
      <c r="V287" s="160"/>
      <c r="W287" s="160"/>
      <c r="X287" s="151"/>
      <c r="Y287" s="151"/>
      <c r="Z287" s="151"/>
      <c r="AA287" s="151"/>
      <c r="AB287" s="151"/>
      <c r="AC287" s="151"/>
      <c r="AD287" s="151"/>
      <c r="AE287" s="151"/>
      <c r="AF287" s="151"/>
      <c r="AG287" s="151" t="s">
        <v>250</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58"/>
      <c r="B288" s="159"/>
      <c r="C288" s="198" t="s">
        <v>1757</v>
      </c>
      <c r="D288" s="190"/>
      <c r="E288" s="191">
        <v>0.78539999999999999</v>
      </c>
      <c r="F288" s="160"/>
      <c r="G288" s="160"/>
      <c r="H288" s="160"/>
      <c r="I288" s="160"/>
      <c r="J288" s="160"/>
      <c r="K288" s="160"/>
      <c r="L288" s="160"/>
      <c r="M288" s="160"/>
      <c r="N288" s="160"/>
      <c r="O288" s="160"/>
      <c r="P288" s="160"/>
      <c r="Q288" s="160"/>
      <c r="R288" s="160"/>
      <c r="S288" s="160"/>
      <c r="T288" s="160"/>
      <c r="U288" s="160"/>
      <c r="V288" s="160"/>
      <c r="W288" s="160"/>
      <c r="X288" s="151"/>
      <c r="Y288" s="151"/>
      <c r="Z288" s="151"/>
      <c r="AA288" s="151"/>
      <c r="AB288" s="151"/>
      <c r="AC288" s="151"/>
      <c r="AD288" s="151"/>
      <c r="AE288" s="151"/>
      <c r="AF288" s="151"/>
      <c r="AG288" s="151" t="s">
        <v>250</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68">
        <v>45</v>
      </c>
      <c r="B289" s="169" t="s">
        <v>1758</v>
      </c>
      <c r="C289" s="185" t="s">
        <v>1759</v>
      </c>
      <c r="D289" s="170" t="s">
        <v>318</v>
      </c>
      <c r="E289" s="171">
        <v>6</v>
      </c>
      <c r="F289" s="172">
        <v>0</v>
      </c>
      <c r="G289" s="173">
        <f>ROUND(E289*F289,2)</f>
        <v>0</v>
      </c>
      <c r="H289" s="172"/>
      <c r="I289" s="173">
        <f>ROUND(E289*H289,2)</f>
        <v>0</v>
      </c>
      <c r="J289" s="172"/>
      <c r="K289" s="173">
        <f>ROUND(E289*J289,2)</f>
        <v>0</v>
      </c>
      <c r="L289" s="173">
        <v>21</v>
      </c>
      <c r="M289" s="173">
        <f>G289*(1+L289/100)</f>
        <v>0</v>
      </c>
      <c r="N289" s="173">
        <v>0.17515</v>
      </c>
      <c r="O289" s="173">
        <f>ROUND(E289*N289,2)</f>
        <v>1.05</v>
      </c>
      <c r="P289" s="173">
        <v>0</v>
      </c>
      <c r="Q289" s="173">
        <f>ROUND(E289*P289,2)</f>
        <v>0</v>
      </c>
      <c r="R289" s="173"/>
      <c r="S289" s="173" t="s">
        <v>212</v>
      </c>
      <c r="T289" s="174" t="s">
        <v>202</v>
      </c>
      <c r="U289" s="160">
        <v>1.02</v>
      </c>
      <c r="V289" s="160">
        <f>ROUND(E289*U289,2)</f>
        <v>6.12</v>
      </c>
      <c r="W289" s="160"/>
      <c r="X289" s="151"/>
      <c r="Y289" s="151"/>
      <c r="Z289" s="151"/>
      <c r="AA289" s="151"/>
      <c r="AB289" s="151"/>
      <c r="AC289" s="151"/>
      <c r="AD289" s="151"/>
      <c r="AE289" s="151"/>
      <c r="AF289" s="151"/>
      <c r="AG289" s="151" t="s">
        <v>259</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58"/>
      <c r="B290" s="159"/>
      <c r="C290" s="198" t="s">
        <v>1760</v>
      </c>
      <c r="D290" s="190"/>
      <c r="E290" s="191">
        <v>6</v>
      </c>
      <c r="F290" s="160"/>
      <c r="G290" s="160"/>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250</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68">
        <v>46</v>
      </c>
      <c r="B291" s="169" t="s">
        <v>1761</v>
      </c>
      <c r="C291" s="185" t="s">
        <v>1762</v>
      </c>
      <c r="D291" s="170" t="s">
        <v>318</v>
      </c>
      <c r="E291" s="171">
        <v>5.5</v>
      </c>
      <c r="F291" s="172">
        <v>0</v>
      </c>
      <c r="G291" s="173">
        <f>ROUND(E291*F291,2)</f>
        <v>0</v>
      </c>
      <c r="H291" s="172"/>
      <c r="I291" s="173">
        <f>ROUND(E291*H291,2)</f>
        <v>0</v>
      </c>
      <c r="J291" s="172"/>
      <c r="K291" s="173">
        <f>ROUND(E291*J291,2)</f>
        <v>0</v>
      </c>
      <c r="L291" s="173">
        <v>21</v>
      </c>
      <c r="M291" s="173">
        <f>G291*(1+L291/100)</f>
        <v>0</v>
      </c>
      <c r="N291" s="173">
        <v>0.17515</v>
      </c>
      <c r="O291" s="173">
        <f>ROUND(E291*N291,2)</f>
        <v>0.96</v>
      </c>
      <c r="P291" s="173">
        <v>0</v>
      </c>
      <c r="Q291" s="173">
        <f>ROUND(E291*P291,2)</f>
        <v>0</v>
      </c>
      <c r="R291" s="173"/>
      <c r="S291" s="173" t="s">
        <v>212</v>
      </c>
      <c r="T291" s="174" t="s">
        <v>202</v>
      </c>
      <c r="U291" s="160">
        <v>1.02</v>
      </c>
      <c r="V291" s="160">
        <f>ROUND(E291*U291,2)</f>
        <v>5.61</v>
      </c>
      <c r="W291" s="160"/>
      <c r="X291" s="151"/>
      <c r="Y291" s="151"/>
      <c r="Z291" s="151"/>
      <c r="AA291" s="151"/>
      <c r="AB291" s="151"/>
      <c r="AC291" s="151"/>
      <c r="AD291" s="151"/>
      <c r="AE291" s="151"/>
      <c r="AF291" s="151"/>
      <c r="AG291" s="151" t="s">
        <v>259</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58"/>
      <c r="B292" s="159"/>
      <c r="C292" s="198" t="s">
        <v>1763</v>
      </c>
      <c r="D292" s="190"/>
      <c r="E292" s="191">
        <v>5.5</v>
      </c>
      <c r="F292" s="160"/>
      <c r="G292" s="160"/>
      <c r="H292" s="160"/>
      <c r="I292" s="160"/>
      <c r="J292" s="160"/>
      <c r="K292" s="160"/>
      <c r="L292" s="160"/>
      <c r="M292" s="160"/>
      <c r="N292" s="160"/>
      <c r="O292" s="160"/>
      <c r="P292" s="160"/>
      <c r="Q292" s="160"/>
      <c r="R292" s="160"/>
      <c r="S292" s="160"/>
      <c r="T292" s="160"/>
      <c r="U292" s="160"/>
      <c r="V292" s="160"/>
      <c r="W292" s="160"/>
      <c r="X292" s="151"/>
      <c r="Y292" s="151"/>
      <c r="Z292" s="151"/>
      <c r="AA292" s="151"/>
      <c r="AB292" s="151"/>
      <c r="AC292" s="151"/>
      <c r="AD292" s="151"/>
      <c r="AE292" s="151"/>
      <c r="AF292" s="151"/>
      <c r="AG292" s="151" t="s">
        <v>250</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c r="A293" s="168">
        <v>47</v>
      </c>
      <c r="B293" s="169" t="s">
        <v>1764</v>
      </c>
      <c r="C293" s="185" t="s">
        <v>1765</v>
      </c>
      <c r="D293" s="170" t="s">
        <v>276</v>
      </c>
      <c r="E293" s="171">
        <v>0.23784</v>
      </c>
      <c r="F293" s="172">
        <v>0</v>
      </c>
      <c r="G293" s="173">
        <f>ROUND(E293*F293,2)</f>
        <v>0</v>
      </c>
      <c r="H293" s="172"/>
      <c r="I293" s="173">
        <f>ROUND(E293*H293,2)</f>
        <v>0</v>
      </c>
      <c r="J293" s="172"/>
      <c r="K293" s="173">
        <f>ROUND(E293*J293,2)</f>
        <v>0</v>
      </c>
      <c r="L293" s="173">
        <v>21</v>
      </c>
      <c r="M293" s="173">
        <f>G293*(1+L293/100)</f>
        <v>0</v>
      </c>
      <c r="N293" s="173">
        <v>1</v>
      </c>
      <c r="O293" s="173">
        <f>ROUND(E293*N293,2)</f>
        <v>0.24</v>
      </c>
      <c r="P293" s="173">
        <v>0</v>
      </c>
      <c r="Q293" s="173">
        <f>ROUND(E293*P293,2)</f>
        <v>0</v>
      </c>
      <c r="R293" s="173" t="s">
        <v>277</v>
      </c>
      <c r="S293" s="173" t="s">
        <v>201</v>
      </c>
      <c r="T293" s="174" t="s">
        <v>245</v>
      </c>
      <c r="U293" s="160">
        <v>0</v>
      </c>
      <c r="V293" s="160">
        <f>ROUND(E293*U293,2)</f>
        <v>0</v>
      </c>
      <c r="W293" s="160"/>
      <c r="X293" s="151"/>
      <c r="Y293" s="151"/>
      <c r="Z293" s="151"/>
      <c r="AA293" s="151"/>
      <c r="AB293" s="151"/>
      <c r="AC293" s="151"/>
      <c r="AD293" s="151"/>
      <c r="AE293" s="151"/>
      <c r="AF293" s="151"/>
      <c r="AG293" s="151" t="s">
        <v>278</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c r="A294" s="158"/>
      <c r="B294" s="159"/>
      <c r="C294" s="198" t="s">
        <v>1766</v>
      </c>
      <c r="D294" s="190"/>
      <c r="E294" s="191">
        <v>0.11737</v>
      </c>
      <c r="F294" s="160"/>
      <c r="G294" s="160"/>
      <c r="H294" s="160"/>
      <c r="I294" s="160"/>
      <c r="J294" s="160"/>
      <c r="K294" s="160"/>
      <c r="L294" s="160"/>
      <c r="M294" s="160"/>
      <c r="N294" s="160"/>
      <c r="O294" s="160"/>
      <c r="P294" s="160"/>
      <c r="Q294" s="160"/>
      <c r="R294" s="160"/>
      <c r="S294" s="160"/>
      <c r="T294" s="160"/>
      <c r="U294" s="160"/>
      <c r="V294" s="160"/>
      <c r="W294" s="160"/>
      <c r="X294" s="151"/>
      <c r="Y294" s="151"/>
      <c r="Z294" s="151"/>
      <c r="AA294" s="151"/>
      <c r="AB294" s="151"/>
      <c r="AC294" s="151"/>
      <c r="AD294" s="151"/>
      <c r="AE294" s="151"/>
      <c r="AF294" s="151"/>
      <c r="AG294" s="151" t="s">
        <v>250</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58"/>
      <c r="B295" s="159"/>
      <c r="C295" s="198" t="s">
        <v>1767</v>
      </c>
      <c r="D295" s="190"/>
      <c r="E295" s="191">
        <v>0.12046</v>
      </c>
      <c r="F295" s="160"/>
      <c r="G295" s="160"/>
      <c r="H295" s="160"/>
      <c r="I295" s="160"/>
      <c r="J295" s="160"/>
      <c r="K295" s="160"/>
      <c r="L295" s="160"/>
      <c r="M295" s="160"/>
      <c r="N295" s="160"/>
      <c r="O295" s="160"/>
      <c r="P295" s="160"/>
      <c r="Q295" s="160"/>
      <c r="R295" s="160"/>
      <c r="S295" s="160"/>
      <c r="T295" s="160"/>
      <c r="U295" s="160"/>
      <c r="V295" s="160"/>
      <c r="W295" s="160"/>
      <c r="X295" s="151"/>
      <c r="Y295" s="151"/>
      <c r="Z295" s="151"/>
      <c r="AA295" s="151"/>
      <c r="AB295" s="151"/>
      <c r="AC295" s="151"/>
      <c r="AD295" s="151"/>
      <c r="AE295" s="151"/>
      <c r="AF295" s="151"/>
      <c r="AG295" s="151" t="s">
        <v>250</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c r="A296" s="168">
        <v>48</v>
      </c>
      <c r="B296" s="169" t="s">
        <v>1676</v>
      </c>
      <c r="C296" s="185" t="s">
        <v>1677</v>
      </c>
      <c r="D296" s="170" t="s">
        <v>276</v>
      </c>
      <c r="E296" s="171">
        <v>0.47943000000000002</v>
      </c>
      <c r="F296" s="172">
        <v>0</v>
      </c>
      <c r="G296" s="173">
        <f>ROUND(E296*F296,2)</f>
        <v>0</v>
      </c>
      <c r="H296" s="172"/>
      <c r="I296" s="173">
        <f>ROUND(E296*H296,2)</f>
        <v>0</v>
      </c>
      <c r="J296" s="172"/>
      <c r="K296" s="173">
        <f>ROUND(E296*J296,2)</f>
        <v>0</v>
      </c>
      <c r="L296" s="173">
        <v>21</v>
      </c>
      <c r="M296" s="173">
        <f>G296*(1+L296/100)</f>
        <v>0</v>
      </c>
      <c r="N296" s="173">
        <v>1</v>
      </c>
      <c r="O296" s="173">
        <f>ROUND(E296*N296,2)</f>
        <v>0.48</v>
      </c>
      <c r="P296" s="173">
        <v>0</v>
      </c>
      <c r="Q296" s="173">
        <f>ROUND(E296*P296,2)</f>
        <v>0</v>
      </c>
      <c r="R296" s="173" t="s">
        <v>277</v>
      </c>
      <c r="S296" s="173" t="s">
        <v>201</v>
      </c>
      <c r="T296" s="174" t="s">
        <v>245</v>
      </c>
      <c r="U296" s="160">
        <v>0</v>
      </c>
      <c r="V296" s="160">
        <f>ROUND(E296*U296,2)</f>
        <v>0</v>
      </c>
      <c r="W296" s="160"/>
      <c r="X296" s="151"/>
      <c r="Y296" s="151"/>
      <c r="Z296" s="151"/>
      <c r="AA296" s="151"/>
      <c r="AB296" s="151"/>
      <c r="AC296" s="151"/>
      <c r="AD296" s="151"/>
      <c r="AE296" s="151"/>
      <c r="AF296" s="151"/>
      <c r="AG296" s="151" t="s">
        <v>278</v>
      </c>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c r="A297" s="158"/>
      <c r="B297" s="159"/>
      <c r="C297" s="198" t="s">
        <v>1768</v>
      </c>
      <c r="D297" s="190"/>
      <c r="E297" s="191">
        <v>0.47943000000000002</v>
      </c>
      <c r="F297" s="160"/>
      <c r="G297" s="160"/>
      <c r="H297" s="160"/>
      <c r="I297" s="160"/>
      <c r="J297" s="160"/>
      <c r="K297" s="160"/>
      <c r="L297" s="160"/>
      <c r="M297" s="160"/>
      <c r="N297" s="160"/>
      <c r="O297" s="160"/>
      <c r="P297" s="160"/>
      <c r="Q297" s="160"/>
      <c r="R297" s="160"/>
      <c r="S297" s="160"/>
      <c r="T297" s="160"/>
      <c r="U297" s="160"/>
      <c r="V297" s="160"/>
      <c r="W297" s="160"/>
      <c r="X297" s="151"/>
      <c r="Y297" s="151"/>
      <c r="Z297" s="151"/>
      <c r="AA297" s="151"/>
      <c r="AB297" s="151"/>
      <c r="AC297" s="151"/>
      <c r="AD297" s="151"/>
      <c r="AE297" s="151"/>
      <c r="AF297" s="151"/>
      <c r="AG297" s="151" t="s">
        <v>250</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68">
        <v>49</v>
      </c>
      <c r="B298" s="169" t="s">
        <v>1769</v>
      </c>
      <c r="C298" s="185" t="s">
        <v>1770</v>
      </c>
      <c r="D298" s="170" t="s">
        <v>276</v>
      </c>
      <c r="E298" s="171">
        <v>0.20372999999999999</v>
      </c>
      <c r="F298" s="172">
        <v>0</v>
      </c>
      <c r="G298" s="173">
        <f>ROUND(E298*F298,2)</f>
        <v>0</v>
      </c>
      <c r="H298" s="172"/>
      <c r="I298" s="173">
        <f>ROUND(E298*H298,2)</f>
        <v>0</v>
      </c>
      <c r="J298" s="172"/>
      <c r="K298" s="173">
        <f>ROUND(E298*J298,2)</f>
        <v>0</v>
      </c>
      <c r="L298" s="173">
        <v>21</v>
      </c>
      <c r="M298" s="173">
        <f>G298*(1+L298/100)</f>
        <v>0</v>
      </c>
      <c r="N298" s="173">
        <v>1</v>
      </c>
      <c r="O298" s="173">
        <f>ROUND(E298*N298,2)</f>
        <v>0.2</v>
      </c>
      <c r="P298" s="173">
        <v>0</v>
      </c>
      <c r="Q298" s="173">
        <f>ROUND(E298*P298,2)</f>
        <v>0</v>
      </c>
      <c r="R298" s="173" t="s">
        <v>277</v>
      </c>
      <c r="S298" s="173" t="s">
        <v>201</v>
      </c>
      <c r="T298" s="174" t="s">
        <v>245</v>
      </c>
      <c r="U298" s="160">
        <v>0</v>
      </c>
      <c r="V298" s="160">
        <f>ROUND(E298*U298,2)</f>
        <v>0</v>
      </c>
      <c r="W298" s="160"/>
      <c r="X298" s="151"/>
      <c r="Y298" s="151"/>
      <c r="Z298" s="151"/>
      <c r="AA298" s="151"/>
      <c r="AB298" s="151"/>
      <c r="AC298" s="151"/>
      <c r="AD298" s="151"/>
      <c r="AE298" s="151"/>
      <c r="AF298" s="151"/>
      <c r="AG298" s="151" t="s">
        <v>278</v>
      </c>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c r="A299" s="158"/>
      <c r="B299" s="159"/>
      <c r="C299" s="198" t="s">
        <v>1771</v>
      </c>
      <c r="D299" s="190"/>
      <c r="E299" s="191">
        <v>0.20372999999999999</v>
      </c>
      <c r="F299" s="160"/>
      <c r="G299" s="160"/>
      <c r="H299" s="160"/>
      <c r="I299" s="160"/>
      <c r="J299" s="160"/>
      <c r="K299" s="160"/>
      <c r="L299" s="160"/>
      <c r="M299" s="160"/>
      <c r="N299" s="160"/>
      <c r="O299" s="160"/>
      <c r="P299" s="160"/>
      <c r="Q299" s="160"/>
      <c r="R299" s="160"/>
      <c r="S299" s="160"/>
      <c r="T299" s="160"/>
      <c r="U299" s="160"/>
      <c r="V299" s="160"/>
      <c r="W299" s="160"/>
      <c r="X299" s="151"/>
      <c r="Y299" s="151"/>
      <c r="Z299" s="151"/>
      <c r="AA299" s="151"/>
      <c r="AB299" s="151"/>
      <c r="AC299" s="151"/>
      <c r="AD299" s="151"/>
      <c r="AE299" s="151"/>
      <c r="AF299" s="151"/>
      <c r="AG299" s="151" t="s">
        <v>250</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c r="A300" s="168">
        <v>50</v>
      </c>
      <c r="B300" s="169" t="s">
        <v>1772</v>
      </c>
      <c r="C300" s="185" t="s">
        <v>1773</v>
      </c>
      <c r="D300" s="170" t="s">
        <v>276</v>
      </c>
      <c r="E300" s="171">
        <v>3.1631100000000001</v>
      </c>
      <c r="F300" s="172">
        <v>0</v>
      </c>
      <c r="G300" s="173">
        <f>ROUND(E300*F300,2)</f>
        <v>0</v>
      </c>
      <c r="H300" s="172"/>
      <c r="I300" s="173">
        <f>ROUND(E300*H300,2)</f>
        <v>0</v>
      </c>
      <c r="J300" s="172"/>
      <c r="K300" s="173">
        <f>ROUND(E300*J300,2)</f>
        <v>0</v>
      </c>
      <c r="L300" s="173">
        <v>21</v>
      </c>
      <c r="M300" s="173">
        <f>G300*(1+L300/100)</f>
        <v>0</v>
      </c>
      <c r="N300" s="173">
        <v>1</v>
      </c>
      <c r="O300" s="173">
        <f>ROUND(E300*N300,2)</f>
        <v>3.16</v>
      </c>
      <c r="P300" s="173">
        <v>0</v>
      </c>
      <c r="Q300" s="173">
        <f>ROUND(E300*P300,2)</f>
        <v>0</v>
      </c>
      <c r="R300" s="173" t="s">
        <v>277</v>
      </c>
      <c r="S300" s="173" t="s">
        <v>201</v>
      </c>
      <c r="T300" s="174" t="s">
        <v>245</v>
      </c>
      <c r="U300" s="160">
        <v>0</v>
      </c>
      <c r="V300" s="160">
        <f>ROUND(E300*U300,2)</f>
        <v>0</v>
      </c>
      <c r="W300" s="160"/>
      <c r="X300" s="151"/>
      <c r="Y300" s="151"/>
      <c r="Z300" s="151"/>
      <c r="AA300" s="151"/>
      <c r="AB300" s="151"/>
      <c r="AC300" s="151"/>
      <c r="AD300" s="151"/>
      <c r="AE300" s="151"/>
      <c r="AF300" s="151"/>
      <c r="AG300" s="151" t="s">
        <v>278</v>
      </c>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58"/>
      <c r="B301" s="159"/>
      <c r="C301" s="198" t="s">
        <v>1774</v>
      </c>
      <c r="D301" s="190"/>
      <c r="E301" s="191">
        <v>1.5159400000000001</v>
      </c>
      <c r="F301" s="160"/>
      <c r="G301" s="160"/>
      <c r="H301" s="160"/>
      <c r="I301" s="160"/>
      <c r="J301" s="160"/>
      <c r="K301" s="160"/>
      <c r="L301" s="160"/>
      <c r="M301" s="160"/>
      <c r="N301" s="160"/>
      <c r="O301" s="160"/>
      <c r="P301" s="160"/>
      <c r="Q301" s="160"/>
      <c r="R301" s="160"/>
      <c r="S301" s="160"/>
      <c r="T301" s="160"/>
      <c r="U301" s="160"/>
      <c r="V301" s="160"/>
      <c r="W301" s="160"/>
      <c r="X301" s="151"/>
      <c r="Y301" s="151"/>
      <c r="Z301" s="151"/>
      <c r="AA301" s="151"/>
      <c r="AB301" s="151"/>
      <c r="AC301" s="151"/>
      <c r="AD301" s="151"/>
      <c r="AE301" s="151"/>
      <c r="AF301" s="151"/>
      <c r="AG301" s="151" t="s">
        <v>250</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c r="A302" s="158"/>
      <c r="B302" s="159"/>
      <c r="C302" s="198" t="s">
        <v>1775</v>
      </c>
      <c r="D302" s="190"/>
      <c r="E302" s="191">
        <v>1.64717</v>
      </c>
      <c r="F302" s="160"/>
      <c r="G302" s="160"/>
      <c r="H302" s="160"/>
      <c r="I302" s="160"/>
      <c r="J302" s="160"/>
      <c r="K302" s="160"/>
      <c r="L302" s="160"/>
      <c r="M302" s="160"/>
      <c r="N302" s="160"/>
      <c r="O302" s="160"/>
      <c r="P302" s="160"/>
      <c r="Q302" s="160"/>
      <c r="R302" s="160"/>
      <c r="S302" s="160"/>
      <c r="T302" s="160"/>
      <c r="U302" s="160"/>
      <c r="V302" s="160"/>
      <c r="W302" s="160"/>
      <c r="X302" s="151"/>
      <c r="Y302" s="151"/>
      <c r="Z302" s="151"/>
      <c r="AA302" s="151"/>
      <c r="AB302" s="151"/>
      <c r="AC302" s="151"/>
      <c r="AD302" s="151"/>
      <c r="AE302" s="151"/>
      <c r="AF302" s="151"/>
      <c r="AG302" s="151" t="s">
        <v>250</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c r="A303" s="162" t="s">
        <v>197</v>
      </c>
      <c r="B303" s="163" t="s">
        <v>91</v>
      </c>
      <c r="C303" s="184" t="s">
        <v>92</v>
      </c>
      <c r="D303" s="164"/>
      <c r="E303" s="165"/>
      <c r="F303" s="166"/>
      <c r="G303" s="166">
        <f>SUMIF(AG304:AG395,"&lt;&gt;NOR",G304:G395)</f>
        <v>0</v>
      </c>
      <c r="H303" s="166"/>
      <c r="I303" s="166">
        <f>SUM(I304:I395)</f>
        <v>0</v>
      </c>
      <c r="J303" s="166"/>
      <c r="K303" s="166">
        <f>SUM(K304:K395)</f>
        <v>0</v>
      </c>
      <c r="L303" s="166"/>
      <c r="M303" s="166">
        <f>SUM(M304:M395)</f>
        <v>0</v>
      </c>
      <c r="N303" s="166"/>
      <c r="O303" s="166">
        <f>SUM(O304:O395)</f>
        <v>34.9</v>
      </c>
      <c r="P303" s="166"/>
      <c r="Q303" s="166">
        <f>SUM(Q304:Q395)</f>
        <v>0</v>
      </c>
      <c r="R303" s="166"/>
      <c r="S303" s="166"/>
      <c r="T303" s="167"/>
      <c r="U303" s="161"/>
      <c r="V303" s="161">
        <f>SUM(V304:V395)</f>
        <v>175.22000000000003</v>
      </c>
      <c r="W303" s="161"/>
      <c r="AG303" t="s">
        <v>198</v>
      </c>
    </row>
    <row r="304" spans="1:60" outlineLevel="1">
      <c r="A304" s="168">
        <v>51</v>
      </c>
      <c r="B304" s="169" t="s">
        <v>1776</v>
      </c>
      <c r="C304" s="185" t="s">
        <v>1777</v>
      </c>
      <c r="D304" s="170" t="s">
        <v>292</v>
      </c>
      <c r="E304" s="171">
        <v>43.602499999999999</v>
      </c>
      <c r="F304" s="172">
        <v>0</v>
      </c>
      <c r="G304" s="173">
        <f>ROUND(E304*F304,2)</f>
        <v>0</v>
      </c>
      <c r="H304" s="172"/>
      <c r="I304" s="173">
        <f>ROUND(E304*H304,2)</f>
        <v>0</v>
      </c>
      <c r="J304" s="172"/>
      <c r="K304" s="173">
        <f>ROUND(E304*J304,2)</f>
        <v>0</v>
      </c>
      <c r="L304" s="173">
        <v>21</v>
      </c>
      <c r="M304" s="173">
        <f>G304*(1+L304/100)</f>
        <v>0</v>
      </c>
      <c r="N304" s="173">
        <v>5.5199999999999997E-3</v>
      </c>
      <c r="O304" s="173">
        <f>ROUND(E304*N304,2)</f>
        <v>0.24</v>
      </c>
      <c r="P304" s="173">
        <v>0</v>
      </c>
      <c r="Q304" s="173">
        <f>ROUND(E304*P304,2)</f>
        <v>0</v>
      </c>
      <c r="R304" s="173" t="s">
        <v>309</v>
      </c>
      <c r="S304" s="173" t="s">
        <v>201</v>
      </c>
      <c r="T304" s="174" t="s">
        <v>245</v>
      </c>
      <c r="U304" s="160">
        <v>0.57299999999999995</v>
      </c>
      <c r="V304" s="160">
        <f>ROUND(E304*U304,2)</f>
        <v>24.98</v>
      </c>
      <c r="W304" s="160"/>
      <c r="X304" s="151"/>
      <c r="Y304" s="151"/>
      <c r="Z304" s="151"/>
      <c r="AA304" s="151"/>
      <c r="AB304" s="151"/>
      <c r="AC304" s="151"/>
      <c r="AD304" s="151"/>
      <c r="AE304" s="151"/>
      <c r="AF304" s="151"/>
      <c r="AG304" s="151" t="s">
        <v>259</v>
      </c>
      <c r="AH304" s="151"/>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c r="A305" s="158"/>
      <c r="B305" s="159"/>
      <c r="C305" s="315" t="s">
        <v>1778</v>
      </c>
      <c r="D305" s="316"/>
      <c r="E305" s="316"/>
      <c r="F305" s="316"/>
      <c r="G305" s="316"/>
      <c r="H305" s="160"/>
      <c r="I305" s="160"/>
      <c r="J305" s="160"/>
      <c r="K305" s="160"/>
      <c r="L305" s="160"/>
      <c r="M305" s="160"/>
      <c r="N305" s="160"/>
      <c r="O305" s="160"/>
      <c r="P305" s="160"/>
      <c r="Q305" s="160"/>
      <c r="R305" s="160"/>
      <c r="S305" s="160"/>
      <c r="T305" s="160"/>
      <c r="U305" s="160"/>
      <c r="V305" s="160"/>
      <c r="W305" s="160"/>
      <c r="X305" s="151"/>
      <c r="Y305" s="151"/>
      <c r="Z305" s="151"/>
      <c r="AA305" s="151"/>
      <c r="AB305" s="151"/>
      <c r="AC305" s="151"/>
      <c r="AD305" s="151"/>
      <c r="AE305" s="151"/>
      <c r="AF305" s="151"/>
      <c r="AG305" s="151" t="s">
        <v>248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c r="A306" s="158"/>
      <c r="B306" s="159"/>
      <c r="C306" s="198" t="s">
        <v>1779</v>
      </c>
      <c r="D306" s="190"/>
      <c r="E306" s="191">
        <v>9.1649999999999991</v>
      </c>
      <c r="F306" s="160"/>
      <c r="G306" s="160"/>
      <c r="H306" s="160"/>
      <c r="I306" s="160"/>
      <c r="J306" s="160"/>
      <c r="K306" s="160"/>
      <c r="L306" s="160"/>
      <c r="M306" s="160"/>
      <c r="N306" s="160"/>
      <c r="O306" s="160"/>
      <c r="P306" s="160"/>
      <c r="Q306" s="160"/>
      <c r="R306" s="160"/>
      <c r="S306" s="160"/>
      <c r="T306" s="160"/>
      <c r="U306" s="160"/>
      <c r="V306" s="160"/>
      <c r="W306" s="160"/>
      <c r="X306" s="151"/>
      <c r="Y306" s="151"/>
      <c r="Z306" s="151"/>
      <c r="AA306" s="151"/>
      <c r="AB306" s="151"/>
      <c r="AC306" s="151"/>
      <c r="AD306" s="151"/>
      <c r="AE306" s="151"/>
      <c r="AF306" s="151"/>
      <c r="AG306" s="151" t="s">
        <v>250</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c r="A307" s="158"/>
      <c r="B307" s="159"/>
      <c r="C307" s="198" t="s">
        <v>1780</v>
      </c>
      <c r="D307" s="190"/>
      <c r="E307" s="191">
        <v>9.1649999999999991</v>
      </c>
      <c r="F307" s="160"/>
      <c r="G307" s="160"/>
      <c r="H307" s="160"/>
      <c r="I307" s="160"/>
      <c r="J307" s="160"/>
      <c r="K307" s="160"/>
      <c r="L307" s="160"/>
      <c r="M307" s="160"/>
      <c r="N307" s="160"/>
      <c r="O307" s="160"/>
      <c r="P307" s="160"/>
      <c r="Q307" s="160"/>
      <c r="R307" s="160"/>
      <c r="S307" s="160"/>
      <c r="T307" s="160"/>
      <c r="U307" s="160"/>
      <c r="V307" s="160"/>
      <c r="W307" s="160"/>
      <c r="X307" s="151"/>
      <c r="Y307" s="151"/>
      <c r="Z307" s="151"/>
      <c r="AA307" s="151"/>
      <c r="AB307" s="151"/>
      <c r="AC307" s="151"/>
      <c r="AD307" s="151"/>
      <c r="AE307" s="151"/>
      <c r="AF307" s="151"/>
      <c r="AG307" s="151" t="s">
        <v>250</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c r="A308" s="158"/>
      <c r="B308" s="159"/>
      <c r="C308" s="198" t="s">
        <v>1781</v>
      </c>
      <c r="D308" s="190"/>
      <c r="E308" s="191">
        <v>20.21</v>
      </c>
      <c r="F308" s="160"/>
      <c r="G308" s="160"/>
      <c r="H308" s="160"/>
      <c r="I308" s="160"/>
      <c r="J308" s="160"/>
      <c r="K308" s="160"/>
      <c r="L308" s="160"/>
      <c r="M308" s="160"/>
      <c r="N308" s="160"/>
      <c r="O308" s="160"/>
      <c r="P308" s="160"/>
      <c r="Q308" s="160"/>
      <c r="R308" s="160"/>
      <c r="S308" s="160"/>
      <c r="T308" s="160"/>
      <c r="U308" s="160"/>
      <c r="V308" s="160"/>
      <c r="W308" s="160"/>
      <c r="X308" s="151"/>
      <c r="Y308" s="151"/>
      <c r="Z308" s="151"/>
      <c r="AA308" s="151"/>
      <c r="AB308" s="151"/>
      <c r="AC308" s="151"/>
      <c r="AD308" s="151"/>
      <c r="AE308" s="151"/>
      <c r="AF308" s="151"/>
      <c r="AG308" s="151" t="s">
        <v>250</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c r="A309" s="158"/>
      <c r="B309" s="159"/>
      <c r="C309" s="198" t="s">
        <v>1782</v>
      </c>
      <c r="D309" s="190"/>
      <c r="E309" s="191">
        <v>5.0625</v>
      </c>
      <c r="F309" s="160"/>
      <c r="G309" s="160"/>
      <c r="H309" s="160"/>
      <c r="I309" s="160"/>
      <c r="J309" s="160"/>
      <c r="K309" s="160"/>
      <c r="L309" s="160"/>
      <c r="M309" s="160"/>
      <c r="N309" s="160"/>
      <c r="O309" s="160"/>
      <c r="P309" s="160"/>
      <c r="Q309" s="160"/>
      <c r="R309" s="160"/>
      <c r="S309" s="160"/>
      <c r="T309" s="160"/>
      <c r="U309" s="160"/>
      <c r="V309" s="160"/>
      <c r="W309" s="160"/>
      <c r="X309" s="151"/>
      <c r="Y309" s="151"/>
      <c r="Z309" s="151"/>
      <c r="AA309" s="151"/>
      <c r="AB309" s="151"/>
      <c r="AC309" s="151"/>
      <c r="AD309" s="151"/>
      <c r="AE309" s="151"/>
      <c r="AF309" s="151"/>
      <c r="AG309" s="151" t="s">
        <v>250</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c r="A310" s="168">
        <v>52</v>
      </c>
      <c r="B310" s="169" t="s">
        <v>1783</v>
      </c>
      <c r="C310" s="185" t="s">
        <v>1784</v>
      </c>
      <c r="D310" s="170" t="s">
        <v>292</v>
      </c>
      <c r="E310" s="171">
        <v>43.602499999999999</v>
      </c>
      <c r="F310" s="172">
        <v>0</v>
      </c>
      <c r="G310" s="173">
        <f>ROUND(E310*F310,2)</f>
        <v>0</v>
      </c>
      <c r="H310" s="172"/>
      <c r="I310" s="173">
        <f>ROUND(E310*H310,2)</f>
        <v>0</v>
      </c>
      <c r="J310" s="172"/>
      <c r="K310" s="173">
        <f>ROUND(E310*J310,2)</f>
        <v>0</v>
      </c>
      <c r="L310" s="173">
        <v>21</v>
      </c>
      <c r="M310" s="173">
        <f>G310*(1+L310/100)</f>
        <v>0</v>
      </c>
      <c r="N310" s="173">
        <v>0</v>
      </c>
      <c r="O310" s="173">
        <f>ROUND(E310*N310,2)</f>
        <v>0</v>
      </c>
      <c r="P310" s="173">
        <v>0</v>
      </c>
      <c r="Q310" s="173">
        <f>ROUND(E310*P310,2)</f>
        <v>0</v>
      </c>
      <c r="R310" s="173" t="s">
        <v>309</v>
      </c>
      <c r="S310" s="173" t="s">
        <v>201</v>
      </c>
      <c r="T310" s="174" t="s">
        <v>245</v>
      </c>
      <c r="U310" s="160">
        <v>0.19</v>
      </c>
      <c r="V310" s="160">
        <f>ROUND(E310*U310,2)</f>
        <v>8.2799999999999994</v>
      </c>
      <c r="W310" s="160"/>
      <c r="X310" s="151"/>
      <c r="Y310" s="151"/>
      <c r="Z310" s="151"/>
      <c r="AA310" s="151"/>
      <c r="AB310" s="151"/>
      <c r="AC310" s="151"/>
      <c r="AD310" s="151"/>
      <c r="AE310" s="151"/>
      <c r="AF310" s="151"/>
      <c r="AG310" s="151" t="s">
        <v>259</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c r="A311" s="158"/>
      <c r="B311" s="159"/>
      <c r="C311" s="315" t="s">
        <v>1778</v>
      </c>
      <c r="D311" s="316"/>
      <c r="E311" s="316"/>
      <c r="F311" s="316"/>
      <c r="G311" s="316"/>
      <c r="H311" s="160"/>
      <c r="I311" s="160"/>
      <c r="J311" s="160"/>
      <c r="K311" s="160"/>
      <c r="L311" s="160"/>
      <c r="M311" s="160"/>
      <c r="N311" s="160"/>
      <c r="O311" s="160"/>
      <c r="P311" s="160"/>
      <c r="Q311" s="160"/>
      <c r="R311" s="160"/>
      <c r="S311" s="160"/>
      <c r="T311" s="160"/>
      <c r="U311" s="160"/>
      <c r="V311" s="160"/>
      <c r="W311" s="160"/>
      <c r="X311" s="151"/>
      <c r="Y311" s="151"/>
      <c r="Z311" s="151"/>
      <c r="AA311" s="151"/>
      <c r="AB311" s="151"/>
      <c r="AC311" s="151"/>
      <c r="AD311" s="151"/>
      <c r="AE311" s="151"/>
      <c r="AF311" s="151"/>
      <c r="AG311" s="151" t="s">
        <v>248</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58"/>
      <c r="B312" s="159"/>
      <c r="C312" s="198" t="s">
        <v>1779</v>
      </c>
      <c r="D312" s="190"/>
      <c r="E312" s="191">
        <v>9.1649999999999991</v>
      </c>
      <c r="F312" s="160"/>
      <c r="G312" s="160"/>
      <c r="H312" s="160"/>
      <c r="I312" s="160"/>
      <c r="J312" s="160"/>
      <c r="K312" s="160"/>
      <c r="L312" s="160"/>
      <c r="M312" s="160"/>
      <c r="N312" s="160"/>
      <c r="O312" s="160"/>
      <c r="P312" s="160"/>
      <c r="Q312" s="160"/>
      <c r="R312" s="160"/>
      <c r="S312" s="160"/>
      <c r="T312" s="160"/>
      <c r="U312" s="160"/>
      <c r="V312" s="160"/>
      <c r="W312" s="160"/>
      <c r="X312" s="151"/>
      <c r="Y312" s="151"/>
      <c r="Z312" s="151"/>
      <c r="AA312" s="151"/>
      <c r="AB312" s="151"/>
      <c r="AC312" s="151"/>
      <c r="AD312" s="151"/>
      <c r="AE312" s="151"/>
      <c r="AF312" s="151"/>
      <c r="AG312" s="151" t="s">
        <v>250</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58"/>
      <c r="B313" s="159"/>
      <c r="C313" s="198" t="s">
        <v>1780</v>
      </c>
      <c r="D313" s="190"/>
      <c r="E313" s="191">
        <v>9.1649999999999991</v>
      </c>
      <c r="F313" s="160"/>
      <c r="G313" s="160"/>
      <c r="H313" s="160"/>
      <c r="I313" s="160"/>
      <c r="J313" s="160"/>
      <c r="K313" s="160"/>
      <c r="L313" s="160"/>
      <c r="M313" s="160"/>
      <c r="N313" s="160"/>
      <c r="O313" s="160"/>
      <c r="P313" s="160"/>
      <c r="Q313" s="160"/>
      <c r="R313" s="160"/>
      <c r="S313" s="160"/>
      <c r="T313" s="160"/>
      <c r="U313" s="160"/>
      <c r="V313" s="160"/>
      <c r="W313" s="160"/>
      <c r="X313" s="151"/>
      <c r="Y313" s="151"/>
      <c r="Z313" s="151"/>
      <c r="AA313" s="151"/>
      <c r="AB313" s="151"/>
      <c r="AC313" s="151"/>
      <c r="AD313" s="151"/>
      <c r="AE313" s="151"/>
      <c r="AF313" s="151"/>
      <c r="AG313" s="151" t="s">
        <v>250</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c r="A314" s="158"/>
      <c r="B314" s="159"/>
      <c r="C314" s="198" t="s">
        <v>1781</v>
      </c>
      <c r="D314" s="190"/>
      <c r="E314" s="191">
        <v>20.21</v>
      </c>
      <c r="F314" s="160"/>
      <c r="G314" s="160"/>
      <c r="H314" s="160"/>
      <c r="I314" s="160"/>
      <c r="J314" s="160"/>
      <c r="K314" s="160"/>
      <c r="L314" s="160"/>
      <c r="M314" s="160"/>
      <c r="N314" s="160"/>
      <c r="O314" s="160"/>
      <c r="P314" s="160"/>
      <c r="Q314" s="160"/>
      <c r="R314" s="160"/>
      <c r="S314" s="160"/>
      <c r="T314" s="160"/>
      <c r="U314" s="160"/>
      <c r="V314" s="160"/>
      <c r="W314" s="160"/>
      <c r="X314" s="151"/>
      <c r="Y314" s="151"/>
      <c r="Z314" s="151"/>
      <c r="AA314" s="151"/>
      <c r="AB314" s="151"/>
      <c r="AC314" s="151"/>
      <c r="AD314" s="151"/>
      <c r="AE314" s="151"/>
      <c r="AF314" s="151"/>
      <c r="AG314" s="151" t="s">
        <v>250</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c r="A315" s="158"/>
      <c r="B315" s="159"/>
      <c r="C315" s="198" t="s">
        <v>1782</v>
      </c>
      <c r="D315" s="190"/>
      <c r="E315" s="191">
        <v>5.0625</v>
      </c>
      <c r="F315" s="160"/>
      <c r="G315" s="160"/>
      <c r="H315" s="160"/>
      <c r="I315" s="160"/>
      <c r="J315" s="160"/>
      <c r="K315" s="160"/>
      <c r="L315" s="160"/>
      <c r="M315" s="160"/>
      <c r="N315" s="160"/>
      <c r="O315" s="160"/>
      <c r="P315" s="160"/>
      <c r="Q315" s="160"/>
      <c r="R315" s="160"/>
      <c r="S315" s="160"/>
      <c r="T315" s="160"/>
      <c r="U315" s="160"/>
      <c r="V315" s="160"/>
      <c r="W315" s="160"/>
      <c r="X315" s="151"/>
      <c r="Y315" s="151"/>
      <c r="Z315" s="151"/>
      <c r="AA315" s="151"/>
      <c r="AB315" s="151"/>
      <c r="AC315" s="151"/>
      <c r="AD315" s="151"/>
      <c r="AE315" s="151"/>
      <c r="AF315" s="151"/>
      <c r="AG315" s="151" t="s">
        <v>250</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ht="22.5" outlineLevel="1">
      <c r="A316" s="168">
        <v>53</v>
      </c>
      <c r="B316" s="169" t="s">
        <v>1785</v>
      </c>
      <c r="C316" s="185" t="s">
        <v>1786</v>
      </c>
      <c r="D316" s="170" t="s">
        <v>292</v>
      </c>
      <c r="E316" s="171">
        <v>1.165</v>
      </c>
      <c r="F316" s="172">
        <v>0</v>
      </c>
      <c r="G316" s="173">
        <f>ROUND(E316*F316,2)</f>
        <v>0</v>
      </c>
      <c r="H316" s="172"/>
      <c r="I316" s="173">
        <f>ROUND(E316*H316,2)</f>
        <v>0</v>
      </c>
      <c r="J316" s="172"/>
      <c r="K316" s="173">
        <f>ROUND(E316*J316,2)</f>
        <v>0</v>
      </c>
      <c r="L316" s="173">
        <v>21</v>
      </c>
      <c r="M316" s="173">
        <f>G316*(1+L316/100)</f>
        <v>0</v>
      </c>
      <c r="N316" s="173">
        <v>1.09E-2</v>
      </c>
      <c r="O316" s="173">
        <f>ROUND(E316*N316,2)</f>
        <v>0.01</v>
      </c>
      <c r="P316" s="173">
        <v>0</v>
      </c>
      <c r="Q316" s="173">
        <f>ROUND(E316*P316,2)</f>
        <v>0</v>
      </c>
      <c r="R316" s="173" t="s">
        <v>309</v>
      </c>
      <c r="S316" s="173" t="s">
        <v>201</v>
      </c>
      <c r="T316" s="174" t="s">
        <v>245</v>
      </c>
      <c r="U316" s="160">
        <v>2.5000000000000001E-2</v>
      </c>
      <c r="V316" s="160">
        <f>ROUND(E316*U316,2)</f>
        <v>0.03</v>
      </c>
      <c r="W316" s="160"/>
      <c r="X316" s="151"/>
      <c r="Y316" s="151"/>
      <c r="Z316" s="151"/>
      <c r="AA316" s="151"/>
      <c r="AB316" s="151"/>
      <c r="AC316" s="151"/>
      <c r="AD316" s="151"/>
      <c r="AE316" s="151"/>
      <c r="AF316" s="151"/>
      <c r="AG316" s="151" t="s">
        <v>259</v>
      </c>
      <c r="AH316" s="151"/>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33.75" outlineLevel="1">
      <c r="A317" s="158"/>
      <c r="B317" s="159"/>
      <c r="C317" s="315" t="s">
        <v>1787</v>
      </c>
      <c r="D317" s="316"/>
      <c r="E317" s="316"/>
      <c r="F317" s="316"/>
      <c r="G317" s="316"/>
      <c r="H317" s="160"/>
      <c r="I317" s="160"/>
      <c r="J317" s="160"/>
      <c r="K317" s="160"/>
      <c r="L317" s="160"/>
      <c r="M317" s="160"/>
      <c r="N317" s="160"/>
      <c r="O317" s="160"/>
      <c r="P317" s="160"/>
      <c r="Q317" s="160"/>
      <c r="R317" s="160"/>
      <c r="S317" s="160"/>
      <c r="T317" s="160"/>
      <c r="U317" s="160"/>
      <c r="V317" s="160"/>
      <c r="W317" s="160"/>
      <c r="X317" s="151"/>
      <c r="Y317" s="151"/>
      <c r="Z317" s="151"/>
      <c r="AA317" s="151"/>
      <c r="AB317" s="151"/>
      <c r="AC317" s="151"/>
      <c r="AD317" s="151"/>
      <c r="AE317" s="151"/>
      <c r="AF317" s="151"/>
      <c r="AG317" s="151" t="s">
        <v>248</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75" t="str">
        <f>C317</f>
        <v>otevřeného podhledu, bez podpěrné konstrukce, s osazením na sucho na zdech do připravených ozubů, popř. na rovných zdech, trámech, průvlacích, nebo do traverz, bez úpravy povrchu plechů, s pomocným lešením o výšce podlahy do 1900 mm a pro zatížení do 1,5 kPa,</v>
      </c>
      <c r="BB317" s="151"/>
      <c r="BC317" s="151"/>
      <c r="BD317" s="151"/>
      <c r="BE317" s="151"/>
      <c r="BF317" s="151"/>
      <c r="BG317" s="151"/>
      <c r="BH317" s="151"/>
    </row>
    <row r="318" spans="1:60" outlineLevel="1">
      <c r="A318" s="158"/>
      <c r="B318" s="159"/>
      <c r="C318" s="198" t="s">
        <v>1788</v>
      </c>
      <c r="D318" s="190"/>
      <c r="E318" s="191">
        <v>0.15</v>
      </c>
      <c r="F318" s="160"/>
      <c r="G318" s="160"/>
      <c r="H318" s="160"/>
      <c r="I318" s="160"/>
      <c r="J318" s="160"/>
      <c r="K318" s="160"/>
      <c r="L318" s="160"/>
      <c r="M318" s="160"/>
      <c r="N318" s="160"/>
      <c r="O318" s="160"/>
      <c r="P318" s="160"/>
      <c r="Q318" s="160"/>
      <c r="R318" s="160"/>
      <c r="S318" s="160"/>
      <c r="T318" s="160"/>
      <c r="U318" s="160"/>
      <c r="V318" s="160"/>
      <c r="W318" s="160"/>
      <c r="X318" s="151"/>
      <c r="Y318" s="151"/>
      <c r="Z318" s="151"/>
      <c r="AA318" s="151"/>
      <c r="AB318" s="151"/>
      <c r="AC318" s="151"/>
      <c r="AD318" s="151"/>
      <c r="AE318" s="151"/>
      <c r="AF318" s="151"/>
      <c r="AG318" s="151" t="s">
        <v>250</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c r="A319" s="158"/>
      <c r="B319" s="159"/>
      <c r="C319" s="198" t="s">
        <v>1789</v>
      </c>
      <c r="D319" s="190"/>
      <c r="E319" s="191">
        <v>0.32</v>
      </c>
      <c r="F319" s="160"/>
      <c r="G319" s="160"/>
      <c r="H319" s="160"/>
      <c r="I319" s="160"/>
      <c r="J319" s="160"/>
      <c r="K319" s="160"/>
      <c r="L319" s="160"/>
      <c r="M319" s="160"/>
      <c r="N319" s="160"/>
      <c r="O319" s="160"/>
      <c r="P319" s="160"/>
      <c r="Q319" s="160"/>
      <c r="R319" s="160"/>
      <c r="S319" s="160"/>
      <c r="T319" s="160"/>
      <c r="U319" s="160"/>
      <c r="V319" s="160"/>
      <c r="W319" s="160"/>
      <c r="X319" s="151"/>
      <c r="Y319" s="151"/>
      <c r="Z319" s="151"/>
      <c r="AA319" s="151"/>
      <c r="AB319" s="151"/>
      <c r="AC319" s="151"/>
      <c r="AD319" s="151"/>
      <c r="AE319" s="151"/>
      <c r="AF319" s="151"/>
      <c r="AG319" s="151" t="s">
        <v>250</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c r="A320" s="158"/>
      <c r="B320" s="159"/>
      <c r="C320" s="198" t="s">
        <v>1790</v>
      </c>
      <c r="D320" s="190"/>
      <c r="E320" s="191">
        <v>0.15</v>
      </c>
      <c r="F320" s="160"/>
      <c r="G320" s="160"/>
      <c r="H320" s="160"/>
      <c r="I320" s="160"/>
      <c r="J320" s="160"/>
      <c r="K320" s="160"/>
      <c r="L320" s="160"/>
      <c r="M320" s="160"/>
      <c r="N320" s="160"/>
      <c r="O320" s="160"/>
      <c r="P320" s="160"/>
      <c r="Q320" s="160"/>
      <c r="R320" s="160"/>
      <c r="S320" s="160"/>
      <c r="T320" s="160"/>
      <c r="U320" s="160"/>
      <c r="V320" s="160"/>
      <c r="W320" s="160"/>
      <c r="X320" s="151"/>
      <c r="Y320" s="151"/>
      <c r="Z320" s="151"/>
      <c r="AA320" s="151"/>
      <c r="AB320" s="151"/>
      <c r="AC320" s="151"/>
      <c r="AD320" s="151"/>
      <c r="AE320" s="151"/>
      <c r="AF320" s="151"/>
      <c r="AG320" s="151" t="s">
        <v>250</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c r="A321" s="158"/>
      <c r="B321" s="159"/>
      <c r="C321" s="198" t="s">
        <v>1789</v>
      </c>
      <c r="D321" s="190"/>
      <c r="E321" s="191">
        <v>0.32</v>
      </c>
      <c r="F321" s="160"/>
      <c r="G321" s="160"/>
      <c r="H321" s="160"/>
      <c r="I321" s="160"/>
      <c r="J321" s="160"/>
      <c r="K321" s="160"/>
      <c r="L321" s="160"/>
      <c r="M321" s="160"/>
      <c r="N321" s="160"/>
      <c r="O321" s="160"/>
      <c r="P321" s="160"/>
      <c r="Q321" s="160"/>
      <c r="R321" s="160"/>
      <c r="S321" s="160"/>
      <c r="T321" s="160"/>
      <c r="U321" s="160"/>
      <c r="V321" s="160"/>
      <c r="W321" s="160"/>
      <c r="X321" s="151"/>
      <c r="Y321" s="151"/>
      <c r="Z321" s="151"/>
      <c r="AA321" s="151"/>
      <c r="AB321" s="151"/>
      <c r="AC321" s="151"/>
      <c r="AD321" s="151"/>
      <c r="AE321" s="151"/>
      <c r="AF321" s="151"/>
      <c r="AG321" s="151" t="s">
        <v>250</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c r="A322" s="158"/>
      <c r="B322" s="159"/>
      <c r="C322" s="198" t="s">
        <v>1791</v>
      </c>
      <c r="D322" s="190"/>
      <c r="E322" s="191">
        <v>0.22500000000000001</v>
      </c>
      <c r="F322" s="160"/>
      <c r="G322" s="160"/>
      <c r="H322" s="160"/>
      <c r="I322" s="160"/>
      <c r="J322" s="160"/>
      <c r="K322" s="160"/>
      <c r="L322" s="160"/>
      <c r="M322" s="160"/>
      <c r="N322" s="160"/>
      <c r="O322" s="160"/>
      <c r="P322" s="160"/>
      <c r="Q322" s="160"/>
      <c r="R322" s="160"/>
      <c r="S322" s="160"/>
      <c r="T322" s="160"/>
      <c r="U322" s="160"/>
      <c r="V322" s="160"/>
      <c r="W322" s="160"/>
      <c r="X322" s="151"/>
      <c r="Y322" s="151"/>
      <c r="Z322" s="151"/>
      <c r="AA322" s="151"/>
      <c r="AB322" s="151"/>
      <c r="AC322" s="151"/>
      <c r="AD322" s="151"/>
      <c r="AE322" s="151"/>
      <c r="AF322" s="151"/>
      <c r="AG322" s="151" t="s">
        <v>250</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c r="A323" s="168">
        <v>54</v>
      </c>
      <c r="B323" s="169" t="s">
        <v>1792</v>
      </c>
      <c r="C323" s="185" t="s">
        <v>1793</v>
      </c>
      <c r="D323" s="170" t="s">
        <v>685</v>
      </c>
      <c r="E323" s="171">
        <v>0.15867999999999999</v>
      </c>
      <c r="F323" s="172">
        <v>0</v>
      </c>
      <c r="G323" s="173">
        <f>ROUND(E323*F323,2)</f>
        <v>0</v>
      </c>
      <c r="H323" s="172"/>
      <c r="I323" s="173">
        <f>ROUND(E323*H323,2)</f>
        <v>0</v>
      </c>
      <c r="J323" s="172"/>
      <c r="K323" s="173">
        <f>ROUND(E323*J323,2)</f>
        <v>0</v>
      </c>
      <c r="L323" s="173">
        <v>21</v>
      </c>
      <c r="M323" s="173">
        <f>G323*(1+L323/100)</f>
        <v>0</v>
      </c>
      <c r="N323" s="173">
        <v>1.02139</v>
      </c>
      <c r="O323" s="173">
        <f>ROUND(E323*N323,2)</f>
        <v>0.16</v>
      </c>
      <c r="P323" s="173">
        <v>0</v>
      </c>
      <c r="Q323" s="173">
        <f>ROUND(E323*P323,2)</f>
        <v>0</v>
      </c>
      <c r="R323" s="173" t="s">
        <v>309</v>
      </c>
      <c r="S323" s="173" t="s">
        <v>201</v>
      </c>
      <c r="T323" s="174" t="s">
        <v>245</v>
      </c>
      <c r="U323" s="160">
        <v>26.616</v>
      </c>
      <c r="V323" s="160">
        <f>ROUND(E323*U323,2)</f>
        <v>4.22</v>
      </c>
      <c r="W323" s="160"/>
      <c r="X323" s="151"/>
      <c r="Y323" s="151"/>
      <c r="Z323" s="151"/>
      <c r="AA323" s="151"/>
      <c r="AB323" s="151"/>
      <c r="AC323" s="151"/>
      <c r="AD323" s="151"/>
      <c r="AE323" s="151"/>
      <c r="AF323" s="151"/>
      <c r="AG323" s="151" t="s">
        <v>259</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ht="22.5" outlineLevel="1">
      <c r="A324" s="158"/>
      <c r="B324" s="159"/>
      <c r="C324" s="315" t="s">
        <v>1794</v>
      </c>
      <c r="D324" s="316"/>
      <c r="E324" s="316"/>
      <c r="F324" s="316"/>
      <c r="G324" s="316"/>
      <c r="H324" s="160"/>
      <c r="I324" s="160"/>
      <c r="J324" s="160"/>
      <c r="K324" s="160"/>
      <c r="L324" s="160"/>
      <c r="M324" s="160"/>
      <c r="N324" s="160"/>
      <c r="O324" s="160"/>
      <c r="P324" s="160"/>
      <c r="Q324" s="160"/>
      <c r="R324" s="160"/>
      <c r="S324" s="160"/>
      <c r="T324" s="160"/>
      <c r="U324" s="160"/>
      <c r="V324" s="160"/>
      <c r="W324" s="160"/>
      <c r="X324" s="151"/>
      <c r="Y324" s="151"/>
      <c r="Z324" s="151"/>
      <c r="AA324" s="151"/>
      <c r="AB324" s="151"/>
      <c r="AC324" s="151"/>
      <c r="AD324" s="151"/>
      <c r="AE324" s="151"/>
      <c r="AF324" s="151"/>
      <c r="AG324" s="151" t="s">
        <v>248</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75" t="str">
        <f>C324</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324" s="151"/>
      <c r="BC324" s="151"/>
      <c r="BD324" s="151"/>
      <c r="BE324" s="151"/>
      <c r="BF324" s="151"/>
      <c r="BG324" s="151"/>
      <c r="BH324" s="151"/>
    </row>
    <row r="325" spans="1:60" outlineLevel="1">
      <c r="A325" s="158"/>
      <c r="B325" s="159"/>
      <c r="C325" s="198" t="s">
        <v>1795</v>
      </c>
      <c r="D325" s="190"/>
      <c r="E325" s="191">
        <v>3.4770000000000002E-2</v>
      </c>
      <c r="F325" s="160"/>
      <c r="G325" s="160"/>
      <c r="H325" s="160"/>
      <c r="I325" s="160"/>
      <c r="J325" s="160"/>
      <c r="K325" s="160"/>
      <c r="L325" s="160"/>
      <c r="M325" s="160"/>
      <c r="N325" s="160"/>
      <c r="O325" s="160"/>
      <c r="P325" s="160"/>
      <c r="Q325" s="160"/>
      <c r="R325" s="160"/>
      <c r="S325" s="160"/>
      <c r="T325" s="160"/>
      <c r="U325" s="160"/>
      <c r="V325" s="160"/>
      <c r="W325" s="160"/>
      <c r="X325" s="151"/>
      <c r="Y325" s="151"/>
      <c r="Z325" s="151"/>
      <c r="AA325" s="151"/>
      <c r="AB325" s="151"/>
      <c r="AC325" s="151"/>
      <c r="AD325" s="151"/>
      <c r="AE325" s="151"/>
      <c r="AF325" s="151"/>
      <c r="AG325" s="151" t="s">
        <v>250</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c r="A326" s="158"/>
      <c r="B326" s="159"/>
      <c r="C326" s="198" t="s">
        <v>1796</v>
      </c>
      <c r="D326" s="190"/>
      <c r="E326" s="191">
        <v>3.4770000000000002E-2</v>
      </c>
      <c r="F326" s="160"/>
      <c r="G326" s="160"/>
      <c r="H326" s="160"/>
      <c r="I326" s="160"/>
      <c r="J326" s="160"/>
      <c r="K326" s="160"/>
      <c r="L326" s="160"/>
      <c r="M326" s="160"/>
      <c r="N326" s="160"/>
      <c r="O326" s="160"/>
      <c r="P326" s="160"/>
      <c r="Q326" s="160"/>
      <c r="R326" s="160"/>
      <c r="S326" s="160"/>
      <c r="T326" s="160"/>
      <c r="U326" s="160"/>
      <c r="V326" s="160"/>
      <c r="W326" s="160"/>
      <c r="X326" s="151"/>
      <c r="Y326" s="151"/>
      <c r="Z326" s="151"/>
      <c r="AA326" s="151"/>
      <c r="AB326" s="151"/>
      <c r="AC326" s="151"/>
      <c r="AD326" s="151"/>
      <c r="AE326" s="151"/>
      <c r="AF326" s="151"/>
      <c r="AG326" s="151" t="s">
        <v>250</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c r="A327" s="158"/>
      <c r="B327" s="159"/>
      <c r="C327" s="198" t="s">
        <v>1797</v>
      </c>
      <c r="D327" s="190"/>
      <c r="E327" s="191">
        <v>6.88E-2</v>
      </c>
      <c r="F327" s="160"/>
      <c r="G327" s="160"/>
      <c r="H327" s="160"/>
      <c r="I327" s="160"/>
      <c r="J327" s="160"/>
      <c r="K327" s="160"/>
      <c r="L327" s="160"/>
      <c r="M327" s="160"/>
      <c r="N327" s="160"/>
      <c r="O327" s="160"/>
      <c r="P327" s="160"/>
      <c r="Q327" s="160"/>
      <c r="R327" s="160"/>
      <c r="S327" s="160"/>
      <c r="T327" s="160"/>
      <c r="U327" s="160"/>
      <c r="V327" s="160"/>
      <c r="W327" s="160"/>
      <c r="X327" s="151"/>
      <c r="Y327" s="151"/>
      <c r="Z327" s="151"/>
      <c r="AA327" s="151"/>
      <c r="AB327" s="151"/>
      <c r="AC327" s="151"/>
      <c r="AD327" s="151"/>
      <c r="AE327" s="151"/>
      <c r="AF327" s="151"/>
      <c r="AG327" s="151" t="s">
        <v>250</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c r="A328" s="158"/>
      <c r="B328" s="159"/>
      <c r="C328" s="198" t="s">
        <v>1798</v>
      </c>
      <c r="D328" s="190"/>
      <c r="E328" s="191">
        <v>2.034E-2</v>
      </c>
      <c r="F328" s="160"/>
      <c r="G328" s="160"/>
      <c r="H328" s="160"/>
      <c r="I328" s="160"/>
      <c r="J328" s="160"/>
      <c r="K328" s="160"/>
      <c r="L328" s="160"/>
      <c r="M328" s="160"/>
      <c r="N328" s="160"/>
      <c r="O328" s="160"/>
      <c r="P328" s="160"/>
      <c r="Q328" s="160"/>
      <c r="R328" s="160"/>
      <c r="S328" s="160"/>
      <c r="T328" s="160"/>
      <c r="U328" s="160"/>
      <c r="V328" s="160"/>
      <c r="W328" s="160"/>
      <c r="X328" s="151"/>
      <c r="Y328" s="151"/>
      <c r="Z328" s="151"/>
      <c r="AA328" s="151"/>
      <c r="AB328" s="151"/>
      <c r="AC328" s="151"/>
      <c r="AD328" s="151"/>
      <c r="AE328" s="151"/>
      <c r="AF328" s="151"/>
      <c r="AG328" s="151" t="s">
        <v>250</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c r="A329" s="168">
        <v>55</v>
      </c>
      <c r="B329" s="169" t="s">
        <v>1799</v>
      </c>
      <c r="C329" s="185" t="s">
        <v>1800</v>
      </c>
      <c r="D329" s="170" t="s">
        <v>685</v>
      </c>
      <c r="E329" s="171">
        <v>0.26</v>
      </c>
      <c r="F329" s="172">
        <v>0</v>
      </c>
      <c r="G329" s="173">
        <f>ROUND(E329*F329,2)</f>
        <v>0</v>
      </c>
      <c r="H329" s="172"/>
      <c r="I329" s="173">
        <f>ROUND(E329*H329,2)</f>
        <v>0</v>
      </c>
      <c r="J329" s="172"/>
      <c r="K329" s="173">
        <f>ROUND(E329*J329,2)</f>
        <v>0</v>
      </c>
      <c r="L329" s="173">
        <v>21</v>
      </c>
      <c r="M329" s="173">
        <f>G329*(1+L329/100)</f>
        <v>0</v>
      </c>
      <c r="N329" s="173">
        <v>1.0543800000000001</v>
      </c>
      <c r="O329" s="173">
        <f>ROUND(E329*N329,2)</f>
        <v>0.27</v>
      </c>
      <c r="P329" s="173">
        <v>0</v>
      </c>
      <c r="Q329" s="173">
        <f>ROUND(E329*P329,2)</f>
        <v>0</v>
      </c>
      <c r="R329" s="173" t="s">
        <v>309</v>
      </c>
      <c r="S329" s="173" t="s">
        <v>201</v>
      </c>
      <c r="T329" s="174" t="s">
        <v>245</v>
      </c>
      <c r="U329" s="160">
        <v>15.211</v>
      </c>
      <c r="V329" s="160">
        <f>ROUND(E329*U329,2)</f>
        <v>3.95</v>
      </c>
      <c r="W329" s="160"/>
      <c r="X329" s="151"/>
      <c r="Y329" s="151"/>
      <c r="Z329" s="151"/>
      <c r="AA329" s="151"/>
      <c r="AB329" s="151"/>
      <c r="AC329" s="151"/>
      <c r="AD329" s="151"/>
      <c r="AE329" s="151"/>
      <c r="AF329" s="151"/>
      <c r="AG329" s="151" t="s">
        <v>259</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ht="22.5" outlineLevel="1">
      <c r="A330" s="158"/>
      <c r="B330" s="159"/>
      <c r="C330" s="315" t="s">
        <v>1794</v>
      </c>
      <c r="D330" s="316"/>
      <c r="E330" s="316"/>
      <c r="F330" s="316"/>
      <c r="G330" s="316"/>
      <c r="H330" s="160"/>
      <c r="I330" s="160"/>
      <c r="J330" s="160"/>
      <c r="K330" s="160"/>
      <c r="L330" s="160"/>
      <c r="M330" s="160"/>
      <c r="N330" s="160"/>
      <c r="O330" s="160"/>
      <c r="P330" s="160"/>
      <c r="Q330" s="160"/>
      <c r="R330" s="160"/>
      <c r="S330" s="160"/>
      <c r="T330" s="160"/>
      <c r="U330" s="160"/>
      <c r="V330" s="160"/>
      <c r="W330" s="160"/>
      <c r="X330" s="151"/>
      <c r="Y330" s="151"/>
      <c r="Z330" s="151"/>
      <c r="AA330" s="151"/>
      <c r="AB330" s="151"/>
      <c r="AC330" s="151"/>
      <c r="AD330" s="151"/>
      <c r="AE330" s="151"/>
      <c r="AF330" s="151"/>
      <c r="AG330" s="151" t="s">
        <v>248</v>
      </c>
      <c r="AH330" s="151"/>
      <c r="AI330" s="151"/>
      <c r="AJ330" s="151"/>
      <c r="AK330" s="151"/>
      <c r="AL330" s="151"/>
      <c r="AM330" s="151"/>
      <c r="AN330" s="151"/>
      <c r="AO330" s="151"/>
      <c r="AP330" s="151"/>
      <c r="AQ330" s="151"/>
      <c r="AR330" s="151"/>
      <c r="AS330" s="151"/>
      <c r="AT330" s="151"/>
      <c r="AU330" s="151"/>
      <c r="AV330" s="151"/>
      <c r="AW330" s="151"/>
      <c r="AX330" s="151"/>
      <c r="AY330" s="151"/>
      <c r="AZ330" s="151"/>
      <c r="BA330" s="175" t="str">
        <f>C330</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330" s="151"/>
      <c r="BC330" s="151"/>
      <c r="BD330" s="151"/>
      <c r="BE330" s="151"/>
      <c r="BF330" s="151"/>
      <c r="BG330" s="151"/>
      <c r="BH330" s="151"/>
    </row>
    <row r="331" spans="1:60" outlineLevel="1">
      <c r="A331" s="158"/>
      <c r="B331" s="159"/>
      <c r="C331" s="198" t="s">
        <v>1801</v>
      </c>
      <c r="D331" s="190"/>
      <c r="E331" s="191">
        <v>7.0999999999999994E-2</v>
      </c>
      <c r="F331" s="160"/>
      <c r="G331" s="160"/>
      <c r="H331" s="160"/>
      <c r="I331" s="160"/>
      <c r="J331" s="160"/>
      <c r="K331" s="160"/>
      <c r="L331" s="160"/>
      <c r="M331" s="160"/>
      <c r="N331" s="160"/>
      <c r="O331" s="160"/>
      <c r="P331" s="160"/>
      <c r="Q331" s="160"/>
      <c r="R331" s="160"/>
      <c r="S331" s="160"/>
      <c r="T331" s="160"/>
      <c r="U331" s="160"/>
      <c r="V331" s="160"/>
      <c r="W331" s="160"/>
      <c r="X331" s="151"/>
      <c r="Y331" s="151"/>
      <c r="Z331" s="151"/>
      <c r="AA331" s="151"/>
      <c r="AB331" s="151"/>
      <c r="AC331" s="151"/>
      <c r="AD331" s="151"/>
      <c r="AE331" s="151"/>
      <c r="AF331" s="151"/>
      <c r="AG331" s="151" t="s">
        <v>250</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c r="A332" s="158"/>
      <c r="B332" s="159"/>
      <c r="C332" s="198" t="s">
        <v>1802</v>
      </c>
      <c r="D332" s="190"/>
      <c r="E332" s="191">
        <v>6.3E-2</v>
      </c>
      <c r="F332" s="160"/>
      <c r="G332" s="160"/>
      <c r="H332" s="160"/>
      <c r="I332" s="160"/>
      <c r="J332" s="160"/>
      <c r="K332" s="160"/>
      <c r="L332" s="160"/>
      <c r="M332" s="160"/>
      <c r="N332" s="160"/>
      <c r="O332" s="160"/>
      <c r="P332" s="160"/>
      <c r="Q332" s="160"/>
      <c r="R332" s="160"/>
      <c r="S332" s="160"/>
      <c r="T332" s="160"/>
      <c r="U332" s="160"/>
      <c r="V332" s="160"/>
      <c r="W332" s="160"/>
      <c r="X332" s="151"/>
      <c r="Y332" s="151"/>
      <c r="Z332" s="151"/>
      <c r="AA332" s="151"/>
      <c r="AB332" s="151"/>
      <c r="AC332" s="151"/>
      <c r="AD332" s="151"/>
      <c r="AE332" s="151"/>
      <c r="AF332" s="151"/>
      <c r="AG332" s="151" t="s">
        <v>250</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c r="A333" s="158"/>
      <c r="B333" s="159"/>
      <c r="C333" s="198" t="s">
        <v>1803</v>
      </c>
      <c r="D333" s="190"/>
      <c r="E333" s="191">
        <v>0.126</v>
      </c>
      <c r="F333" s="160"/>
      <c r="G333" s="160"/>
      <c r="H333" s="160"/>
      <c r="I333" s="160"/>
      <c r="J333" s="160"/>
      <c r="K333" s="160"/>
      <c r="L333" s="160"/>
      <c r="M333" s="160"/>
      <c r="N333" s="160"/>
      <c r="O333" s="160"/>
      <c r="P333" s="160"/>
      <c r="Q333" s="160"/>
      <c r="R333" s="160"/>
      <c r="S333" s="160"/>
      <c r="T333" s="160"/>
      <c r="U333" s="160"/>
      <c r="V333" s="160"/>
      <c r="W333" s="160"/>
      <c r="X333" s="151"/>
      <c r="Y333" s="151"/>
      <c r="Z333" s="151"/>
      <c r="AA333" s="151"/>
      <c r="AB333" s="151"/>
      <c r="AC333" s="151"/>
      <c r="AD333" s="151"/>
      <c r="AE333" s="151"/>
      <c r="AF333" s="151"/>
      <c r="AG333" s="151" t="s">
        <v>250</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c r="A334" s="168">
        <v>56</v>
      </c>
      <c r="B334" s="169" t="s">
        <v>1804</v>
      </c>
      <c r="C334" s="185" t="s">
        <v>1805</v>
      </c>
      <c r="D334" s="170" t="s">
        <v>211</v>
      </c>
      <c r="E334" s="171">
        <v>20</v>
      </c>
      <c r="F334" s="172">
        <v>0</v>
      </c>
      <c r="G334" s="173">
        <f>ROUND(E334*F334,2)</f>
        <v>0</v>
      </c>
      <c r="H334" s="172"/>
      <c r="I334" s="173">
        <f>ROUND(E334*H334,2)</f>
        <v>0</v>
      </c>
      <c r="J334" s="172"/>
      <c r="K334" s="173">
        <f>ROUND(E334*J334,2)</f>
        <v>0</v>
      </c>
      <c r="L334" s="173">
        <v>21</v>
      </c>
      <c r="M334" s="173">
        <f>G334*(1+L334/100)</f>
        <v>0</v>
      </c>
      <c r="N334" s="173">
        <v>2.23E-2</v>
      </c>
      <c r="O334" s="173">
        <f>ROUND(E334*N334,2)</f>
        <v>0.45</v>
      </c>
      <c r="P334" s="173">
        <v>0</v>
      </c>
      <c r="Q334" s="173">
        <f>ROUND(E334*P334,2)</f>
        <v>0</v>
      </c>
      <c r="R334" s="173" t="s">
        <v>338</v>
      </c>
      <c r="S334" s="173" t="s">
        <v>201</v>
      </c>
      <c r="T334" s="174" t="s">
        <v>245</v>
      </c>
      <c r="U334" s="160">
        <v>0.2014</v>
      </c>
      <c r="V334" s="160">
        <f>ROUND(E334*U334,2)</f>
        <v>4.03</v>
      </c>
      <c r="W334" s="160"/>
      <c r="X334" s="151"/>
      <c r="Y334" s="151"/>
      <c r="Z334" s="151"/>
      <c r="AA334" s="151"/>
      <c r="AB334" s="151"/>
      <c r="AC334" s="151"/>
      <c r="AD334" s="151"/>
      <c r="AE334" s="151"/>
      <c r="AF334" s="151"/>
      <c r="AG334" s="151" t="s">
        <v>246</v>
      </c>
      <c r="AH334" s="151"/>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58"/>
      <c r="B335" s="159"/>
      <c r="C335" s="198" t="s">
        <v>1806</v>
      </c>
      <c r="D335" s="190"/>
      <c r="E335" s="191">
        <v>20</v>
      </c>
      <c r="F335" s="160"/>
      <c r="G335" s="160"/>
      <c r="H335" s="160"/>
      <c r="I335" s="160"/>
      <c r="J335" s="160"/>
      <c r="K335" s="160"/>
      <c r="L335" s="160"/>
      <c r="M335" s="160"/>
      <c r="N335" s="160"/>
      <c r="O335" s="160"/>
      <c r="P335" s="160"/>
      <c r="Q335" s="160"/>
      <c r="R335" s="160"/>
      <c r="S335" s="160"/>
      <c r="T335" s="160"/>
      <c r="U335" s="160"/>
      <c r="V335" s="160"/>
      <c r="W335" s="160"/>
      <c r="X335" s="151"/>
      <c r="Y335" s="151"/>
      <c r="Z335" s="151"/>
      <c r="AA335" s="151"/>
      <c r="AB335" s="151"/>
      <c r="AC335" s="151"/>
      <c r="AD335" s="151"/>
      <c r="AE335" s="151"/>
      <c r="AF335" s="151"/>
      <c r="AG335" s="151" t="s">
        <v>250</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ht="22.5" outlineLevel="1">
      <c r="A336" s="168">
        <v>57</v>
      </c>
      <c r="B336" s="169" t="s">
        <v>1807</v>
      </c>
      <c r="C336" s="185" t="s">
        <v>1808</v>
      </c>
      <c r="D336" s="170" t="s">
        <v>211</v>
      </c>
      <c r="E336" s="171">
        <v>16</v>
      </c>
      <c r="F336" s="172">
        <v>0</v>
      </c>
      <c r="G336" s="173">
        <f>ROUND(E336*F336,2)</f>
        <v>0</v>
      </c>
      <c r="H336" s="172"/>
      <c r="I336" s="173">
        <f>ROUND(E336*H336,2)</f>
        <v>0</v>
      </c>
      <c r="J336" s="172"/>
      <c r="K336" s="173">
        <f>ROUND(E336*J336,2)</f>
        <v>0</v>
      </c>
      <c r="L336" s="173">
        <v>21</v>
      </c>
      <c r="M336" s="173">
        <f>G336*(1+L336/100)</f>
        <v>0</v>
      </c>
      <c r="N336" s="173">
        <v>5.8000000000000003E-2</v>
      </c>
      <c r="O336" s="173">
        <f>ROUND(E336*N336,2)</f>
        <v>0.93</v>
      </c>
      <c r="P336" s="173">
        <v>0</v>
      </c>
      <c r="Q336" s="173">
        <f>ROUND(E336*P336,2)</f>
        <v>0</v>
      </c>
      <c r="R336" s="173" t="s">
        <v>338</v>
      </c>
      <c r="S336" s="173" t="s">
        <v>201</v>
      </c>
      <c r="T336" s="174" t="s">
        <v>245</v>
      </c>
      <c r="U336" s="160">
        <v>0.29349999999999998</v>
      </c>
      <c r="V336" s="160">
        <f>ROUND(E336*U336,2)</f>
        <v>4.7</v>
      </c>
      <c r="W336" s="160"/>
      <c r="X336" s="151"/>
      <c r="Y336" s="151"/>
      <c r="Z336" s="151"/>
      <c r="AA336" s="151"/>
      <c r="AB336" s="151"/>
      <c r="AC336" s="151"/>
      <c r="AD336" s="151"/>
      <c r="AE336" s="151"/>
      <c r="AF336" s="151"/>
      <c r="AG336" s="151" t="s">
        <v>246</v>
      </c>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58"/>
      <c r="B337" s="159"/>
      <c r="C337" s="198" t="s">
        <v>1809</v>
      </c>
      <c r="D337" s="190"/>
      <c r="E337" s="191">
        <v>16</v>
      </c>
      <c r="F337" s="160"/>
      <c r="G337" s="160"/>
      <c r="H337" s="160"/>
      <c r="I337" s="160"/>
      <c r="J337" s="160"/>
      <c r="K337" s="160"/>
      <c r="L337" s="160"/>
      <c r="M337" s="160"/>
      <c r="N337" s="160"/>
      <c r="O337" s="160"/>
      <c r="P337" s="160"/>
      <c r="Q337" s="160"/>
      <c r="R337" s="160"/>
      <c r="S337" s="160"/>
      <c r="T337" s="160"/>
      <c r="U337" s="160"/>
      <c r="V337" s="160"/>
      <c r="W337" s="160"/>
      <c r="X337" s="151"/>
      <c r="Y337" s="151"/>
      <c r="Z337" s="151"/>
      <c r="AA337" s="151"/>
      <c r="AB337" s="151"/>
      <c r="AC337" s="151"/>
      <c r="AD337" s="151"/>
      <c r="AE337" s="151"/>
      <c r="AF337" s="151"/>
      <c r="AG337" s="151" t="s">
        <v>250</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c r="A338" s="168">
        <v>58</v>
      </c>
      <c r="B338" s="169" t="s">
        <v>1810</v>
      </c>
      <c r="C338" s="185" t="s">
        <v>1811</v>
      </c>
      <c r="D338" s="170" t="s">
        <v>685</v>
      </c>
      <c r="E338" s="171">
        <v>0.4551</v>
      </c>
      <c r="F338" s="172">
        <v>0</v>
      </c>
      <c r="G338" s="173">
        <f>ROUND(E338*F338,2)</f>
        <v>0</v>
      </c>
      <c r="H338" s="172"/>
      <c r="I338" s="173">
        <f>ROUND(E338*H338,2)</f>
        <v>0</v>
      </c>
      <c r="J338" s="172"/>
      <c r="K338" s="173">
        <f>ROUND(E338*J338,2)</f>
        <v>0</v>
      </c>
      <c r="L338" s="173">
        <v>21</v>
      </c>
      <c r="M338" s="173">
        <f>G338*(1+L338/100)</f>
        <v>0</v>
      </c>
      <c r="N338" s="173">
        <v>1.9009999999999999E-2</v>
      </c>
      <c r="O338" s="173">
        <f>ROUND(E338*N338,2)</f>
        <v>0.01</v>
      </c>
      <c r="P338" s="173">
        <v>0</v>
      </c>
      <c r="Q338" s="173">
        <f>ROUND(E338*P338,2)</f>
        <v>0</v>
      </c>
      <c r="R338" s="173" t="s">
        <v>309</v>
      </c>
      <c r="S338" s="173" t="s">
        <v>201</v>
      </c>
      <c r="T338" s="174" t="s">
        <v>245</v>
      </c>
      <c r="U338" s="160">
        <v>18.175000000000001</v>
      </c>
      <c r="V338" s="160">
        <f>ROUND(E338*U338,2)</f>
        <v>8.27</v>
      </c>
      <c r="W338" s="160"/>
      <c r="X338" s="151"/>
      <c r="Y338" s="151"/>
      <c r="Z338" s="151"/>
      <c r="AA338" s="151"/>
      <c r="AB338" s="151"/>
      <c r="AC338" s="151"/>
      <c r="AD338" s="151"/>
      <c r="AE338" s="151"/>
      <c r="AF338" s="151"/>
      <c r="AG338" s="151" t="s">
        <v>259</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c r="A339" s="158"/>
      <c r="B339" s="159"/>
      <c r="C339" s="315" t="s">
        <v>1812</v>
      </c>
      <c r="D339" s="316"/>
      <c r="E339" s="316"/>
      <c r="F339" s="316"/>
      <c r="G339" s="316"/>
      <c r="H339" s="160"/>
      <c r="I339" s="160"/>
      <c r="J339" s="160"/>
      <c r="K339" s="160"/>
      <c r="L339" s="160"/>
      <c r="M339" s="160"/>
      <c r="N339" s="160"/>
      <c r="O339" s="160"/>
      <c r="P339" s="160"/>
      <c r="Q339" s="160"/>
      <c r="R339" s="160"/>
      <c r="S339" s="160"/>
      <c r="T339" s="160"/>
      <c r="U339" s="160"/>
      <c r="V339" s="160"/>
      <c r="W339" s="160"/>
      <c r="X339" s="151"/>
      <c r="Y339" s="151"/>
      <c r="Z339" s="151"/>
      <c r="AA339" s="151"/>
      <c r="AB339" s="151"/>
      <c r="AC339" s="151"/>
      <c r="AD339" s="151"/>
      <c r="AE339" s="151"/>
      <c r="AF339" s="151"/>
      <c r="AG339" s="151" t="s">
        <v>248</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c r="A340" s="158"/>
      <c r="B340" s="159"/>
      <c r="C340" s="198" t="s">
        <v>1813</v>
      </c>
      <c r="D340" s="190"/>
      <c r="E340" s="191">
        <v>0.12987000000000001</v>
      </c>
      <c r="F340" s="160"/>
      <c r="G340" s="160"/>
      <c r="H340" s="160"/>
      <c r="I340" s="160"/>
      <c r="J340" s="160"/>
      <c r="K340" s="160"/>
      <c r="L340" s="160"/>
      <c r="M340" s="160"/>
      <c r="N340" s="160"/>
      <c r="O340" s="160"/>
      <c r="P340" s="160"/>
      <c r="Q340" s="160"/>
      <c r="R340" s="160"/>
      <c r="S340" s="160"/>
      <c r="T340" s="160"/>
      <c r="U340" s="160"/>
      <c r="V340" s="160"/>
      <c r="W340" s="160"/>
      <c r="X340" s="151"/>
      <c r="Y340" s="151"/>
      <c r="Z340" s="151"/>
      <c r="AA340" s="151"/>
      <c r="AB340" s="151"/>
      <c r="AC340" s="151"/>
      <c r="AD340" s="151"/>
      <c r="AE340" s="151"/>
      <c r="AF340" s="151"/>
      <c r="AG340" s="151" t="s">
        <v>250</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58"/>
      <c r="B341" s="159"/>
      <c r="C341" s="198" t="s">
        <v>1814</v>
      </c>
      <c r="D341" s="190"/>
      <c r="E341" s="191">
        <v>0.12987000000000001</v>
      </c>
      <c r="F341" s="160"/>
      <c r="G341" s="160"/>
      <c r="H341" s="160"/>
      <c r="I341" s="160"/>
      <c r="J341" s="160"/>
      <c r="K341" s="160"/>
      <c r="L341" s="160"/>
      <c r="M341" s="160"/>
      <c r="N341" s="160"/>
      <c r="O341" s="160"/>
      <c r="P341" s="160"/>
      <c r="Q341" s="160"/>
      <c r="R341" s="160"/>
      <c r="S341" s="160"/>
      <c r="T341" s="160"/>
      <c r="U341" s="160"/>
      <c r="V341" s="160"/>
      <c r="W341" s="160"/>
      <c r="X341" s="151"/>
      <c r="Y341" s="151"/>
      <c r="Z341" s="151"/>
      <c r="AA341" s="151"/>
      <c r="AB341" s="151"/>
      <c r="AC341" s="151"/>
      <c r="AD341" s="151"/>
      <c r="AE341" s="151"/>
      <c r="AF341" s="151"/>
      <c r="AG341" s="151" t="s">
        <v>250</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c r="A342" s="158"/>
      <c r="B342" s="159"/>
      <c r="C342" s="198" t="s">
        <v>1815</v>
      </c>
      <c r="D342" s="190"/>
      <c r="E342" s="191">
        <v>0.19536000000000001</v>
      </c>
      <c r="F342" s="160"/>
      <c r="G342" s="160"/>
      <c r="H342" s="160"/>
      <c r="I342" s="160"/>
      <c r="J342" s="160"/>
      <c r="K342" s="160"/>
      <c r="L342" s="160"/>
      <c r="M342" s="160"/>
      <c r="N342" s="160"/>
      <c r="O342" s="160"/>
      <c r="P342" s="160"/>
      <c r="Q342" s="160"/>
      <c r="R342" s="160"/>
      <c r="S342" s="160"/>
      <c r="T342" s="160"/>
      <c r="U342" s="160"/>
      <c r="V342" s="160"/>
      <c r="W342" s="160"/>
      <c r="X342" s="151"/>
      <c r="Y342" s="151"/>
      <c r="Z342" s="151"/>
      <c r="AA342" s="151"/>
      <c r="AB342" s="151"/>
      <c r="AC342" s="151"/>
      <c r="AD342" s="151"/>
      <c r="AE342" s="151"/>
      <c r="AF342" s="151"/>
      <c r="AG342" s="151" t="s">
        <v>250</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c r="A343" s="168">
        <v>59</v>
      </c>
      <c r="B343" s="169" t="s">
        <v>1816</v>
      </c>
      <c r="C343" s="185" t="s">
        <v>1817</v>
      </c>
      <c r="D343" s="170" t="s">
        <v>243</v>
      </c>
      <c r="E343" s="171">
        <v>5.3214899999999998</v>
      </c>
      <c r="F343" s="172">
        <v>0</v>
      </c>
      <c r="G343" s="173">
        <f>ROUND(E343*F343,2)</f>
        <v>0</v>
      </c>
      <c r="H343" s="172"/>
      <c r="I343" s="173">
        <f>ROUND(E343*H343,2)</f>
        <v>0</v>
      </c>
      <c r="J343" s="172"/>
      <c r="K343" s="173">
        <f>ROUND(E343*J343,2)</f>
        <v>0</v>
      </c>
      <c r="L343" s="173">
        <v>21</v>
      </c>
      <c r="M343" s="173">
        <f>G343*(1+L343/100)</f>
        <v>0</v>
      </c>
      <c r="N343" s="173">
        <v>2.5251700000000001</v>
      </c>
      <c r="O343" s="173">
        <f>ROUND(E343*N343,2)</f>
        <v>13.44</v>
      </c>
      <c r="P343" s="173">
        <v>0</v>
      </c>
      <c r="Q343" s="173">
        <f>ROUND(E343*P343,2)</f>
        <v>0</v>
      </c>
      <c r="R343" s="173" t="s">
        <v>309</v>
      </c>
      <c r="S343" s="173" t="s">
        <v>201</v>
      </c>
      <c r="T343" s="174" t="s">
        <v>245</v>
      </c>
      <c r="U343" s="160">
        <v>1.448</v>
      </c>
      <c r="V343" s="160">
        <f>ROUND(E343*U343,2)</f>
        <v>7.71</v>
      </c>
      <c r="W343" s="160"/>
      <c r="X343" s="151"/>
      <c r="Y343" s="151"/>
      <c r="Z343" s="151"/>
      <c r="AA343" s="151"/>
      <c r="AB343" s="151"/>
      <c r="AC343" s="151"/>
      <c r="AD343" s="151"/>
      <c r="AE343" s="151"/>
      <c r="AF343" s="151"/>
      <c r="AG343" s="151" t="s">
        <v>259</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c r="A344" s="158"/>
      <c r="B344" s="159"/>
      <c r="C344" s="198" t="s">
        <v>1818</v>
      </c>
      <c r="D344" s="190"/>
      <c r="E344" s="191">
        <v>0.74924999999999997</v>
      </c>
      <c r="F344" s="160"/>
      <c r="G344" s="160"/>
      <c r="H344" s="160"/>
      <c r="I344" s="160"/>
      <c r="J344" s="160"/>
      <c r="K344" s="160"/>
      <c r="L344" s="160"/>
      <c r="M344" s="160"/>
      <c r="N344" s="160"/>
      <c r="O344" s="160"/>
      <c r="P344" s="160"/>
      <c r="Q344" s="160"/>
      <c r="R344" s="160"/>
      <c r="S344" s="160"/>
      <c r="T344" s="160"/>
      <c r="U344" s="160"/>
      <c r="V344" s="160"/>
      <c r="W344" s="160"/>
      <c r="X344" s="151"/>
      <c r="Y344" s="151"/>
      <c r="Z344" s="151"/>
      <c r="AA344" s="151"/>
      <c r="AB344" s="151"/>
      <c r="AC344" s="151"/>
      <c r="AD344" s="151"/>
      <c r="AE344" s="151"/>
      <c r="AF344" s="151"/>
      <c r="AG344" s="151" t="s">
        <v>250</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c r="A345" s="158"/>
      <c r="B345" s="159"/>
      <c r="C345" s="198" t="s">
        <v>1819</v>
      </c>
      <c r="D345" s="190"/>
      <c r="E345" s="191">
        <v>0.74924999999999997</v>
      </c>
      <c r="F345" s="160"/>
      <c r="G345" s="160"/>
      <c r="H345" s="160"/>
      <c r="I345" s="160"/>
      <c r="J345" s="160"/>
      <c r="K345" s="160"/>
      <c r="L345" s="160"/>
      <c r="M345" s="160"/>
      <c r="N345" s="160"/>
      <c r="O345" s="160"/>
      <c r="P345" s="160"/>
      <c r="Q345" s="160"/>
      <c r="R345" s="160"/>
      <c r="S345" s="160"/>
      <c r="T345" s="160"/>
      <c r="U345" s="160"/>
      <c r="V345" s="160"/>
      <c r="W345" s="160"/>
      <c r="X345" s="151"/>
      <c r="Y345" s="151"/>
      <c r="Z345" s="151"/>
      <c r="AA345" s="151"/>
      <c r="AB345" s="151"/>
      <c r="AC345" s="151"/>
      <c r="AD345" s="151"/>
      <c r="AE345" s="151"/>
      <c r="AF345" s="151"/>
      <c r="AG345" s="151" t="s">
        <v>250</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c r="A346" s="158"/>
      <c r="B346" s="159"/>
      <c r="C346" s="198" t="s">
        <v>1820</v>
      </c>
      <c r="D346" s="190"/>
      <c r="E346" s="191">
        <v>0.40365000000000001</v>
      </c>
      <c r="F346" s="160"/>
      <c r="G346" s="160"/>
      <c r="H346" s="160"/>
      <c r="I346" s="160"/>
      <c r="J346" s="160"/>
      <c r="K346" s="160"/>
      <c r="L346" s="160"/>
      <c r="M346" s="160"/>
      <c r="N346" s="160"/>
      <c r="O346" s="160"/>
      <c r="P346" s="160"/>
      <c r="Q346" s="160"/>
      <c r="R346" s="160"/>
      <c r="S346" s="160"/>
      <c r="T346" s="160"/>
      <c r="U346" s="160"/>
      <c r="V346" s="160"/>
      <c r="W346" s="160"/>
      <c r="X346" s="151"/>
      <c r="Y346" s="151"/>
      <c r="Z346" s="151"/>
      <c r="AA346" s="151"/>
      <c r="AB346" s="151"/>
      <c r="AC346" s="151"/>
      <c r="AD346" s="151"/>
      <c r="AE346" s="151"/>
      <c r="AF346" s="151"/>
      <c r="AG346" s="151" t="s">
        <v>250</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58"/>
      <c r="B347" s="159"/>
      <c r="C347" s="198" t="s">
        <v>1821</v>
      </c>
      <c r="D347" s="190"/>
      <c r="E347" s="191">
        <v>2.2427999999999999</v>
      </c>
      <c r="F347" s="160"/>
      <c r="G347" s="160"/>
      <c r="H347" s="160"/>
      <c r="I347" s="160"/>
      <c r="J347" s="160"/>
      <c r="K347" s="160"/>
      <c r="L347" s="160"/>
      <c r="M347" s="160"/>
      <c r="N347" s="160"/>
      <c r="O347" s="160"/>
      <c r="P347" s="160"/>
      <c r="Q347" s="160"/>
      <c r="R347" s="160"/>
      <c r="S347" s="160"/>
      <c r="T347" s="160"/>
      <c r="U347" s="160"/>
      <c r="V347" s="160"/>
      <c r="W347" s="160"/>
      <c r="X347" s="151"/>
      <c r="Y347" s="151"/>
      <c r="Z347" s="151"/>
      <c r="AA347" s="151"/>
      <c r="AB347" s="151"/>
      <c r="AC347" s="151"/>
      <c r="AD347" s="151"/>
      <c r="AE347" s="151"/>
      <c r="AF347" s="151"/>
      <c r="AG347" s="151" t="s">
        <v>250</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c r="A348" s="158"/>
      <c r="B348" s="159"/>
      <c r="C348" s="198" t="s">
        <v>1822</v>
      </c>
      <c r="D348" s="190"/>
      <c r="E348" s="191">
        <v>0.28349999999999997</v>
      </c>
      <c r="F348" s="160"/>
      <c r="G348" s="160"/>
      <c r="H348" s="160"/>
      <c r="I348" s="160"/>
      <c r="J348" s="160"/>
      <c r="K348" s="160"/>
      <c r="L348" s="160"/>
      <c r="M348" s="160"/>
      <c r="N348" s="160"/>
      <c r="O348" s="160"/>
      <c r="P348" s="160"/>
      <c r="Q348" s="160"/>
      <c r="R348" s="160"/>
      <c r="S348" s="160"/>
      <c r="T348" s="160"/>
      <c r="U348" s="160"/>
      <c r="V348" s="160"/>
      <c r="W348" s="160"/>
      <c r="X348" s="151"/>
      <c r="Y348" s="151"/>
      <c r="Z348" s="151"/>
      <c r="AA348" s="151"/>
      <c r="AB348" s="151"/>
      <c r="AC348" s="151"/>
      <c r="AD348" s="151"/>
      <c r="AE348" s="151"/>
      <c r="AF348" s="151"/>
      <c r="AG348" s="151" t="s">
        <v>250</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c r="A349" s="158"/>
      <c r="B349" s="159"/>
      <c r="C349" s="198" t="s">
        <v>1823</v>
      </c>
      <c r="D349" s="190"/>
      <c r="E349" s="191">
        <v>0.3024</v>
      </c>
      <c r="F349" s="160"/>
      <c r="G349" s="160"/>
      <c r="H349" s="160"/>
      <c r="I349" s="160"/>
      <c r="J349" s="160"/>
      <c r="K349" s="160"/>
      <c r="L349" s="160"/>
      <c r="M349" s="160"/>
      <c r="N349" s="160"/>
      <c r="O349" s="160"/>
      <c r="P349" s="160"/>
      <c r="Q349" s="160"/>
      <c r="R349" s="160"/>
      <c r="S349" s="160"/>
      <c r="T349" s="160"/>
      <c r="U349" s="160"/>
      <c r="V349" s="160"/>
      <c r="W349" s="160"/>
      <c r="X349" s="151"/>
      <c r="Y349" s="151"/>
      <c r="Z349" s="151"/>
      <c r="AA349" s="151"/>
      <c r="AB349" s="151"/>
      <c r="AC349" s="151"/>
      <c r="AD349" s="151"/>
      <c r="AE349" s="151"/>
      <c r="AF349" s="151"/>
      <c r="AG349" s="151" t="s">
        <v>250</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c r="A350" s="158"/>
      <c r="B350" s="159"/>
      <c r="C350" s="198" t="s">
        <v>1824</v>
      </c>
      <c r="D350" s="190"/>
      <c r="E350" s="191">
        <v>0.59064000000000005</v>
      </c>
      <c r="F350" s="160"/>
      <c r="G350" s="160"/>
      <c r="H350" s="160"/>
      <c r="I350" s="160"/>
      <c r="J350" s="160"/>
      <c r="K350" s="160"/>
      <c r="L350" s="160"/>
      <c r="M350" s="160"/>
      <c r="N350" s="160"/>
      <c r="O350" s="160"/>
      <c r="P350" s="160"/>
      <c r="Q350" s="160"/>
      <c r="R350" s="160"/>
      <c r="S350" s="160"/>
      <c r="T350" s="160"/>
      <c r="U350" s="160"/>
      <c r="V350" s="160"/>
      <c r="W350" s="160"/>
      <c r="X350" s="151"/>
      <c r="Y350" s="151"/>
      <c r="Z350" s="151"/>
      <c r="AA350" s="151"/>
      <c r="AB350" s="151"/>
      <c r="AC350" s="151"/>
      <c r="AD350" s="151"/>
      <c r="AE350" s="151"/>
      <c r="AF350" s="151"/>
      <c r="AG350" s="151" t="s">
        <v>250</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c r="A351" s="168">
        <v>60</v>
      </c>
      <c r="B351" s="169" t="s">
        <v>1825</v>
      </c>
      <c r="C351" s="185" t="s">
        <v>1826</v>
      </c>
      <c r="D351" s="170" t="s">
        <v>292</v>
      </c>
      <c r="E351" s="171">
        <v>62.15</v>
      </c>
      <c r="F351" s="172">
        <v>0</v>
      </c>
      <c r="G351" s="173">
        <f>ROUND(E351*F351,2)</f>
        <v>0</v>
      </c>
      <c r="H351" s="172"/>
      <c r="I351" s="173">
        <f>ROUND(E351*H351,2)</f>
        <v>0</v>
      </c>
      <c r="J351" s="172"/>
      <c r="K351" s="173">
        <f>ROUND(E351*J351,2)</f>
        <v>0</v>
      </c>
      <c r="L351" s="173">
        <v>21</v>
      </c>
      <c r="M351" s="173">
        <f>G351*(1+L351/100)</f>
        <v>0</v>
      </c>
      <c r="N351" s="173">
        <v>7.8200000000000006E-3</v>
      </c>
      <c r="O351" s="173">
        <f>ROUND(E351*N351,2)</f>
        <v>0.49</v>
      </c>
      <c r="P351" s="173">
        <v>0</v>
      </c>
      <c r="Q351" s="173">
        <f>ROUND(E351*P351,2)</f>
        <v>0</v>
      </c>
      <c r="R351" s="173" t="s">
        <v>309</v>
      </c>
      <c r="S351" s="173" t="s">
        <v>201</v>
      </c>
      <c r="T351" s="174" t="s">
        <v>245</v>
      </c>
      <c r="U351" s="160">
        <v>0.79</v>
      </c>
      <c r="V351" s="160">
        <f>ROUND(E351*U351,2)</f>
        <v>49.1</v>
      </c>
      <c r="W351" s="160"/>
      <c r="X351" s="151"/>
      <c r="Y351" s="151"/>
      <c r="Z351" s="151"/>
      <c r="AA351" s="151"/>
      <c r="AB351" s="151"/>
      <c r="AC351" s="151"/>
      <c r="AD351" s="151"/>
      <c r="AE351" s="151"/>
      <c r="AF351" s="151"/>
      <c r="AG351" s="151" t="s">
        <v>259</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c r="A352" s="158"/>
      <c r="B352" s="159"/>
      <c r="C352" s="198" t="s">
        <v>1827</v>
      </c>
      <c r="D352" s="190"/>
      <c r="E352" s="191">
        <v>9.25</v>
      </c>
      <c r="F352" s="160"/>
      <c r="G352" s="160"/>
      <c r="H352" s="160"/>
      <c r="I352" s="160"/>
      <c r="J352" s="160"/>
      <c r="K352" s="160"/>
      <c r="L352" s="160"/>
      <c r="M352" s="160"/>
      <c r="N352" s="160"/>
      <c r="O352" s="160"/>
      <c r="P352" s="160"/>
      <c r="Q352" s="160"/>
      <c r="R352" s="160"/>
      <c r="S352" s="160"/>
      <c r="T352" s="160"/>
      <c r="U352" s="160"/>
      <c r="V352" s="160"/>
      <c r="W352" s="160"/>
      <c r="X352" s="151"/>
      <c r="Y352" s="151"/>
      <c r="Z352" s="151"/>
      <c r="AA352" s="151"/>
      <c r="AB352" s="151"/>
      <c r="AC352" s="151"/>
      <c r="AD352" s="151"/>
      <c r="AE352" s="151"/>
      <c r="AF352" s="151"/>
      <c r="AG352" s="151" t="s">
        <v>250</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c r="A353" s="158"/>
      <c r="B353" s="159"/>
      <c r="C353" s="198" t="s">
        <v>1828</v>
      </c>
      <c r="D353" s="190"/>
      <c r="E353" s="191">
        <v>9.25</v>
      </c>
      <c r="F353" s="160"/>
      <c r="G353" s="160"/>
      <c r="H353" s="160"/>
      <c r="I353" s="160"/>
      <c r="J353" s="160"/>
      <c r="K353" s="160"/>
      <c r="L353" s="160"/>
      <c r="M353" s="160"/>
      <c r="N353" s="160"/>
      <c r="O353" s="160"/>
      <c r="P353" s="160"/>
      <c r="Q353" s="160"/>
      <c r="R353" s="160"/>
      <c r="S353" s="160"/>
      <c r="T353" s="160"/>
      <c r="U353" s="160"/>
      <c r="V353" s="160"/>
      <c r="W353" s="160"/>
      <c r="X353" s="151"/>
      <c r="Y353" s="151"/>
      <c r="Z353" s="151"/>
      <c r="AA353" s="151"/>
      <c r="AB353" s="151"/>
      <c r="AC353" s="151"/>
      <c r="AD353" s="151"/>
      <c r="AE353" s="151"/>
      <c r="AF353" s="151"/>
      <c r="AG353" s="151" t="s">
        <v>250</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c r="A354" s="158"/>
      <c r="B354" s="159"/>
      <c r="C354" s="198" t="s">
        <v>1829</v>
      </c>
      <c r="D354" s="190"/>
      <c r="E354" s="191">
        <v>5.85</v>
      </c>
      <c r="F354" s="160"/>
      <c r="G354" s="160"/>
      <c r="H354" s="160"/>
      <c r="I354" s="160"/>
      <c r="J354" s="160"/>
      <c r="K354" s="160"/>
      <c r="L354" s="160"/>
      <c r="M354" s="160"/>
      <c r="N354" s="160"/>
      <c r="O354" s="160"/>
      <c r="P354" s="160"/>
      <c r="Q354" s="160"/>
      <c r="R354" s="160"/>
      <c r="S354" s="160"/>
      <c r="T354" s="160"/>
      <c r="U354" s="160"/>
      <c r="V354" s="160"/>
      <c r="W354" s="160"/>
      <c r="X354" s="151"/>
      <c r="Y354" s="151"/>
      <c r="Z354" s="151"/>
      <c r="AA354" s="151"/>
      <c r="AB354" s="151"/>
      <c r="AC354" s="151"/>
      <c r="AD354" s="151"/>
      <c r="AE354" s="151"/>
      <c r="AF354" s="151"/>
      <c r="AG354" s="151" t="s">
        <v>250</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c r="A355" s="158"/>
      <c r="B355" s="159"/>
      <c r="C355" s="198" t="s">
        <v>1830</v>
      </c>
      <c r="D355" s="190"/>
      <c r="E355" s="191">
        <v>17.8</v>
      </c>
      <c r="F355" s="160"/>
      <c r="G355" s="160"/>
      <c r="H355" s="160"/>
      <c r="I355" s="160"/>
      <c r="J355" s="160"/>
      <c r="K355" s="160"/>
      <c r="L355" s="160"/>
      <c r="M355" s="160"/>
      <c r="N355" s="160"/>
      <c r="O355" s="160"/>
      <c r="P355" s="160"/>
      <c r="Q355" s="160"/>
      <c r="R355" s="160"/>
      <c r="S355" s="160"/>
      <c r="T355" s="160"/>
      <c r="U355" s="160"/>
      <c r="V355" s="160"/>
      <c r="W355" s="160"/>
      <c r="X355" s="151"/>
      <c r="Y355" s="151"/>
      <c r="Z355" s="151"/>
      <c r="AA355" s="151"/>
      <c r="AB355" s="151"/>
      <c r="AC355" s="151"/>
      <c r="AD355" s="151"/>
      <c r="AE355" s="151"/>
      <c r="AF355" s="151"/>
      <c r="AG355" s="151" t="s">
        <v>250</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c r="A356" s="158"/>
      <c r="B356" s="159"/>
      <c r="C356" s="198" t="s">
        <v>1831</v>
      </c>
      <c r="D356" s="190"/>
      <c r="E356" s="191">
        <v>4.5</v>
      </c>
      <c r="F356" s="160"/>
      <c r="G356" s="160"/>
      <c r="H356" s="160"/>
      <c r="I356" s="160"/>
      <c r="J356" s="160"/>
      <c r="K356" s="160"/>
      <c r="L356" s="160"/>
      <c r="M356" s="160"/>
      <c r="N356" s="160"/>
      <c r="O356" s="160"/>
      <c r="P356" s="160"/>
      <c r="Q356" s="160"/>
      <c r="R356" s="160"/>
      <c r="S356" s="160"/>
      <c r="T356" s="160"/>
      <c r="U356" s="160"/>
      <c r="V356" s="160"/>
      <c r="W356" s="160"/>
      <c r="X356" s="151"/>
      <c r="Y356" s="151"/>
      <c r="Z356" s="151"/>
      <c r="AA356" s="151"/>
      <c r="AB356" s="151"/>
      <c r="AC356" s="151"/>
      <c r="AD356" s="151"/>
      <c r="AE356" s="151"/>
      <c r="AF356" s="151"/>
      <c r="AG356" s="151" t="s">
        <v>250</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c r="A357" s="158"/>
      <c r="B357" s="159"/>
      <c r="C357" s="198" t="s">
        <v>1832</v>
      </c>
      <c r="D357" s="190"/>
      <c r="E357" s="191">
        <v>4.8</v>
      </c>
      <c r="F357" s="160"/>
      <c r="G357" s="160"/>
      <c r="H357" s="160"/>
      <c r="I357" s="160"/>
      <c r="J357" s="160"/>
      <c r="K357" s="160"/>
      <c r="L357" s="160"/>
      <c r="M357" s="160"/>
      <c r="N357" s="160"/>
      <c r="O357" s="160"/>
      <c r="P357" s="160"/>
      <c r="Q357" s="160"/>
      <c r="R357" s="160"/>
      <c r="S357" s="160"/>
      <c r="T357" s="160"/>
      <c r="U357" s="160"/>
      <c r="V357" s="160"/>
      <c r="W357" s="160"/>
      <c r="X357" s="151"/>
      <c r="Y357" s="151"/>
      <c r="Z357" s="151"/>
      <c r="AA357" s="151"/>
      <c r="AB357" s="151"/>
      <c r="AC357" s="151"/>
      <c r="AD357" s="151"/>
      <c r="AE357" s="151"/>
      <c r="AF357" s="151"/>
      <c r="AG357" s="151" t="s">
        <v>250</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c r="A358" s="158"/>
      <c r="B358" s="159"/>
      <c r="C358" s="198" t="s">
        <v>1833</v>
      </c>
      <c r="D358" s="190"/>
      <c r="E358" s="191">
        <v>10.7</v>
      </c>
      <c r="F358" s="160"/>
      <c r="G358" s="160"/>
      <c r="H358" s="160"/>
      <c r="I358" s="160"/>
      <c r="J358" s="160"/>
      <c r="K358" s="160"/>
      <c r="L358" s="160"/>
      <c r="M358" s="160"/>
      <c r="N358" s="160"/>
      <c r="O358" s="160"/>
      <c r="P358" s="160"/>
      <c r="Q358" s="160"/>
      <c r="R358" s="160"/>
      <c r="S358" s="160"/>
      <c r="T358" s="160"/>
      <c r="U358" s="160"/>
      <c r="V358" s="160"/>
      <c r="W358" s="160"/>
      <c r="X358" s="151"/>
      <c r="Y358" s="151"/>
      <c r="Z358" s="151"/>
      <c r="AA358" s="151"/>
      <c r="AB358" s="151"/>
      <c r="AC358" s="151"/>
      <c r="AD358" s="151"/>
      <c r="AE358" s="151"/>
      <c r="AF358" s="151"/>
      <c r="AG358" s="151" t="s">
        <v>250</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c r="A359" s="168">
        <v>61</v>
      </c>
      <c r="B359" s="169" t="s">
        <v>1834</v>
      </c>
      <c r="C359" s="185" t="s">
        <v>1835</v>
      </c>
      <c r="D359" s="170" t="s">
        <v>292</v>
      </c>
      <c r="E359" s="171">
        <v>62.15</v>
      </c>
      <c r="F359" s="172">
        <v>0</v>
      </c>
      <c r="G359" s="173">
        <f>ROUND(E359*F359,2)</f>
        <v>0</v>
      </c>
      <c r="H359" s="172"/>
      <c r="I359" s="173">
        <f>ROUND(E359*H359,2)</f>
        <v>0</v>
      </c>
      <c r="J359" s="172"/>
      <c r="K359" s="173">
        <f>ROUND(E359*J359,2)</f>
        <v>0</v>
      </c>
      <c r="L359" s="173">
        <v>21</v>
      </c>
      <c r="M359" s="173">
        <f>G359*(1+L359/100)</f>
        <v>0</v>
      </c>
      <c r="N359" s="173">
        <v>0</v>
      </c>
      <c r="O359" s="173">
        <f>ROUND(E359*N359,2)</f>
        <v>0</v>
      </c>
      <c r="P359" s="173">
        <v>0</v>
      </c>
      <c r="Q359" s="173">
        <f>ROUND(E359*P359,2)</f>
        <v>0</v>
      </c>
      <c r="R359" s="173" t="s">
        <v>309</v>
      </c>
      <c r="S359" s="173" t="s">
        <v>201</v>
      </c>
      <c r="T359" s="174" t="s">
        <v>245</v>
      </c>
      <c r="U359" s="160">
        <v>0.24</v>
      </c>
      <c r="V359" s="160">
        <f>ROUND(E359*U359,2)</f>
        <v>14.92</v>
      </c>
      <c r="W359" s="160"/>
      <c r="X359" s="151"/>
      <c r="Y359" s="151"/>
      <c r="Z359" s="151"/>
      <c r="AA359" s="151"/>
      <c r="AB359" s="151"/>
      <c r="AC359" s="151"/>
      <c r="AD359" s="151"/>
      <c r="AE359" s="151"/>
      <c r="AF359" s="151"/>
      <c r="AG359" s="151" t="s">
        <v>259</v>
      </c>
      <c r="AH359" s="151"/>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c r="A360" s="158"/>
      <c r="B360" s="159"/>
      <c r="C360" s="198" t="s">
        <v>1827</v>
      </c>
      <c r="D360" s="190"/>
      <c r="E360" s="191">
        <v>9.25</v>
      </c>
      <c r="F360" s="160"/>
      <c r="G360" s="160"/>
      <c r="H360" s="160"/>
      <c r="I360" s="160"/>
      <c r="J360" s="160"/>
      <c r="K360" s="160"/>
      <c r="L360" s="160"/>
      <c r="M360" s="160"/>
      <c r="N360" s="160"/>
      <c r="O360" s="160"/>
      <c r="P360" s="160"/>
      <c r="Q360" s="160"/>
      <c r="R360" s="160"/>
      <c r="S360" s="160"/>
      <c r="T360" s="160"/>
      <c r="U360" s="160"/>
      <c r="V360" s="160"/>
      <c r="W360" s="160"/>
      <c r="X360" s="151"/>
      <c r="Y360" s="151"/>
      <c r="Z360" s="151"/>
      <c r="AA360" s="151"/>
      <c r="AB360" s="151"/>
      <c r="AC360" s="151"/>
      <c r="AD360" s="151"/>
      <c r="AE360" s="151"/>
      <c r="AF360" s="151"/>
      <c r="AG360" s="151" t="s">
        <v>250</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c r="A361" s="158"/>
      <c r="B361" s="159"/>
      <c r="C361" s="198" t="s">
        <v>1828</v>
      </c>
      <c r="D361" s="190"/>
      <c r="E361" s="191">
        <v>9.25</v>
      </c>
      <c r="F361" s="160"/>
      <c r="G361" s="160"/>
      <c r="H361" s="160"/>
      <c r="I361" s="160"/>
      <c r="J361" s="160"/>
      <c r="K361" s="160"/>
      <c r="L361" s="160"/>
      <c r="M361" s="160"/>
      <c r="N361" s="160"/>
      <c r="O361" s="160"/>
      <c r="P361" s="160"/>
      <c r="Q361" s="160"/>
      <c r="R361" s="160"/>
      <c r="S361" s="160"/>
      <c r="T361" s="160"/>
      <c r="U361" s="160"/>
      <c r="V361" s="160"/>
      <c r="W361" s="160"/>
      <c r="X361" s="151"/>
      <c r="Y361" s="151"/>
      <c r="Z361" s="151"/>
      <c r="AA361" s="151"/>
      <c r="AB361" s="151"/>
      <c r="AC361" s="151"/>
      <c r="AD361" s="151"/>
      <c r="AE361" s="151"/>
      <c r="AF361" s="151"/>
      <c r="AG361" s="151" t="s">
        <v>250</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c r="A362" s="158"/>
      <c r="B362" s="159"/>
      <c r="C362" s="198" t="s">
        <v>1829</v>
      </c>
      <c r="D362" s="190"/>
      <c r="E362" s="191">
        <v>5.85</v>
      </c>
      <c r="F362" s="160"/>
      <c r="G362" s="160"/>
      <c r="H362" s="160"/>
      <c r="I362" s="160"/>
      <c r="J362" s="160"/>
      <c r="K362" s="160"/>
      <c r="L362" s="160"/>
      <c r="M362" s="160"/>
      <c r="N362" s="160"/>
      <c r="O362" s="160"/>
      <c r="P362" s="160"/>
      <c r="Q362" s="160"/>
      <c r="R362" s="160"/>
      <c r="S362" s="160"/>
      <c r="T362" s="160"/>
      <c r="U362" s="160"/>
      <c r="V362" s="160"/>
      <c r="W362" s="160"/>
      <c r="X362" s="151"/>
      <c r="Y362" s="151"/>
      <c r="Z362" s="151"/>
      <c r="AA362" s="151"/>
      <c r="AB362" s="151"/>
      <c r="AC362" s="151"/>
      <c r="AD362" s="151"/>
      <c r="AE362" s="151"/>
      <c r="AF362" s="151"/>
      <c r="AG362" s="151" t="s">
        <v>250</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c r="A363" s="158"/>
      <c r="B363" s="159"/>
      <c r="C363" s="198" t="s">
        <v>1830</v>
      </c>
      <c r="D363" s="190"/>
      <c r="E363" s="191">
        <v>17.8</v>
      </c>
      <c r="F363" s="160"/>
      <c r="G363" s="160"/>
      <c r="H363" s="160"/>
      <c r="I363" s="160"/>
      <c r="J363" s="160"/>
      <c r="K363" s="160"/>
      <c r="L363" s="160"/>
      <c r="M363" s="160"/>
      <c r="N363" s="160"/>
      <c r="O363" s="160"/>
      <c r="P363" s="160"/>
      <c r="Q363" s="160"/>
      <c r="R363" s="160"/>
      <c r="S363" s="160"/>
      <c r="T363" s="160"/>
      <c r="U363" s="160"/>
      <c r="V363" s="160"/>
      <c r="W363" s="160"/>
      <c r="X363" s="151"/>
      <c r="Y363" s="151"/>
      <c r="Z363" s="151"/>
      <c r="AA363" s="151"/>
      <c r="AB363" s="151"/>
      <c r="AC363" s="151"/>
      <c r="AD363" s="151"/>
      <c r="AE363" s="151"/>
      <c r="AF363" s="151"/>
      <c r="AG363" s="151" t="s">
        <v>250</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c r="A364" s="158"/>
      <c r="B364" s="159"/>
      <c r="C364" s="198" t="s">
        <v>1831</v>
      </c>
      <c r="D364" s="190"/>
      <c r="E364" s="191">
        <v>4.5</v>
      </c>
      <c r="F364" s="160"/>
      <c r="G364" s="160"/>
      <c r="H364" s="160"/>
      <c r="I364" s="160"/>
      <c r="J364" s="160"/>
      <c r="K364" s="160"/>
      <c r="L364" s="160"/>
      <c r="M364" s="160"/>
      <c r="N364" s="160"/>
      <c r="O364" s="160"/>
      <c r="P364" s="160"/>
      <c r="Q364" s="160"/>
      <c r="R364" s="160"/>
      <c r="S364" s="160"/>
      <c r="T364" s="160"/>
      <c r="U364" s="160"/>
      <c r="V364" s="160"/>
      <c r="W364" s="160"/>
      <c r="X364" s="151"/>
      <c r="Y364" s="151"/>
      <c r="Z364" s="151"/>
      <c r="AA364" s="151"/>
      <c r="AB364" s="151"/>
      <c r="AC364" s="151"/>
      <c r="AD364" s="151"/>
      <c r="AE364" s="151"/>
      <c r="AF364" s="151"/>
      <c r="AG364" s="151" t="s">
        <v>250</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c r="A365" s="158"/>
      <c r="B365" s="159"/>
      <c r="C365" s="198" t="s">
        <v>1832</v>
      </c>
      <c r="D365" s="190"/>
      <c r="E365" s="191">
        <v>4.8</v>
      </c>
      <c r="F365" s="160"/>
      <c r="G365" s="160"/>
      <c r="H365" s="160"/>
      <c r="I365" s="160"/>
      <c r="J365" s="160"/>
      <c r="K365" s="160"/>
      <c r="L365" s="160"/>
      <c r="M365" s="160"/>
      <c r="N365" s="160"/>
      <c r="O365" s="160"/>
      <c r="P365" s="160"/>
      <c r="Q365" s="160"/>
      <c r="R365" s="160"/>
      <c r="S365" s="160"/>
      <c r="T365" s="160"/>
      <c r="U365" s="160"/>
      <c r="V365" s="160"/>
      <c r="W365" s="160"/>
      <c r="X365" s="151"/>
      <c r="Y365" s="151"/>
      <c r="Z365" s="151"/>
      <c r="AA365" s="151"/>
      <c r="AB365" s="151"/>
      <c r="AC365" s="151"/>
      <c r="AD365" s="151"/>
      <c r="AE365" s="151"/>
      <c r="AF365" s="151"/>
      <c r="AG365" s="151" t="s">
        <v>250</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c r="A366" s="158"/>
      <c r="B366" s="159"/>
      <c r="C366" s="198" t="s">
        <v>1833</v>
      </c>
      <c r="D366" s="190"/>
      <c r="E366" s="191">
        <v>10.7</v>
      </c>
      <c r="F366" s="160"/>
      <c r="G366" s="160"/>
      <c r="H366" s="160"/>
      <c r="I366" s="160"/>
      <c r="J366" s="160"/>
      <c r="K366" s="160"/>
      <c r="L366" s="160"/>
      <c r="M366" s="160"/>
      <c r="N366" s="160"/>
      <c r="O366" s="160"/>
      <c r="P366" s="160"/>
      <c r="Q366" s="160"/>
      <c r="R366" s="160"/>
      <c r="S366" s="160"/>
      <c r="T366" s="160"/>
      <c r="U366" s="160"/>
      <c r="V366" s="160"/>
      <c r="W366" s="160"/>
      <c r="X366" s="151"/>
      <c r="Y366" s="151"/>
      <c r="Z366" s="151"/>
      <c r="AA366" s="151"/>
      <c r="AB366" s="151"/>
      <c r="AC366" s="151"/>
      <c r="AD366" s="151"/>
      <c r="AE366" s="151"/>
      <c r="AF366" s="151"/>
      <c r="AG366" s="151" t="s">
        <v>250</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c r="A367" s="168">
        <v>62</v>
      </c>
      <c r="B367" s="169" t="s">
        <v>1836</v>
      </c>
      <c r="C367" s="185" t="s">
        <v>1837</v>
      </c>
      <c r="D367" s="170" t="s">
        <v>685</v>
      </c>
      <c r="E367" s="171">
        <v>0.48635</v>
      </c>
      <c r="F367" s="172">
        <v>0</v>
      </c>
      <c r="G367" s="173">
        <f>ROUND(E367*F367,2)</f>
        <v>0</v>
      </c>
      <c r="H367" s="172"/>
      <c r="I367" s="173">
        <f>ROUND(E367*H367,2)</f>
        <v>0</v>
      </c>
      <c r="J367" s="172"/>
      <c r="K367" s="173">
        <f>ROUND(E367*J367,2)</f>
        <v>0</v>
      </c>
      <c r="L367" s="173">
        <v>21</v>
      </c>
      <c r="M367" s="173">
        <f>G367*(1+L367/100)</f>
        <v>0</v>
      </c>
      <c r="N367" s="173">
        <v>1.0166500000000001</v>
      </c>
      <c r="O367" s="173">
        <f>ROUND(E367*N367,2)</f>
        <v>0.49</v>
      </c>
      <c r="P367" s="173">
        <v>0</v>
      </c>
      <c r="Q367" s="173">
        <f>ROUND(E367*P367,2)</f>
        <v>0</v>
      </c>
      <c r="R367" s="173" t="s">
        <v>309</v>
      </c>
      <c r="S367" s="173" t="s">
        <v>201</v>
      </c>
      <c r="T367" s="174" t="s">
        <v>245</v>
      </c>
      <c r="U367" s="160">
        <v>27.672999999999998</v>
      </c>
      <c r="V367" s="160">
        <f>ROUND(E367*U367,2)</f>
        <v>13.46</v>
      </c>
      <c r="W367" s="160"/>
      <c r="X367" s="151"/>
      <c r="Y367" s="151"/>
      <c r="Z367" s="151"/>
      <c r="AA367" s="151"/>
      <c r="AB367" s="151"/>
      <c r="AC367" s="151"/>
      <c r="AD367" s="151"/>
      <c r="AE367" s="151"/>
      <c r="AF367" s="151"/>
      <c r="AG367" s="151" t="s">
        <v>259</v>
      </c>
      <c r="AH367" s="151"/>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c r="A368" s="158"/>
      <c r="B368" s="159"/>
      <c r="C368" s="198" t="s">
        <v>1838</v>
      </c>
      <c r="D368" s="190"/>
      <c r="E368" s="191">
        <v>6.5299999999999997E-2</v>
      </c>
      <c r="F368" s="160"/>
      <c r="G368" s="160"/>
      <c r="H368" s="160"/>
      <c r="I368" s="160"/>
      <c r="J368" s="160"/>
      <c r="K368" s="160"/>
      <c r="L368" s="160"/>
      <c r="M368" s="160"/>
      <c r="N368" s="160"/>
      <c r="O368" s="160"/>
      <c r="P368" s="160"/>
      <c r="Q368" s="160"/>
      <c r="R368" s="160"/>
      <c r="S368" s="160"/>
      <c r="T368" s="160"/>
      <c r="U368" s="160"/>
      <c r="V368" s="160"/>
      <c r="W368" s="160"/>
      <c r="X368" s="151"/>
      <c r="Y368" s="151"/>
      <c r="Z368" s="151"/>
      <c r="AA368" s="151"/>
      <c r="AB368" s="151"/>
      <c r="AC368" s="151"/>
      <c r="AD368" s="151"/>
      <c r="AE368" s="151"/>
      <c r="AF368" s="151"/>
      <c r="AG368" s="151" t="s">
        <v>250</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c r="A369" s="158"/>
      <c r="B369" s="159"/>
      <c r="C369" s="198" t="s">
        <v>1839</v>
      </c>
      <c r="D369" s="190"/>
      <c r="E369" s="191">
        <v>6.5299999999999997E-2</v>
      </c>
      <c r="F369" s="160"/>
      <c r="G369" s="160"/>
      <c r="H369" s="160"/>
      <c r="I369" s="160"/>
      <c r="J369" s="160"/>
      <c r="K369" s="160"/>
      <c r="L369" s="160"/>
      <c r="M369" s="160"/>
      <c r="N369" s="160"/>
      <c r="O369" s="160"/>
      <c r="P369" s="160"/>
      <c r="Q369" s="160"/>
      <c r="R369" s="160"/>
      <c r="S369" s="160"/>
      <c r="T369" s="160"/>
      <c r="U369" s="160"/>
      <c r="V369" s="160"/>
      <c r="W369" s="160"/>
      <c r="X369" s="151"/>
      <c r="Y369" s="151"/>
      <c r="Z369" s="151"/>
      <c r="AA369" s="151"/>
      <c r="AB369" s="151"/>
      <c r="AC369" s="151"/>
      <c r="AD369" s="151"/>
      <c r="AE369" s="151"/>
      <c r="AF369" s="151"/>
      <c r="AG369" s="151" t="s">
        <v>250</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c r="A370" s="158"/>
      <c r="B370" s="159"/>
      <c r="C370" s="198" t="s">
        <v>1840</v>
      </c>
      <c r="D370" s="190"/>
      <c r="E370" s="191">
        <v>5.1369999999999999E-2</v>
      </c>
      <c r="F370" s="160"/>
      <c r="G370" s="160"/>
      <c r="H370" s="160"/>
      <c r="I370" s="160"/>
      <c r="J370" s="160"/>
      <c r="K370" s="160"/>
      <c r="L370" s="160"/>
      <c r="M370" s="160"/>
      <c r="N370" s="160"/>
      <c r="O370" s="160"/>
      <c r="P370" s="160"/>
      <c r="Q370" s="160"/>
      <c r="R370" s="160"/>
      <c r="S370" s="160"/>
      <c r="T370" s="160"/>
      <c r="U370" s="160"/>
      <c r="V370" s="160"/>
      <c r="W370" s="160"/>
      <c r="X370" s="151"/>
      <c r="Y370" s="151"/>
      <c r="Z370" s="151"/>
      <c r="AA370" s="151"/>
      <c r="AB370" s="151"/>
      <c r="AC370" s="151"/>
      <c r="AD370" s="151"/>
      <c r="AE370" s="151"/>
      <c r="AF370" s="151"/>
      <c r="AG370" s="151" t="s">
        <v>250</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c r="A371" s="158"/>
      <c r="B371" s="159"/>
      <c r="C371" s="198" t="s">
        <v>1841</v>
      </c>
      <c r="D371" s="190"/>
      <c r="E371" s="191">
        <v>0.19524</v>
      </c>
      <c r="F371" s="160"/>
      <c r="G371" s="160"/>
      <c r="H371" s="160"/>
      <c r="I371" s="160"/>
      <c r="J371" s="160"/>
      <c r="K371" s="160"/>
      <c r="L371" s="160"/>
      <c r="M371" s="160"/>
      <c r="N371" s="160"/>
      <c r="O371" s="160"/>
      <c r="P371" s="160"/>
      <c r="Q371" s="160"/>
      <c r="R371" s="160"/>
      <c r="S371" s="160"/>
      <c r="T371" s="160"/>
      <c r="U371" s="160"/>
      <c r="V371" s="160"/>
      <c r="W371" s="160"/>
      <c r="X371" s="151"/>
      <c r="Y371" s="151"/>
      <c r="Z371" s="151"/>
      <c r="AA371" s="151"/>
      <c r="AB371" s="151"/>
      <c r="AC371" s="151"/>
      <c r="AD371" s="151"/>
      <c r="AE371" s="151"/>
      <c r="AF371" s="151"/>
      <c r="AG371" s="151" t="s">
        <v>250</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c r="A372" s="158"/>
      <c r="B372" s="159"/>
      <c r="C372" s="198" t="s">
        <v>1842</v>
      </c>
      <c r="D372" s="190"/>
      <c r="E372" s="191">
        <v>1.7950000000000001E-2</v>
      </c>
      <c r="F372" s="160"/>
      <c r="G372" s="160"/>
      <c r="H372" s="160"/>
      <c r="I372" s="160"/>
      <c r="J372" s="160"/>
      <c r="K372" s="160"/>
      <c r="L372" s="160"/>
      <c r="M372" s="160"/>
      <c r="N372" s="160"/>
      <c r="O372" s="160"/>
      <c r="P372" s="160"/>
      <c r="Q372" s="160"/>
      <c r="R372" s="160"/>
      <c r="S372" s="160"/>
      <c r="T372" s="160"/>
      <c r="U372" s="160"/>
      <c r="V372" s="160"/>
      <c r="W372" s="160"/>
      <c r="X372" s="151"/>
      <c r="Y372" s="151"/>
      <c r="Z372" s="151"/>
      <c r="AA372" s="151"/>
      <c r="AB372" s="151"/>
      <c r="AC372" s="151"/>
      <c r="AD372" s="151"/>
      <c r="AE372" s="151"/>
      <c r="AF372" s="151"/>
      <c r="AG372" s="151" t="s">
        <v>250</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c r="A373" s="158"/>
      <c r="B373" s="159"/>
      <c r="C373" s="198" t="s">
        <v>1843</v>
      </c>
      <c r="D373" s="190"/>
      <c r="E373" s="191">
        <v>4.7210000000000002E-2</v>
      </c>
      <c r="F373" s="160"/>
      <c r="G373" s="160"/>
      <c r="H373" s="160"/>
      <c r="I373" s="160"/>
      <c r="J373" s="160"/>
      <c r="K373" s="160"/>
      <c r="L373" s="160"/>
      <c r="M373" s="160"/>
      <c r="N373" s="160"/>
      <c r="O373" s="160"/>
      <c r="P373" s="160"/>
      <c r="Q373" s="160"/>
      <c r="R373" s="160"/>
      <c r="S373" s="160"/>
      <c r="T373" s="160"/>
      <c r="U373" s="160"/>
      <c r="V373" s="160"/>
      <c r="W373" s="160"/>
      <c r="X373" s="151"/>
      <c r="Y373" s="151"/>
      <c r="Z373" s="151"/>
      <c r="AA373" s="151"/>
      <c r="AB373" s="151"/>
      <c r="AC373" s="151"/>
      <c r="AD373" s="151"/>
      <c r="AE373" s="151"/>
      <c r="AF373" s="151"/>
      <c r="AG373" s="151" t="s">
        <v>250</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c r="A374" s="158"/>
      <c r="B374" s="159"/>
      <c r="C374" s="198" t="s">
        <v>1844</v>
      </c>
      <c r="D374" s="190"/>
      <c r="E374" s="191">
        <v>4.3979999999999998E-2</v>
      </c>
      <c r="F374" s="160"/>
      <c r="G374" s="160"/>
      <c r="H374" s="160"/>
      <c r="I374" s="160"/>
      <c r="J374" s="160"/>
      <c r="K374" s="160"/>
      <c r="L374" s="160"/>
      <c r="M374" s="160"/>
      <c r="N374" s="160"/>
      <c r="O374" s="160"/>
      <c r="P374" s="160"/>
      <c r="Q374" s="160"/>
      <c r="R374" s="160"/>
      <c r="S374" s="160"/>
      <c r="T374" s="160"/>
      <c r="U374" s="160"/>
      <c r="V374" s="160"/>
      <c r="W374" s="160"/>
      <c r="X374" s="151"/>
      <c r="Y374" s="151"/>
      <c r="Z374" s="151"/>
      <c r="AA374" s="151"/>
      <c r="AB374" s="151"/>
      <c r="AC374" s="151"/>
      <c r="AD374" s="151"/>
      <c r="AE374" s="151"/>
      <c r="AF374" s="151"/>
      <c r="AG374" s="151" t="s">
        <v>250</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c r="A375" s="168">
        <v>63</v>
      </c>
      <c r="B375" s="169" t="s">
        <v>1845</v>
      </c>
      <c r="C375" s="185" t="s">
        <v>1846</v>
      </c>
      <c r="D375" s="170" t="s">
        <v>318</v>
      </c>
      <c r="E375" s="171">
        <v>9.6</v>
      </c>
      <c r="F375" s="172">
        <v>0</v>
      </c>
      <c r="G375" s="173">
        <f>ROUND(E375*F375,2)</f>
        <v>0</v>
      </c>
      <c r="H375" s="172"/>
      <c r="I375" s="173">
        <f>ROUND(E375*H375,2)</f>
        <v>0</v>
      </c>
      <c r="J375" s="172"/>
      <c r="K375" s="173">
        <f>ROUND(E375*J375,2)</f>
        <v>0</v>
      </c>
      <c r="L375" s="173">
        <v>21</v>
      </c>
      <c r="M375" s="173">
        <f>G375*(1+L375/100)</f>
        <v>0</v>
      </c>
      <c r="N375" s="173">
        <v>2E-3</v>
      </c>
      <c r="O375" s="173">
        <f>ROUND(E375*N375,2)</f>
        <v>0.02</v>
      </c>
      <c r="P375" s="173">
        <v>0</v>
      </c>
      <c r="Q375" s="173">
        <f>ROUND(E375*P375,2)</f>
        <v>0</v>
      </c>
      <c r="R375" s="173"/>
      <c r="S375" s="173" t="s">
        <v>212</v>
      </c>
      <c r="T375" s="174" t="s">
        <v>202</v>
      </c>
      <c r="U375" s="160">
        <v>1.2649999999999999</v>
      </c>
      <c r="V375" s="160">
        <f>ROUND(E375*U375,2)</f>
        <v>12.14</v>
      </c>
      <c r="W375" s="160"/>
      <c r="X375" s="151"/>
      <c r="Y375" s="151"/>
      <c r="Z375" s="151"/>
      <c r="AA375" s="151"/>
      <c r="AB375" s="151"/>
      <c r="AC375" s="151"/>
      <c r="AD375" s="151"/>
      <c r="AE375" s="151"/>
      <c r="AF375" s="151"/>
      <c r="AG375" s="151" t="s">
        <v>259</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c r="A376" s="158"/>
      <c r="B376" s="159"/>
      <c r="C376" s="198" t="s">
        <v>1847</v>
      </c>
      <c r="D376" s="190"/>
      <c r="E376" s="191">
        <v>4.8</v>
      </c>
      <c r="F376" s="160"/>
      <c r="G376" s="160"/>
      <c r="H376" s="160"/>
      <c r="I376" s="160"/>
      <c r="J376" s="160"/>
      <c r="K376" s="160"/>
      <c r="L376" s="160"/>
      <c r="M376" s="160"/>
      <c r="N376" s="160"/>
      <c r="O376" s="160"/>
      <c r="P376" s="160"/>
      <c r="Q376" s="160"/>
      <c r="R376" s="160"/>
      <c r="S376" s="160"/>
      <c r="T376" s="160"/>
      <c r="U376" s="160"/>
      <c r="V376" s="160"/>
      <c r="W376" s="160"/>
      <c r="X376" s="151"/>
      <c r="Y376" s="151"/>
      <c r="Z376" s="151"/>
      <c r="AA376" s="151"/>
      <c r="AB376" s="151"/>
      <c r="AC376" s="151"/>
      <c r="AD376" s="151"/>
      <c r="AE376" s="151"/>
      <c r="AF376" s="151"/>
      <c r="AG376" s="151" t="s">
        <v>250</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c r="A377" s="158"/>
      <c r="B377" s="159"/>
      <c r="C377" s="198" t="s">
        <v>1848</v>
      </c>
      <c r="D377" s="190"/>
      <c r="E377" s="191">
        <v>4.8</v>
      </c>
      <c r="F377" s="160"/>
      <c r="G377" s="160"/>
      <c r="H377" s="160"/>
      <c r="I377" s="160"/>
      <c r="J377" s="160"/>
      <c r="K377" s="160"/>
      <c r="L377" s="160"/>
      <c r="M377" s="160"/>
      <c r="N377" s="160"/>
      <c r="O377" s="160"/>
      <c r="P377" s="160"/>
      <c r="Q377" s="160"/>
      <c r="R377" s="160"/>
      <c r="S377" s="160"/>
      <c r="T377" s="160"/>
      <c r="U377" s="160"/>
      <c r="V377" s="160"/>
      <c r="W377" s="160"/>
      <c r="X377" s="151"/>
      <c r="Y377" s="151"/>
      <c r="Z377" s="151"/>
      <c r="AA377" s="151"/>
      <c r="AB377" s="151"/>
      <c r="AC377" s="151"/>
      <c r="AD377" s="151"/>
      <c r="AE377" s="151"/>
      <c r="AF377" s="151"/>
      <c r="AG377" s="151" t="s">
        <v>250</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c r="A378" s="168">
        <v>64</v>
      </c>
      <c r="B378" s="169" t="s">
        <v>1849</v>
      </c>
      <c r="C378" s="185" t="s">
        <v>1850</v>
      </c>
      <c r="D378" s="170" t="s">
        <v>243</v>
      </c>
      <c r="E378" s="171">
        <v>6.6710000000000003</v>
      </c>
      <c r="F378" s="172">
        <v>0</v>
      </c>
      <c r="G378" s="173">
        <f>ROUND(E378*F378,2)</f>
        <v>0</v>
      </c>
      <c r="H378" s="172"/>
      <c r="I378" s="173">
        <f>ROUND(E378*H378,2)</f>
        <v>0</v>
      </c>
      <c r="J378" s="172"/>
      <c r="K378" s="173">
        <f>ROUND(E378*J378,2)</f>
        <v>0</v>
      </c>
      <c r="L378" s="173">
        <v>21</v>
      </c>
      <c r="M378" s="173">
        <f>G378*(1+L378/100)</f>
        <v>0</v>
      </c>
      <c r="N378" s="173">
        <v>2.52522</v>
      </c>
      <c r="O378" s="173">
        <f>ROUND(E378*N378,2)</f>
        <v>16.850000000000001</v>
      </c>
      <c r="P378" s="173">
        <v>0</v>
      </c>
      <c r="Q378" s="173">
        <f>ROUND(E378*P378,2)</f>
        <v>0</v>
      </c>
      <c r="R378" s="173"/>
      <c r="S378" s="173" t="s">
        <v>212</v>
      </c>
      <c r="T378" s="174" t="s">
        <v>202</v>
      </c>
      <c r="U378" s="160">
        <v>0.98699999999999999</v>
      </c>
      <c r="V378" s="160">
        <f>ROUND(E378*U378,2)</f>
        <v>6.58</v>
      </c>
      <c r="W378" s="160"/>
      <c r="X378" s="151"/>
      <c r="Y378" s="151"/>
      <c r="Z378" s="151"/>
      <c r="AA378" s="151"/>
      <c r="AB378" s="151"/>
      <c r="AC378" s="151"/>
      <c r="AD378" s="151"/>
      <c r="AE378" s="151"/>
      <c r="AF378" s="151"/>
      <c r="AG378" s="151" t="s">
        <v>259</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c r="A379" s="158"/>
      <c r="B379" s="159"/>
      <c r="C379" s="198" t="s">
        <v>1851</v>
      </c>
      <c r="D379" s="190"/>
      <c r="E379" s="191">
        <v>1.3747499999999999</v>
      </c>
      <c r="F379" s="160"/>
      <c r="G379" s="160"/>
      <c r="H379" s="160"/>
      <c r="I379" s="160"/>
      <c r="J379" s="160"/>
      <c r="K379" s="160"/>
      <c r="L379" s="160"/>
      <c r="M379" s="160"/>
      <c r="N379" s="160"/>
      <c r="O379" s="160"/>
      <c r="P379" s="160"/>
      <c r="Q379" s="160"/>
      <c r="R379" s="160"/>
      <c r="S379" s="160"/>
      <c r="T379" s="160"/>
      <c r="U379" s="160"/>
      <c r="V379" s="160"/>
      <c r="W379" s="160"/>
      <c r="X379" s="151"/>
      <c r="Y379" s="151"/>
      <c r="Z379" s="151"/>
      <c r="AA379" s="151"/>
      <c r="AB379" s="151"/>
      <c r="AC379" s="151"/>
      <c r="AD379" s="151"/>
      <c r="AE379" s="151"/>
      <c r="AF379" s="151"/>
      <c r="AG379" s="151" t="s">
        <v>250</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c r="A380" s="158"/>
      <c r="B380" s="159"/>
      <c r="C380" s="198" t="s">
        <v>1852</v>
      </c>
      <c r="D380" s="190"/>
      <c r="E380" s="191">
        <v>0.93600000000000005</v>
      </c>
      <c r="F380" s="160"/>
      <c r="G380" s="160"/>
      <c r="H380" s="160"/>
      <c r="I380" s="160"/>
      <c r="J380" s="160"/>
      <c r="K380" s="160"/>
      <c r="L380" s="160"/>
      <c r="M380" s="160"/>
      <c r="N380" s="160"/>
      <c r="O380" s="160"/>
      <c r="P380" s="160"/>
      <c r="Q380" s="160"/>
      <c r="R380" s="160"/>
      <c r="S380" s="160"/>
      <c r="T380" s="160"/>
      <c r="U380" s="160"/>
      <c r="V380" s="160"/>
      <c r="W380" s="160"/>
      <c r="X380" s="151"/>
      <c r="Y380" s="151"/>
      <c r="Z380" s="151"/>
      <c r="AA380" s="151"/>
      <c r="AB380" s="151"/>
      <c r="AC380" s="151"/>
      <c r="AD380" s="151"/>
      <c r="AE380" s="151"/>
      <c r="AF380" s="151"/>
      <c r="AG380" s="151" t="s">
        <v>250</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c r="A381" s="158"/>
      <c r="B381" s="159"/>
      <c r="C381" s="198" t="s">
        <v>1853</v>
      </c>
      <c r="D381" s="190"/>
      <c r="E381" s="191">
        <v>0.91649999999999998</v>
      </c>
      <c r="F381" s="160"/>
      <c r="G381" s="160"/>
      <c r="H381" s="160"/>
      <c r="I381" s="160"/>
      <c r="J381" s="160"/>
      <c r="K381" s="160"/>
      <c r="L381" s="160"/>
      <c r="M381" s="160"/>
      <c r="N381" s="160"/>
      <c r="O381" s="160"/>
      <c r="P381" s="160"/>
      <c r="Q381" s="160"/>
      <c r="R381" s="160"/>
      <c r="S381" s="160"/>
      <c r="T381" s="160"/>
      <c r="U381" s="160"/>
      <c r="V381" s="160"/>
      <c r="W381" s="160"/>
      <c r="X381" s="151"/>
      <c r="Y381" s="151"/>
      <c r="Z381" s="151"/>
      <c r="AA381" s="151"/>
      <c r="AB381" s="151"/>
      <c r="AC381" s="151"/>
      <c r="AD381" s="151"/>
      <c r="AE381" s="151"/>
      <c r="AF381" s="151"/>
      <c r="AG381" s="151" t="s">
        <v>250</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c r="A382" s="158"/>
      <c r="B382" s="159"/>
      <c r="C382" s="198" t="s">
        <v>1854</v>
      </c>
      <c r="D382" s="190"/>
      <c r="E382" s="191">
        <v>0.91649999999999998</v>
      </c>
      <c r="F382" s="160"/>
      <c r="G382" s="160"/>
      <c r="H382" s="160"/>
      <c r="I382" s="160"/>
      <c r="J382" s="160"/>
      <c r="K382" s="160"/>
      <c r="L382" s="160"/>
      <c r="M382" s="160"/>
      <c r="N382" s="160"/>
      <c r="O382" s="160"/>
      <c r="P382" s="160"/>
      <c r="Q382" s="160"/>
      <c r="R382" s="160"/>
      <c r="S382" s="160"/>
      <c r="T382" s="160"/>
      <c r="U382" s="160"/>
      <c r="V382" s="160"/>
      <c r="W382" s="160"/>
      <c r="X382" s="151"/>
      <c r="Y382" s="151"/>
      <c r="Z382" s="151"/>
      <c r="AA382" s="151"/>
      <c r="AB382" s="151"/>
      <c r="AC382" s="151"/>
      <c r="AD382" s="151"/>
      <c r="AE382" s="151"/>
      <c r="AF382" s="151"/>
      <c r="AG382" s="151" t="s">
        <v>250</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c r="A383" s="158"/>
      <c r="B383" s="159"/>
      <c r="C383" s="198" t="s">
        <v>1855</v>
      </c>
      <c r="D383" s="190"/>
      <c r="E383" s="191">
        <v>2.0209999999999999</v>
      </c>
      <c r="F383" s="160"/>
      <c r="G383" s="160"/>
      <c r="H383" s="160"/>
      <c r="I383" s="160"/>
      <c r="J383" s="160"/>
      <c r="K383" s="160"/>
      <c r="L383" s="160"/>
      <c r="M383" s="160"/>
      <c r="N383" s="160"/>
      <c r="O383" s="160"/>
      <c r="P383" s="160"/>
      <c r="Q383" s="160"/>
      <c r="R383" s="160"/>
      <c r="S383" s="160"/>
      <c r="T383" s="160"/>
      <c r="U383" s="160"/>
      <c r="V383" s="160"/>
      <c r="W383" s="160"/>
      <c r="X383" s="151"/>
      <c r="Y383" s="151"/>
      <c r="Z383" s="151"/>
      <c r="AA383" s="151"/>
      <c r="AB383" s="151"/>
      <c r="AC383" s="151"/>
      <c r="AD383" s="151"/>
      <c r="AE383" s="151"/>
      <c r="AF383" s="151"/>
      <c r="AG383" s="151" t="s">
        <v>250</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c r="A384" s="158"/>
      <c r="B384" s="159"/>
      <c r="C384" s="198" t="s">
        <v>1856</v>
      </c>
      <c r="D384" s="190"/>
      <c r="E384" s="191">
        <v>0.50624999999999998</v>
      </c>
      <c r="F384" s="160"/>
      <c r="G384" s="160"/>
      <c r="H384" s="160"/>
      <c r="I384" s="160"/>
      <c r="J384" s="160"/>
      <c r="K384" s="160"/>
      <c r="L384" s="160"/>
      <c r="M384" s="160"/>
      <c r="N384" s="160"/>
      <c r="O384" s="160"/>
      <c r="P384" s="160"/>
      <c r="Q384" s="160"/>
      <c r="R384" s="160"/>
      <c r="S384" s="160"/>
      <c r="T384" s="160"/>
      <c r="U384" s="160"/>
      <c r="V384" s="160"/>
      <c r="W384" s="160"/>
      <c r="X384" s="151"/>
      <c r="Y384" s="151"/>
      <c r="Z384" s="151"/>
      <c r="AA384" s="151"/>
      <c r="AB384" s="151"/>
      <c r="AC384" s="151"/>
      <c r="AD384" s="151"/>
      <c r="AE384" s="151"/>
      <c r="AF384" s="151"/>
      <c r="AG384" s="151" t="s">
        <v>250</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c r="A385" s="168">
        <v>65</v>
      </c>
      <c r="B385" s="169" t="s">
        <v>1857</v>
      </c>
      <c r="C385" s="185" t="s">
        <v>1858</v>
      </c>
      <c r="D385" s="170" t="s">
        <v>292</v>
      </c>
      <c r="E385" s="171">
        <v>38.54</v>
      </c>
      <c r="F385" s="172">
        <v>0</v>
      </c>
      <c r="G385" s="173">
        <f>ROUND(E385*F385,2)</f>
        <v>0</v>
      </c>
      <c r="H385" s="172"/>
      <c r="I385" s="173">
        <f>ROUND(E385*H385,2)</f>
        <v>0</v>
      </c>
      <c r="J385" s="172"/>
      <c r="K385" s="173">
        <f>ROUND(E385*J385,2)</f>
        <v>0</v>
      </c>
      <c r="L385" s="173">
        <v>21</v>
      </c>
      <c r="M385" s="173">
        <f>G385*(1+L385/100)</f>
        <v>0</v>
      </c>
      <c r="N385" s="173">
        <v>2.3310000000000001E-2</v>
      </c>
      <c r="O385" s="173">
        <f>ROUND(E385*N385,2)</f>
        <v>0.9</v>
      </c>
      <c r="P385" s="173">
        <v>0</v>
      </c>
      <c r="Q385" s="173">
        <f>ROUND(E385*P385,2)</f>
        <v>0</v>
      </c>
      <c r="R385" s="173"/>
      <c r="S385" s="173" t="s">
        <v>212</v>
      </c>
      <c r="T385" s="174" t="s">
        <v>202</v>
      </c>
      <c r="U385" s="160">
        <v>0.28799999999999998</v>
      </c>
      <c r="V385" s="160">
        <f>ROUND(E385*U385,2)</f>
        <v>11.1</v>
      </c>
      <c r="W385" s="160"/>
      <c r="X385" s="151"/>
      <c r="Y385" s="151"/>
      <c r="Z385" s="151"/>
      <c r="AA385" s="151"/>
      <c r="AB385" s="151"/>
      <c r="AC385" s="151"/>
      <c r="AD385" s="151"/>
      <c r="AE385" s="151"/>
      <c r="AF385" s="151"/>
      <c r="AG385" s="151" t="s">
        <v>259</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c r="A386" s="158"/>
      <c r="B386" s="159"/>
      <c r="C386" s="198" t="s">
        <v>1779</v>
      </c>
      <c r="D386" s="190"/>
      <c r="E386" s="191">
        <v>9.1649999999999991</v>
      </c>
      <c r="F386" s="160"/>
      <c r="G386" s="160"/>
      <c r="H386" s="160"/>
      <c r="I386" s="160"/>
      <c r="J386" s="160"/>
      <c r="K386" s="160"/>
      <c r="L386" s="160"/>
      <c r="M386" s="160"/>
      <c r="N386" s="160"/>
      <c r="O386" s="160"/>
      <c r="P386" s="160"/>
      <c r="Q386" s="160"/>
      <c r="R386" s="160"/>
      <c r="S386" s="160"/>
      <c r="T386" s="160"/>
      <c r="U386" s="160"/>
      <c r="V386" s="160"/>
      <c r="W386" s="160"/>
      <c r="X386" s="151"/>
      <c r="Y386" s="151"/>
      <c r="Z386" s="151"/>
      <c r="AA386" s="151"/>
      <c r="AB386" s="151"/>
      <c r="AC386" s="151"/>
      <c r="AD386" s="151"/>
      <c r="AE386" s="151"/>
      <c r="AF386" s="151"/>
      <c r="AG386" s="151" t="s">
        <v>250</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c r="A387" s="158"/>
      <c r="B387" s="159"/>
      <c r="C387" s="198" t="s">
        <v>1780</v>
      </c>
      <c r="D387" s="190"/>
      <c r="E387" s="191">
        <v>9.1649999999999991</v>
      </c>
      <c r="F387" s="160"/>
      <c r="G387" s="160"/>
      <c r="H387" s="160"/>
      <c r="I387" s="160"/>
      <c r="J387" s="160"/>
      <c r="K387" s="160"/>
      <c r="L387" s="160"/>
      <c r="M387" s="160"/>
      <c r="N387" s="160"/>
      <c r="O387" s="160"/>
      <c r="P387" s="160"/>
      <c r="Q387" s="160"/>
      <c r="R387" s="160"/>
      <c r="S387" s="160"/>
      <c r="T387" s="160"/>
      <c r="U387" s="160"/>
      <c r="V387" s="160"/>
      <c r="W387" s="160"/>
      <c r="X387" s="151"/>
      <c r="Y387" s="151"/>
      <c r="Z387" s="151"/>
      <c r="AA387" s="151"/>
      <c r="AB387" s="151"/>
      <c r="AC387" s="151"/>
      <c r="AD387" s="151"/>
      <c r="AE387" s="151"/>
      <c r="AF387" s="151"/>
      <c r="AG387" s="151" t="s">
        <v>250</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c r="A388" s="158"/>
      <c r="B388" s="159"/>
      <c r="C388" s="198" t="s">
        <v>1781</v>
      </c>
      <c r="D388" s="190"/>
      <c r="E388" s="191">
        <v>20.21</v>
      </c>
      <c r="F388" s="160"/>
      <c r="G388" s="160"/>
      <c r="H388" s="160"/>
      <c r="I388" s="160"/>
      <c r="J388" s="160"/>
      <c r="K388" s="160"/>
      <c r="L388" s="160"/>
      <c r="M388" s="160"/>
      <c r="N388" s="160"/>
      <c r="O388" s="160"/>
      <c r="P388" s="160"/>
      <c r="Q388" s="160"/>
      <c r="R388" s="160"/>
      <c r="S388" s="160"/>
      <c r="T388" s="160"/>
      <c r="U388" s="160"/>
      <c r="V388" s="160"/>
      <c r="W388" s="160"/>
      <c r="X388" s="151"/>
      <c r="Y388" s="151"/>
      <c r="Z388" s="151"/>
      <c r="AA388" s="151"/>
      <c r="AB388" s="151"/>
      <c r="AC388" s="151"/>
      <c r="AD388" s="151"/>
      <c r="AE388" s="151"/>
      <c r="AF388" s="151"/>
      <c r="AG388" s="151" t="s">
        <v>250</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c r="A389" s="168">
        <v>66</v>
      </c>
      <c r="B389" s="169" t="s">
        <v>1859</v>
      </c>
      <c r="C389" s="185" t="s">
        <v>1860</v>
      </c>
      <c r="D389" s="170" t="s">
        <v>292</v>
      </c>
      <c r="E389" s="171">
        <v>5.0625</v>
      </c>
      <c r="F389" s="172">
        <v>0</v>
      </c>
      <c r="G389" s="173">
        <f>ROUND(E389*F389,2)</f>
        <v>0</v>
      </c>
      <c r="H389" s="172"/>
      <c r="I389" s="173">
        <f>ROUND(E389*H389,2)</f>
        <v>0</v>
      </c>
      <c r="J389" s="172"/>
      <c r="K389" s="173">
        <f>ROUND(E389*J389,2)</f>
        <v>0</v>
      </c>
      <c r="L389" s="173">
        <v>21</v>
      </c>
      <c r="M389" s="173">
        <f>G389*(1+L389/100)</f>
        <v>0</v>
      </c>
      <c r="N389" s="173">
        <v>2.3310000000000001E-2</v>
      </c>
      <c r="O389" s="173">
        <f>ROUND(E389*N389,2)</f>
        <v>0.12</v>
      </c>
      <c r="P389" s="173">
        <v>0</v>
      </c>
      <c r="Q389" s="173">
        <f>ROUND(E389*P389,2)</f>
        <v>0</v>
      </c>
      <c r="R389" s="173"/>
      <c r="S389" s="173" t="s">
        <v>212</v>
      </c>
      <c r="T389" s="174" t="s">
        <v>202</v>
      </c>
      <c r="U389" s="160">
        <v>0.28799999999999998</v>
      </c>
      <c r="V389" s="160">
        <f>ROUND(E389*U389,2)</f>
        <v>1.46</v>
      </c>
      <c r="W389" s="160"/>
      <c r="X389" s="151"/>
      <c r="Y389" s="151"/>
      <c r="Z389" s="151"/>
      <c r="AA389" s="151"/>
      <c r="AB389" s="151"/>
      <c r="AC389" s="151"/>
      <c r="AD389" s="151"/>
      <c r="AE389" s="151"/>
      <c r="AF389" s="151"/>
      <c r="AG389" s="151" t="s">
        <v>259</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c r="A390" s="158"/>
      <c r="B390" s="159"/>
      <c r="C390" s="198" t="s">
        <v>1782</v>
      </c>
      <c r="D390" s="190"/>
      <c r="E390" s="191">
        <v>5.0625</v>
      </c>
      <c r="F390" s="160"/>
      <c r="G390" s="160"/>
      <c r="H390" s="160"/>
      <c r="I390" s="160"/>
      <c r="J390" s="160"/>
      <c r="K390" s="160"/>
      <c r="L390" s="160"/>
      <c r="M390" s="160"/>
      <c r="N390" s="160"/>
      <c r="O390" s="160"/>
      <c r="P390" s="160"/>
      <c r="Q390" s="160"/>
      <c r="R390" s="160"/>
      <c r="S390" s="160"/>
      <c r="T390" s="160"/>
      <c r="U390" s="160"/>
      <c r="V390" s="160"/>
      <c r="W390" s="160"/>
      <c r="X390" s="151"/>
      <c r="Y390" s="151"/>
      <c r="Z390" s="151"/>
      <c r="AA390" s="151"/>
      <c r="AB390" s="151"/>
      <c r="AC390" s="151"/>
      <c r="AD390" s="151"/>
      <c r="AE390" s="151"/>
      <c r="AF390" s="151"/>
      <c r="AG390" s="151" t="s">
        <v>250</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c r="A391" s="168">
        <v>67</v>
      </c>
      <c r="B391" s="169" t="s">
        <v>1861</v>
      </c>
      <c r="C391" s="185" t="s">
        <v>1862</v>
      </c>
      <c r="D391" s="170" t="s">
        <v>276</v>
      </c>
      <c r="E391" s="171">
        <v>0.50061</v>
      </c>
      <c r="F391" s="172">
        <v>0</v>
      </c>
      <c r="G391" s="173">
        <f>ROUND(E391*F391,2)</f>
        <v>0</v>
      </c>
      <c r="H391" s="172"/>
      <c r="I391" s="173">
        <f>ROUND(E391*H391,2)</f>
        <v>0</v>
      </c>
      <c r="J391" s="172"/>
      <c r="K391" s="173">
        <f>ROUND(E391*J391,2)</f>
        <v>0</v>
      </c>
      <c r="L391" s="173">
        <v>21</v>
      </c>
      <c r="M391" s="173">
        <f>G391*(1+L391/100)</f>
        <v>0</v>
      </c>
      <c r="N391" s="173">
        <v>1</v>
      </c>
      <c r="O391" s="173">
        <f>ROUND(E391*N391,2)</f>
        <v>0.5</v>
      </c>
      <c r="P391" s="173">
        <v>0</v>
      </c>
      <c r="Q391" s="173">
        <f>ROUND(E391*P391,2)</f>
        <v>0</v>
      </c>
      <c r="R391" s="173" t="s">
        <v>277</v>
      </c>
      <c r="S391" s="173" t="s">
        <v>201</v>
      </c>
      <c r="T391" s="174" t="s">
        <v>245</v>
      </c>
      <c r="U391" s="160">
        <v>0</v>
      </c>
      <c r="V391" s="160">
        <f>ROUND(E391*U391,2)</f>
        <v>0</v>
      </c>
      <c r="W391" s="160"/>
      <c r="X391" s="151"/>
      <c r="Y391" s="151"/>
      <c r="Z391" s="151"/>
      <c r="AA391" s="151"/>
      <c r="AB391" s="151"/>
      <c r="AC391" s="151"/>
      <c r="AD391" s="151"/>
      <c r="AE391" s="151"/>
      <c r="AF391" s="151"/>
      <c r="AG391" s="151" t="s">
        <v>278</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c r="A392" s="158"/>
      <c r="B392" s="159"/>
      <c r="C392" s="198" t="s">
        <v>1863</v>
      </c>
      <c r="D392" s="190"/>
      <c r="E392" s="191">
        <v>0.14285999999999999</v>
      </c>
      <c r="F392" s="160"/>
      <c r="G392" s="160"/>
      <c r="H392" s="160"/>
      <c r="I392" s="160"/>
      <c r="J392" s="160"/>
      <c r="K392" s="160"/>
      <c r="L392" s="160"/>
      <c r="M392" s="160"/>
      <c r="N392" s="160"/>
      <c r="O392" s="160"/>
      <c r="P392" s="160"/>
      <c r="Q392" s="160"/>
      <c r="R392" s="160"/>
      <c r="S392" s="160"/>
      <c r="T392" s="160"/>
      <c r="U392" s="160"/>
      <c r="V392" s="160"/>
      <c r="W392" s="160"/>
      <c r="X392" s="151"/>
      <c r="Y392" s="151"/>
      <c r="Z392" s="151"/>
      <c r="AA392" s="151"/>
      <c r="AB392" s="151"/>
      <c r="AC392" s="151"/>
      <c r="AD392" s="151"/>
      <c r="AE392" s="151"/>
      <c r="AF392" s="151"/>
      <c r="AG392" s="151" t="s">
        <v>250</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c r="A393" s="158"/>
      <c r="B393" s="159"/>
      <c r="C393" s="198" t="s">
        <v>1864</v>
      </c>
      <c r="D393" s="190"/>
      <c r="E393" s="191">
        <v>0.14285999999999999</v>
      </c>
      <c r="F393" s="160"/>
      <c r="G393" s="160"/>
      <c r="H393" s="160"/>
      <c r="I393" s="160"/>
      <c r="J393" s="160"/>
      <c r="K393" s="160"/>
      <c r="L393" s="160"/>
      <c r="M393" s="160"/>
      <c r="N393" s="160"/>
      <c r="O393" s="160"/>
      <c r="P393" s="160"/>
      <c r="Q393" s="160"/>
      <c r="R393" s="160"/>
      <c r="S393" s="160"/>
      <c r="T393" s="160"/>
      <c r="U393" s="160"/>
      <c r="V393" s="160"/>
      <c r="W393" s="160"/>
      <c r="X393" s="151"/>
      <c r="Y393" s="151"/>
      <c r="Z393" s="151"/>
      <c r="AA393" s="151"/>
      <c r="AB393" s="151"/>
      <c r="AC393" s="151"/>
      <c r="AD393" s="151"/>
      <c r="AE393" s="151"/>
      <c r="AF393" s="151"/>
      <c r="AG393" s="151" t="s">
        <v>250</v>
      </c>
      <c r="AH393" s="151">
        <v>0</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c r="A394" s="158"/>
      <c r="B394" s="159"/>
      <c r="C394" s="198" t="s">
        <v>1865</v>
      </c>
      <c r="D394" s="190"/>
      <c r="E394" s="191">
        <v>0.21490000000000001</v>
      </c>
      <c r="F394" s="160"/>
      <c r="G394" s="160"/>
      <c r="H394" s="160"/>
      <c r="I394" s="160"/>
      <c r="J394" s="160"/>
      <c r="K394" s="160"/>
      <c r="L394" s="160"/>
      <c r="M394" s="160"/>
      <c r="N394" s="160"/>
      <c r="O394" s="160"/>
      <c r="P394" s="160"/>
      <c r="Q394" s="160"/>
      <c r="R394" s="160"/>
      <c r="S394" s="160"/>
      <c r="T394" s="160"/>
      <c r="U394" s="160"/>
      <c r="V394" s="160"/>
      <c r="W394" s="160"/>
      <c r="X394" s="151"/>
      <c r="Y394" s="151"/>
      <c r="Z394" s="151"/>
      <c r="AA394" s="151"/>
      <c r="AB394" s="151"/>
      <c r="AC394" s="151"/>
      <c r="AD394" s="151"/>
      <c r="AE394" s="151"/>
      <c r="AF394" s="151"/>
      <c r="AG394" s="151" t="s">
        <v>250</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c r="A395" s="176">
        <v>68</v>
      </c>
      <c r="B395" s="177" t="s">
        <v>1866</v>
      </c>
      <c r="C395" s="186" t="s">
        <v>1867</v>
      </c>
      <c r="D395" s="178" t="s">
        <v>1868</v>
      </c>
      <c r="E395" s="179">
        <v>1</v>
      </c>
      <c r="F395" s="180">
        <v>0</v>
      </c>
      <c r="G395" s="181">
        <f>ROUND(E395*F395,2)</f>
        <v>0</v>
      </c>
      <c r="H395" s="180"/>
      <c r="I395" s="181">
        <f>ROUND(E395*H395,2)</f>
        <v>0</v>
      </c>
      <c r="J395" s="180"/>
      <c r="K395" s="181">
        <f>ROUND(E395*J395,2)</f>
        <v>0</v>
      </c>
      <c r="L395" s="181">
        <v>21</v>
      </c>
      <c r="M395" s="181">
        <f>G395*(1+L395/100)</f>
        <v>0</v>
      </c>
      <c r="N395" s="181">
        <v>2.3310000000000001E-2</v>
      </c>
      <c r="O395" s="181">
        <f>ROUND(E395*N395,2)</f>
        <v>0.02</v>
      </c>
      <c r="P395" s="181">
        <v>0</v>
      </c>
      <c r="Q395" s="181">
        <f>ROUND(E395*P395,2)</f>
        <v>0</v>
      </c>
      <c r="R395" s="181"/>
      <c r="S395" s="181" t="s">
        <v>212</v>
      </c>
      <c r="T395" s="182" t="s">
        <v>202</v>
      </c>
      <c r="U395" s="160">
        <v>0.28799999999999998</v>
      </c>
      <c r="V395" s="160">
        <f>ROUND(E395*U395,2)</f>
        <v>0.28999999999999998</v>
      </c>
      <c r="W395" s="160"/>
      <c r="X395" s="151"/>
      <c r="Y395" s="151"/>
      <c r="Z395" s="151"/>
      <c r="AA395" s="151"/>
      <c r="AB395" s="151"/>
      <c r="AC395" s="151"/>
      <c r="AD395" s="151"/>
      <c r="AE395" s="151"/>
      <c r="AF395" s="151"/>
      <c r="AG395" s="151" t="s">
        <v>649</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c r="A396" s="162" t="s">
        <v>197</v>
      </c>
      <c r="B396" s="163" t="s">
        <v>108</v>
      </c>
      <c r="C396" s="184" t="s">
        <v>109</v>
      </c>
      <c r="D396" s="164"/>
      <c r="E396" s="165"/>
      <c r="F396" s="166"/>
      <c r="G396" s="166">
        <f>SUMIF(AG397:AG428,"&lt;&gt;NOR",G397:G428)</f>
        <v>0</v>
      </c>
      <c r="H396" s="166"/>
      <c r="I396" s="166">
        <f>SUM(I397:I428)</f>
        <v>0</v>
      </c>
      <c r="J396" s="166"/>
      <c r="K396" s="166">
        <f>SUM(K397:K428)</f>
        <v>0</v>
      </c>
      <c r="L396" s="166"/>
      <c r="M396" s="166">
        <f>SUM(M397:M428)</f>
        <v>0</v>
      </c>
      <c r="N396" s="166"/>
      <c r="O396" s="166">
        <f>SUM(O397:O428)</f>
        <v>3.7399999999999998</v>
      </c>
      <c r="P396" s="166"/>
      <c r="Q396" s="166">
        <f>SUM(Q397:Q428)</f>
        <v>12.530000000000001</v>
      </c>
      <c r="R396" s="166"/>
      <c r="S396" s="166"/>
      <c r="T396" s="167"/>
      <c r="U396" s="161"/>
      <c r="V396" s="161">
        <f>SUM(V397:V428)</f>
        <v>473.47</v>
      </c>
      <c r="W396" s="161"/>
      <c r="AG396" t="s">
        <v>198</v>
      </c>
    </row>
    <row r="397" spans="1:60" ht="22.5" outlineLevel="1">
      <c r="A397" s="168">
        <v>69</v>
      </c>
      <c r="B397" s="169" t="s">
        <v>1869</v>
      </c>
      <c r="C397" s="185" t="s">
        <v>1870</v>
      </c>
      <c r="D397" s="170" t="s">
        <v>211</v>
      </c>
      <c r="E397" s="171">
        <v>4</v>
      </c>
      <c r="F397" s="172">
        <v>0</v>
      </c>
      <c r="G397" s="173">
        <f>ROUND(E397*F397,2)</f>
        <v>0</v>
      </c>
      <c r="H397" s="172"/>
      <c r="I397" s="173">
        <f>ROUND(E397*H397,2)</f>
        <v>0</v>
      </c>
      <c r="J397" s="172"/>
      <c r="K397" s="173">
        <f>ROUND(E397*J397,2)</f>
        <v>0</v>
      </c>
      <c r="L397" s="173">
        <v>21</v>
      </c>
      <c r="M397" s="173">
        <f>G397*(1+L397/100)</f>
        <v>0</v>
      </c>
      <c r="N397" s="173">
        <v>1.33E-3</v>
      </c>
      <c r="O397" s="173">
        <f>ROUND(E397*N397,2)</f>
        <v>0.01</v>
      </c>
      <c r="P397" s="173">
        <v>0.11899999999999999</v>
      </c>
      <c r="Q397" s="173">
        <f>ROUND(E397*P397,2)</f>
        <v>0.48</v>
      </c>
      <c r="R397" s="173" t="s">
        <v>800</v>
      </c>
      <c r="S397" s="173" t="s">
        <v>201</v>
      </c>
      <c r="T397" s="174" t="s">
        <v>245</v>
      </c>
      <c r="U397" s="160">
        <v>3.9420000000000002</v>
      </c>
      <c r="V397" s="160">
        <f>ROUND(E397*U397,2)</f>
        <v>15.77</v>
      </c>
      <c r="W397" s="160"/>
      <c r="X397" s="151"/>
      <c r="Y397" s="151"/>
      <c r="Z397" s="151"/>
      <c r="AA397" s="151"/>
      <c r="AB397" s="151"/>
      <c r="AC397" s="151"/>
      <c r="AD397" s="151"/>
      <c r="AE397" s="151"/>
      <c r="AF397" s="151"/>
      <c r="AG397" s="151" t="s">
        <v>246</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c r="A398" s="158"/>
      <c r="B398" s="159"/>
      <c r="C398" s="315" t="s">
        <v>1871</v>
      </c>
      <c r="D398" s="316"/>
      <c r="E398" s="316"/>
      <c r="F398" s="316"/>
      <c r="G398" s="316"/>
      <c r="H398" s="160"/>
      <c r="I398" s="160"/>
      <c r="J398" s="160"/>
      <c r="K398" s="160"/>
      <c r="L398" s="160"/>
      <c r="M398" s="160"/>
      <c r="N398" s="160"/>
      <c r="O398" s="160"/>
      <c r="P398" s="160"/>
      <c r="Q398" s="160"/>
      <c r="R398" s="160"/>
      <c r="S398" s="160"/>
      <c r="T398" s="160"/>
      <c r="U398" s="160"/>
      <c r="V398" s="160"/>
      <c r="W398" s="160"/>
      <c r="X398" s="151"/>
      <c r="Y398" s="151"/>
      <c r="Z398" s="151"/>
      <c r="AA398" s="151"/>
      <c r="AB398" s="151"/>
      <c r="AC398" s="151"/>
      <c r="AD398" s="151"/>
      <c r="AE398" s="151"/>
      <c r="AF398" s="151"/>
      <c r="AG398" s="151" t="s">
        <v>248</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c r="A399" s="158"/>
      <c r="B399" s="159"/>
      <c r="C399" s="198" t="s">
        <v>1872</v>
      </c>
      <c r="D399" s="190"/>
      <c r="E399" s="191">
        <v>4</v>
      </c>
      <c r="F399" s="160"/>
      <c r="G399" s="160"/>
      <c r="H399" s="160"/>
      <c r="I399" s="160"/>
      <c r="J399" s="160"/>
      <c r="K399" s="160"/>
      <c r="L399" s="160"/>
      <c r="M399" s="160"/>
      <c r="N399" s="160"/>
      <c r="O399" s="160"/>
      <c r="P399" s="160"/>
      <c r="Q399" s="160"/>
      <c r="R399" s="160"/>
      <c r="S399" s="160"/>
      <c r="T399" s="160"/>
      <c r="U399" s="160"/>
      <c r="V399" s="160"/>
      <c r="W399" s="160"/>
      <c r="X399" s="151"/>
      <c r="Y399" s="151"/>
      <c r="Z399" s="151"/>
      <c r="AA399" s="151"/>
      <c r="AB399" s="151"/>
      <c r="AC399" s="151"/>
      <c r="AD399" s="151"/>
      <c r="AE399" s="151"/>
      <c r="AF399" s="151"/>
      <c r="AG399" s="151" t="s">
        <v>250</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ht="22.5" outlineLevel="1">
      <c r="A400" s="168">
        <v>70</v>
      </c>
      <c r="B400" s="169" t="s">
        <v>884</v>
      </c>
      <c r="C400" s="185" t="s">
        <v>885</v>
      </c>
      <c r="D400" s="170" t="s">
        <v>211</v>
      </c>
      <c r="E400" s="171">
        <v>20</v>
      </c>
      <c r="F400" s="172">
        <v>0</v>
      </c>
      <c r="G400" s="173">
        <f>ROUND(E400*F400,2)</f>
        <v>0</v>
      </c>
      <c r="H400" s="172"/>
      <c r="I400" s="173">
        <f>ROUND(E400*H400,2)</f>
        <v>0</v>
      </c>
      <c r="J400" s="172"/>
      <c r="K400" s="173">
        <f>ROUND(E400*J400,2)</f>
        <v>0</v>
      </c>
      <c r="L400" s="173">
        <v>21</v>
      </c>
      <c r="M400" s="173">
        <f>G400*(1+L400/100)</f>
        <v>0</v>
      </c>
      <c r="N400" s="173">
        <v>4.8999999999999998E-4</v>
      </c>
      <c r="O400" s="173">
        <f>ROUND(E400*N400,2)</f>
        <v>0.01</v>
      </c>
      <c r="P400" s="173">
        <v>3.1E-2</v>
      </c>
      <c r="Q400" s="173">
        <f>ROUND(E400*P400,2)</f>
        <v>0.62</v>
      </c>
      <c r="R400" s="173" t="s">
        <v>800</v>
      </c>
      <c r="S400" s="173" t="s">
        <v>201</v>
      </c>
      <c r="T400" s="174" t="s">
        <v>245</v>
      </c>
      <c r="U400" s="160">
        <v>0.77200000000000002</v>
      </c>
      <c r="V400" s="160">
        <f>ROUND(E400*U400,2)</f>
        <v>15.44</v>
      </c>
      <c r="W400" s="160"/>
      <c r="X400" s="151"/>
      <c r="Y400" s="151"/>
      <c r="Z400" s="151"/>
      <c r="AA400" s="151"/>
      <c r="AB400" s="151"/>
      <c r="AC400" s="151"/>
      <c r="AD400" s="151"/>
      <c r="AE400" s="151"/>
      <c r="AF400" s="151"/>
      <c r="AG400" s="151" t="s">
        <v>246</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c r="A401" s="158"/>
      <c r="B401" s="159"/>
      <c r="C401" s="198" t="s">
        <v>1806</v>
      </c>
      <c r="D401" s="190"/>
      <c r="E401" s="191">
        <v>20</v>
      </c>
      <c r="F401" s="160"/>
      <c r="G401" s="160"/>
      <c r="H401" s="160"/>
      <c r="I401" s="160"/>
      <c r="J401" s="160"/>
      <c r="K401" s="160"/>
      <c r="L401" s="160"/>
      <c r="M401" s="160"/>
      <c r="N401" s="160"/>
      <c r="O401" s="160"/>
      <c r="P401" s="160"/>
      <c r="Q401" s="160"/>
      <c r="R401" s="160"/>
      <c r="S401" s="160"/>
      <c r="T401" s="160"/>
      <c r="U401" s="160"/>
      <c r="V401" s="160"/>
      <c r="W401" s="160"/>
      <c r="X401" s="151"/>
      <c r="Y401" s="151"/>
      <c r="Z401" s="151"/>
      <c r="AA401" s="151"/>
      <c r="AB401" s="151"/>
      <c r="AC401" s="151"/>
      <c r="AD401" s="151"/>
      <c r="AE401" s="151"/>
      <c r="AF401" s="151"/>
      <c r="AG401" s="151" t="s">
        <v>250</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ht="22.5" outlineLevel="1">
      <c r="A402" s="168">
        <v>71</v>
      </c>
      <c r="B402" s="169" t="s">
        <v>1873</v>
      </c>
      <c r="C402" s="185" t="s">
        <v>1874</v>
      </c>
      <c r="D402" s="170" t="s">
        <v>211</v>
      </c>
      <c r="E402" s="171">
        <v>16</v>
      </c>
      <c r="F402" s="172">
        <v>0</v>
      </c>
      <c r="G402" s="173">
        <f>ROUND(E402*F402,2)</f>
        <v>0</v>
      </c>
      <c r="H402" s="172"/>
      <c r="I402" s="173">
        <f>ROUND(E402*H402,2)</f>
        <v>0</v>
      </c>
      <c r="J402" s="172"/>
      <c r="K402" s="173">
        <f>ROUND(E402*J402,2)</f>
        <v>0</v>
      </c>
      <c r="L402" s="173">
        <v>21</v>
      </c>
      <c r="M402" s="173">
        <f>G402*(1+L402/100)</f>
        <v>0</v>
      </c>
      <c r="N402" s="173">
        <v>4.8999999999999998E-4</v>
      </c>
      <c r="O402" s="173">
        <f>ROUND(E402*N402,2)</f>
        <v>0.01</v>
      </c>
      <c r="P402" s="173">
        <v>9.8000000000000004E-2</v>
      </c>
      <c r="Q402" s="173">
        <f>ROUND(E402*P402,2)</f>
        <v>1.57</v>
      </c>
      <c r="R402" s="173" t="s">
        <v>800</v>
      </c>
      <c r="S402" s="173" t="s">
        <v>201</v>
      </c>
      <c r="T402" s="174" t="s">
        <v>245</v>
      </c>
      <c r="U402" s="160">
        <v>1.087</v>
      </c>
      <c r="V402" s="160">
        <f>ROUND(E402*U402,2)</f>
        <v>17.39</v>
      </c>
      <c r="W402" s="160"/>
      <c r="X402" s="151"/>
      <c r="Y402" s="151"/>
      <c r="Z402" s="151"/>
      <c r="AA402" s="151"/>
      <c r="AB402" s="151"/>
      <c r="AC402" s="151"/>
      <c r="AD402" s="151"/>
      <c r="AE402" s="151"/>
      <c r="AF402" s="151"/>
      <c r="AG402" s="151" t="s">
        <v>259</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c r="A403" s="158"/>
      <c r="B403" s="159"/>
      <c r="C403" s="198" t="s">
        <v>1809</v>
      </c>
      <c r="D403" s="190"/>
      <c r="E403" s="191">
        <v>16</v>
      </c>
      <c r="F403" s="160"/>
      <c r="G403" s="160"/>
      <c r="H403" s="160"/>
      <c r="I403" s="160"/>
      <c r="J403" s="160"/>
      <c r="K403" s="160"/>
      <c r="L403" s="160"/>
      <c r="M403" s="160"/>
      <c r="N403" s="160"/>
      <c r="O403" s="160"/>
      <c r="P403" s="160"/>
      <c r="Q403" s="160"/>
      <c r="R403" s="160"/>
      <c r="S403" s="160"/>
      <c r="T403" s="160"/>
      <c r="U403" s="160"/>
      <c r="V403" s="160"/>
      <c r="W403" s="160"/>
      <c r="X403" s="151"/>
      <c r="Y403" s="151"/>
      <c r="Z403" s="151"/>
      <c r="AA403" s="151"/>
      <c r="AB403" s="151"/>
      <c r="AC403" s="151"/>
      <c r="AD403" s="151"/>
      <c r="AE403" s="151"/>
      <c r="AF403" s="151"/>
      <c r="AG403" s="151" t="s">
        <v>250</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ht="33.75" outlineLevel="1">
      <c r="A404" s="168">
        <v>72</v>
      </c>
      <c r="B404" s="169" t="s">
        <v>912</v>
      </c>
      <c r="C404" s="185" t="s">
        <v>913</v>
      </c>
      <c r="D404" s="170" t="s">
        <v>318</v>
      </c>
      <c r="E404" s="171">
        <v>47.4</v>
      </c>
      <c r="F404" s="172">
        <v>0</v>
      </c>
      <c r="G404" s="173">
        <f>ROUND(E404*F404,2)</f>
        <v>0</v>
      </c>
      <c r="H404" s="172"/>
      <c r="I404" s="173">
        <f>ROUND(E404*H404,2)</f>
        <v>0</v>
      </c>
      <c r="J404" s="172"/>
      <c r="K404" s="173">
        <f>ROUND(E404*J404,2)</f>
        <v>0</v>
      </c>
      <c r="L404" s="173">
        <v>21</v>
      </c>
      <c r="M404" s="173">
        <f>G404*(1+L404/100)</f>
        <v>0</v>
      </c>
      <c r="N404" s="173">
        <v>0</v>
      </c>
      <c r="O404" s="173">
        <f>ROUND(E404*N404,2)</f>
        <v>0</v>
      </c>
      <c r="P404" s="173">
        <v>6.5000000000000002E-2</v>
      </c>
      <c r="Q404" s="173">
        <f>ROUND(E404*P404,2)</f>
        <v>3.08</v>
      </c>
      <c r="R404" s="173" t="s">
        <v>800</v>
      </c>
      <c r="S404" s="173" t="s">
        <v>201</v>
      </c>
      <c r="T404" s="174" t="s">
        <v>245</v>
      </c>
      <c r="U404" s="160">
        <v>0.93</v>
      </c>
      <c r="V404" s="160">
        <f>ROUND(E404*U404,2)</f>
        <v>44.08</v>
      </c>
      <c r="W404" s="160"/>
      <c r="X404" s="151"/>
      <c r="Y404" s="151"/>
      <c r="Z404" s="151"/>
      <c r="AA404" s="151"/>
      <c r="AB404" s="151"/>
      <c r="AC404" s="151"/>
      <c r="AD404" s="151"/>
      <c r="AE404" s="151"/>
      <c r="AF404" s="151"/>
      <c r="AG404" s="151" t="s">
        <v>259</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c r="A405" s="158"/>
      <c r="B405" s="159"/>
      <c r="C405" s="198" t="s">
        <v>1875</v>
      </c>
      <c r="D405" s="190"/>
      <c r="E405" s="191">
        <v>7.6</v>
      </c>
      <c r="F405" s="160"/>
      <c r="G405" s="160"/>
      <c r="H405" s="160"/>
      <c r="I405" s="160"/>
      <c r="J405" s="160"/>
      <c r="K405" s="160"/>
      <c r="L405" s="160"/>
      <c r="M405" s="160"/>
      <c r="N405" s="160"/>
      <c r="O405" s="160"/>
      <c r="P405" s="160"/>
      <c r="Q405" s="160"/>
      <c r="R405" s="160"/>
      <c r="S405" s="160"/>
      <c r="T405" s="160"/>
      <c r="U405" s="160"/>
      <c r="V405" s="160"/>
      <c r="W405" s="160"/>
      <c r="X405" s="151"/>
      <c r="Y405" s="151"/>
      <c r="Z405" s="151"/>
      <c r="AA405" s="151"/>
      <c r="AB405" s="151"/>
      <c r="AC405" s="151"/>
      <c r="AD405" s="151"/>
      <c r="AE405" s="151"/>
      <c r="AF405" s="151"/>
      <c r="AG405" s="151" t="s">
        <v>250</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c r="A406" s="158"/>
      <c r="B406" s="159"/>
      <c r="C406" s="198" t="s">
        <v>1876</v>
      </c>
      <c r="D406" s="190"/>
      <c r="E406" s="191">
        <v>7.8</v>
      </c>
      <c r="F406" s="160"/>
      <c r="G406" s="160"/>
      <c r="H406" s="160"/>
      <c r="I406" s="160"/>
      <c r="J406" s="160"/>
      <c r="K406" s="160"/>
      <c r="L406" s="160"/>
      <c r="M406" s="160"/>
      <c r="N406" s="160"/>
      <c r="O406" s="160"/>
      <c r="P406" s="160"/>
      <c r="Q406" s="160"/>
      <c r="R406" s="160"/>
      <c r="S406" s="160"/>
      <c r="T406" s="160"/>
      <c r="U406" s="160"/>
      <c r="V406" s="160"/>
      <c r="W406" s="160"/>
      <c r="X406" s="151"/>
      <c r="Y406" s="151"/>
      <c r="Z406" s="151"/>
      <c r="AA406" s="151"/>
      <c r="AB406" s="151"/>
      <c r="AC406" s="151"/>
      <c r="AD406" s="151"/>
      <c r="AE406" s="151"/>
      <c r="AF406" s="151"/>
      <c r="AG406" s="151" t="s">
        <v>250</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c r="A407" s="158"/>
      <c r="B407" s="159"/>
      <c r="C407" s="198" t="s">
        <v>1877</v>
      </c>
      <c r="D407" s="190"/>
      <c r="E407" s="191">
        <v>7.2</v>
      </c>
      <c r="F407" s="160"/>
      <c r="G407" s="160"/>
      <c r="H407" s="160"/>
      <c r="I407" s="160"/>
      <c r="J407" s="160"/>
      <c r="K407" s="160"/>
      <c r="L407" s="160"/>
      <c r="M407" s="160"/>
      <c r="N407" s="160"/>
      <c r="O407" s="160"/>
      <c r="P407" s="160"/>
      <c r="Q407" s="160"/>
      <c r="R407" s="160"/>
      <c r="S407" s="160"/>
      <c r="T407" s="160"/>
      <c r="U407" s="160"/>
      <c r="V407" s="160"/>
      <c r="W407" s="160"/>
      <c r="X407" s="151"/>
      <c r="Y407" s="151"/>
      <c r="Z407" s="151"/>
      <c r="AA407" s="151"/>
      <c r="AB407" s="151"/>
      <c r="AC407" s="151"/>
      <c r="AD407" s="151"/>
      <c r="AE407" s="151"/>
      <c r="AF407" s="151"/>
      <c r="AG407" s="151" t="s">
        <v>250</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c r="A408" s="158"/>
      <c r="B408" s="159"/>
      <c r="C408" s="198" t="s">
        <v>1878</v>
      </c>
      <c r="D408" s="190"/>
      <c r="E408" s="191">
        <v>24.8</v>
      </c>
      <c r="F408" s="160"/>
      <c r="G408" s="160"/>
      <c r="H408" s="160"/>
      <c r="I408" s="160"/>
      <c r="J408" s="160"/>
      <c r="K408" s="160"/>
      <c r="L408" s="160"/>
      <c r="M408" s="160"/>
      <c r="N408" s="160"/>
      <c r="O408" s="160"/>
      <c r="P408" s="160"/>
      <c r="Q408" s="160"/>
      <c r="R408" s="160"/>
      <c r="S408" s="160"/>
      <c r="T408" s="160"/>
      <c r="U408" s="160"/>
      <c r="V408" s="160"/>
      <c r="W408" s="160"/>
      <c r="X408" s="151"/>
      <c r="Y408" s="151"/>
      <c r="Z408" s="151"/>
      <c r="AA408" s="151"/>
      <c r="AB408" s="151"/>
      <c r="AC408" s="151"/>
      <c r="AD408" s="151"/>
      <c r="AE408" s="151"/>
      <c r="AF408" s="151"/>
      <c r="AG408" s="151" t="s">
        <v>250</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ht="33.75" outlineLevel="1">
      <c r="A409" s="168">
        <v>73</v>
      </c>
      <c r="B409" s="169" t="s">
        <v>1879</v>
      </c>
      <c r="C409" s="185" t="s">
        <v>1880</v>
      </c>
      <c r="D409" s="170" t="s">
        <v>318</v>
      </c>
      <c r="E409" s="171">
        <v>69.900000000000006</v>
      </c>
      <c r="F409" s="172">
        <v>0</v>
      </c>
      <c r="G409" s="173">
        <f>ROUND(E409*F409,2)</f>
        <v>0</v>
      </c>
      <c r="H409" s="172"/>
      <c r="I409" s="173">
        <f>ROUND(E409*H409,2)</f>
        <v>0</v>
      </c>
      <c r="J409" s="172"/>
      <c r="K409" s="173">
        <f>ROUND(E409*J409,2)</f>
        <v>0</v>
      </c>
      <c r="L409" s="173">
        <v>21</v>
      </c>
      <c r="M409" s="173">
        <f>G409*(1+L409/100)</f>
        <v>0</v>
      </c>
      <c r="N409" s="173">
        <v>0</v>
      </c>
      <c r="O409" s="173">
        <f>ROUND(E409*N409,2)</f>
        <v>0</v>
      </c>
      <c r="P409" s="173">
        <v>9.7000000000000003E-2</v>
      </c>
      <c r="Q409" s="173">
        <f>ROUND(E409*P409,2)</f>
        <v>6.78</v>
      </c>
      <c r="R409" s="173" t="s">
        <v>800</v>
      </c>
      <c r="S409" s="173" t="s">
        <v>201</v>
      </c>
      <c r="T409" s="174" t="s">
        <v>245</v>
      </c>
      <c r="U409" s="160">
        <v>1.1299999999999999</v>
      </c>
      <c r="V409" s="160">
        <f>ROUND(E409*U409,2)</f>
        <v>78.989999999999995</v>
      </c>
      <c r="W409" s="160"/>
      <c r="X409" s="151"/>
      <c r="Y409" s="151"/>
      <c r="Z409" s="151"/>
      <c r="AA409" s="151"/>
      <c r="AB409" s="151"/>
      <c r="AC409" s="151"/>
      <c r="AD409" s="151"/>
      <c r="AE409" s="151"/>
      <c r="AF409" s="151"/>
      <c r="AG409" s="151" t="s">
        <v>259</v>
      </c>
      <c r="AH409" s="151"/>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c r="A410" s="158"/>
      <c r="B410" s="159"/>
      <c r="C410" s="198" t="s">
        <v>1881</v>
      </c>
      <c r="D410" s="190"/>
      <c r="E410" s="191">
        <v>33.5</v>
      </c>
      <c r="F410" s="160"/>
      <c r="G410" s="160"/>
      <c r="H410" s="160"/>
      <c r="I410" s="160"/>
      <c r="J410" s="160"/>
      <c r="K410" s="160"/>
      <c r="L410" s="160"/>
      <c r="M410" s="160"/>
      <c r="N410" s="160"/>
      <c r="O410" s="160"/>
      <c r="P410" s="160"/>
      <c r="Q410" s="160"/>
      <c r="R410" s="160"/>
      <c r="S410" s="160"/>
      <c r="T410" s="160"/>
      <c r="U410" s="160"/>
      <c r="V410" s="160"/>
      <c r="W410" s="160"/>
      <c r="X410" s="151"/>
      <c r="Y410" s="151"/>
      <c r="Z410" s="151"/>
      <c r="AA410" s="151"/>
      <c r="AB410" s="151"/>
      <c r="AC410" s="151"/>
      <c r="AD410" s="151"/>
      <c r="AE410" s="151"/>
      <c r="AF410" s="151"/>
      <c r="AG410" s="151" t="s">
        <v>250</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c r="A411" s="158"/>
      <c r="B411" s="159"/>
      <c r="C411" s="198" t="s">
        <v>1882</v>
      </c>
      <c r="D411" s="190"/>
      <c r="E411" s="191">
        <v>36.4</v>
      </c>
      <c r="F411" s="160"/>
      <c r="G411" s="160"/>
      <c r="H411" s="160"/>
      <c r="I411" s="160"/>
      <c r="J411" s="160"/>
      <c r="K411" s="160"/>
      <c r="L411" s="160"/>
      <c r="M411" s="160"/>
      <c r="N411" s="160"/>
      <c r="O411" s="160"/>
      <c r="P411" s="160"/>
      <c r="Q411" s="160"/>
      <c r="R411" s="160"/>
      <c r="S411" s="160"/>
      <c r="T411" s="160"/>
      <c r="U411" s="160"/>
      <c r="V411" s="160"/>
      <c r="W411" s="160"/>
      <c r="X411" s="151"/>
      <c r="Y411" s="151"/>
      <c r="Z411" s="151"/>
      <c r="AA411" s="151"/>
      <c r="AB411" s="151"/>
      <c r="AC411" s="151"/>
      <c r="AD411" s="151"/>
      <c r="AE411" s="151"/>
      <c r="AF411" s="151"/>
      <c r="AG411" s="151" t="s">
        <v>250</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ht="22.5" outlineLevel="1">
      <c r="A412" s="168">
        <v>74</v>
      </c>
      <c r="B412" s="169" t="s">
        <v>922</v>
      </c>
      <c r="C412" s="185" t="s">
        <v>923</v>
      </c>
      <c r="D412" s="170" t="s">
        <v>318</v>
      </c>
      <c r="E412" s="171">
        <v>55.9</v>
      </c>
      <c r="F412" s="172">
        <v>0</v>
      </c>
      <c r="G412" s="173">
        <f>ROUND(E412*F412,2)</f>
        <v>0</v>
      </c>
      <c r="H412" s="172"/>
      <c r="I412" s="173">
        <f>ROUND(E412*H412,2)</f>
        <v>0</v>
      </c>
      <c r="J412" s="172"/>
      <c r="K412" s="173">
        <f>ROUND(E412*J412,2)</f>
        <v>0</v>
      </c>
      <c r="L412" s="173">
        <v>21</v>
      </c>
      <c r="M412" s="173">
        <f>G412*(1+L412/100)</f>
        <v>0</v>
      </c>
      <c r="N412" s="173">
        <v>6.6360000000000002E-2</v>
      </c>
      <c r="O412" s="173">
        <f>ROUND(E412*N412,2)</f>
        <v>3.71</v>
      </c>
      <c r="P412" s="173">
        <v>0</v>
      </c>
      <c r="Q412" s="173">
        <f>ROUND(E412*P412,2)</f>
        <v>0</v>
      </c>
      <c r="R412" s="173" t="s">
        <v>800</v>
      </c>
      <c r="S412" s="173" t="s">
        <v>201</v>
      </c>
      <c r="T412" s="174" t="s">
        <v>245</v>
      </c>
      <c r="U412" s="160">
        <v>4.5750000000000002</v>
      </c>
      <c r="V412" s="160">
        <f>ROUND(E412*U412,2)</f>
        <v>255.74</v>
      </c>
      <c r="W412" s="160"/>
      <c r="X412" s="151"/>
      <c r="Y412" s="151"/>
      <c r="Z412" s="151"/>
      <c r="AA412" s="151"/>
      <c r="AB412" s="151"/>
      <c r="AC412" s="151"/>
      <c r="AD412" s="151"/>
      <c r="AE412" s="151"/>
      <c r="AF412" s="151"/>
      <c r="AG412" s="151" t="s">
        <v>259</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ht="22.5" outlineLevel="1">
      <c r="A413" s="158"/>
      <c r="B413" s="159"/>
      <c r="C413" s="315" t="s">
        <v>924</v>
      </c>
      <c r="D413" s="316"/>
      <c r="E413" s="316"/>
      <c r="F413" s="316"/>
      <c r="G413" s="316"/>
      <c r="H413" s="160"/>
      <c r="I413" s="160"/>
      <c r="J413" s="160"/>
      <c r="K413" s="160"/>
      <c r="L413" s="160"/>
      <c r="M413" s="160"/>
      <c r="N413" s="160"/>
      <c r="O413" s="160"/>
      <c r="P413" s="160"/>
      <c r="Q413" s="160"/>
      <c r="R413" s="160"/>
      <c r="S413" s="160"/>
      <c r="T413" s="160"/>
      <c r="U413" s="160"/>
      <c r="V413" s="160"/>
      <c r="W413" s="160"/>
      <c r="X413" s="151"/>
      <c r="Y413" s="151"/>
      <c r="Z413" s="151"/>
      <c r="AA413" s="151"/>
      <c r="AB413" s="151"/>
      <c r="AC413" s="151"/>
      <c r="AD413" s="151"/>
      <c r="AE413" s="151"/>
      <c r="AF413" s="151"/>
      <c r="AG413" s="151" t="s">
        <v>248</v>
      </c>
      <c r="AH413" s="151"/>
      <c r="AI413" s="151"/>
      <c r="AJ413" s="151"/>
      <c r="AK413" s="151"/>
      <c r="AL413" s="151"/>
      <c r="AM413" s="151"/>
      <c r="AN413" s="151"/>
      <c r="AO413" s="151"/>
      <c r="AP413" s="151"/>
      <c r="AQ413" s="151"/>
      <c r="AR413" s="151"/>
      <c r="AS413" s="151"/>
      <c r="AT413" s="151"/>
      <c r="AU413" s="151"/>
      <c r="AV413" s="151"/>
      <c r="AW413" s="151"/>
      <c r="AX413" s="151"/>
      <c r="AY413" s="151"/>
      <c r="AZ413" s="151"/>
      <c r="BA413" s="175" t="str">
        <f>C413</f>
        <v>nad vybouraným otvorem pro jakoukoliv délku podchycení s vybouráním otvorů pro provléknutí vynášecích trámů pro podchycení zdi, oboustranného vynesení podchycené konstrukce,</v>
      </c>
      <c r="BB413" s="151"/>
      <c r="BC413" s="151"/>
      <c r="BD413" s="151"/>
      <c r="BE413" s="151"/>
      <c r="BF413" s="151"/>
      <c r="BG413" s="151"/>
      <c r="BH413" s="151"/>
    </row>
    <row r="414" spans="1:60" outlineLevel="1">
      <c r="A414" s="158"/>
      <c r="B414" s="159"/>
      <c r="C414" s="198" t="s">
        <v>925</v>
      </c>
      <c r="D414" s="190"/>
      <c r="E414" s="191">
        <v>31.6</v>
      </c>
      <c r="F414" s="160"/>
      <c r="G414" s="160"/>
      <c r="H414" s="160"/>
      <c r="I414" s="160"/>
      <c r="J414" s="160"/>
      <c r="K414" s="160"/>
      <c r="L414" s="160"/>
      <c r="M414" s="160"/>
      <c r="N414" s="160"/>
      <c r="O414" s="160"/>
      <c r="P414" s="160"/>
      <c r="Q414" s="160"/>
      <c r="R414" s="160"/>
      <c r="S414" s="160"/>
      <c r="T414" s="160"/>
      <c r="U414" s="160"/>
      <c r="V414" s="160"/>
      <c r="W414" s="160"/>
      <c r="X414" s="151"/>
      <c r="Y414" s="151"/>
      <c r="Z414" s="151"/>
      <c r="AA414" s="151"/>
      <c r="AB414" s="151"/>
      <c r="AC414" s="151"/>
      <c r="AD414" s="151"/>
      <c r="AE414" s="151"/>
      <c r="AF414" s="151"/>
      <c r="AG414" s="151" t="s">
        <v>250</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c r="A415" s="158"/>
      <c r="B415" s="159"/>
      <c r="C415" s="198" t="s">
        <v>926</v>
      </c>
      <c r="D415" s="190"/>
      <c r="E415" s="191">
        <v>5.7</v>
      </c>
      <c r="F415" s="160"/>
      <c r="G415" s="160"/>
      <c r="H415" s="160"/>
      <c r="I415" s="160"/>
      <c r="J415" s="160"/>
      <c r="K415" s="160"/>
      <c r="L415" s="160"/>
      <c r="M415" s="160"/>
      <c r="N415" s="160"/>
      <c r="O415" s="160"/>
      <c r="P415" s="160"/>
      <c r="Q415" s="160"/>
      <c r="R415" s="160"/>
      <c r="S415" s="160"/>
      <c r="T415" s="160"/>
      <c r="U415" s="160"/>
      <c r="V415" s="160"/>
      <c r="W415" s="160"/>
      <c r="X415" s="151"/>
      <c r="Y415" s="151"/>
      <c r="Z415" s="151"/>
      <c r="AA415" s="151"/>
      <c r="AB415" s="151"/>
      <c r="AC415" s="151"/>
      <c r="AD415" s="151"/>
      <c r="AE415" s="151"/>
      <c r="AF415" s="151"/>
      <c r="AG415" s="151" t="s">
        <v>250</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c r="A416" s="158"/>
      <c r="B416" s="159"/>
      <c r="C416" s="198" t="s">
        <v>927</v>
      </c>
      <c r="D416" s="190"/>
      <c r="E416" s="191">
        <v>3</v>
      </c>
      <c r="F416" s="160"/>
      <c r="G416" s="160"/>
      <c r="H416" s="160"/>
      <c r="I416" s="160"/>
      <c r="J416" s="160"/>
      <c r="K416" s="160"/>
      <c r="L416" s="160"/>
      <c r="M416" s="160"/>
      <c r="N416" s="160"/>
      <c r="O416" s="160"/>
      <c r="P416" s="160"/>
      <c r="Q416" s="160"/>
      <c r="R416" s="160"/>
      <c r="S416" s="160"/>
      <c r="T416" s="160"/>
      <c r="U416" s="160"/>
      <c r="V416" s="160"/>
      <c r="W416" s="160"/>
      <c r="X416" s="151"/>
      <c r="Y416" s="151"/>
      <c r="Z416" s="151"/>
      <c r="AA416" s="151"/>
      <c r="AB416" s="151"/>
      <c r="AC416" s="151"/>
      <c r="AD416" s="151"/>
      <c r="AE416" s="151"/>
      <c r="AF416" s="151"/>
      <c r="AG416" s="151" t="s">
        <v>250</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c r="A417" s="158"/>
      <c r="B417" s="159"/>
      <c r="C417" s="198" t="s">
        <v>928</v>
      </c>
      <c r="D417" s="190"/>
      <c r="E417" s="191">
        <v>5.6</v>
      </c>
      <c r="F417" s="160"/>
      <c r="G417" s="160"/>
      <c r="H417" s="160"/>
      <c r="I417" s="160"/>
      <c r="J417" s="160"/>
      <c r="K417" s="160"/>
      <c r="L417" s="160"/>
      <c r="M417" s="160"/>
      <c r="N417" s="160"/>
      <c r="O417" s="160"/>
      <c r="P417" s="160"/>
      <c r="Q417" s="160"/>
      <c r="R417" s="160"/>
      <c r="S417" s="160"/>
      <c r="T417" s="160"/>
      <c r="U417" s="160"/>
      <c r="V417" s="160"/>
      <c r="W417" s="160"/>
      <c r="X417" s="151"/>
      <c r="Y417" s="151"/>
      <c r="Z417" s="151"/>
      <c r="AA417" s="151"/>
      <c r="AB417" s="151"/>
      <c r="AC417" s="151"/>
      <c r="AD417" s="151"/>
      <c r="AE417" s="151"/>
      <c r="AF417" s="151"/>
      <c r="AG417" s="151" t="s">
        <v>250</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c r="A418" s="158"/>
      <c r="B418" s="159"/>
      <c r="C418" s="198" t="s">
        <v>929</v>
      </c>
      <c r="D418" s="190"/>
      <c r="E418" s="191">
        <v>4</v>
      </c>
      <c r="F418" s="160"/>
      <c r="G418" s="160"/>
      <c r="H418" s="160"/>
      <c r="I418" s="160"/>
      <c r="J418" s="160"/>
      <c r="K418" s="160"/>
      <c r="L418" s="160"/>
      <c r="M418" s="160"/>
      <c r="N418" s="160"/>
      <c r="O418" s="160"/>
      <c r="P418" s="160"/>
      <c r="Q418" s="160"/>
      <c r="R418" s="160"/>
      <c r="S418" s="160"/>
      <c r="T418" s="160"/>
      <c r="U418" s="160"/>
      <c r="V418" s="160"/>
      <c r="W418" s="160"/>
      <c r="X418" s="151"/>
      <c r="Y418" s="151"/>
      <c r="Z418" s="151"/>
      <c r="AA418" s="151"/>
      <c r="AB418" s="151"/>
      <c r="AC418" s="151"/>
      <c r="AD418" s="151"/>
      <c r="AE418" s="151"/>
      <c r="AF418" s="151"/>
      <c r="AG418" s="151" t="s">
        <v>250</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c r="A419" s="158"/>
      <c r="B419" s="159"/>
      <c r="C419" s="198" t="s">
        <v>930</v>
      </c>
      <c r="D419" s="190"/>
      <c r="E419" s="191">
        <v>6</v>
      </c>
      <c r="F419" s="160"/>
      <c r="G419" s="160"/>
      <c r="H419" s="160"/>
      <c r="I419" s="160"/>
      <c r="J419" s="160"/>
      <c r="K419" s="160"/>
      <c r="L419" s="160"/>
      <c r="M419" s="160"/>
      <c r="N419" s="160"/>
      <c r="O419" s="160"/>
      <c r="P419" s="160"/>
      <c r="Q419" s="160"/>
      <c r="R419" s="160"/>
      <c r="S419" s="160"/>
      <c r="T419" s="160"/>
      <c r="U419" s="160"/>
      <c r="V419" s="160"/>
      <c r="W419" s="160"/>
      <c r="X419" s="151"/>
      <c r="Y419" s="151"/>
      <c r="Z419" s="151"/>
      <c r="AA419" s="151"/>
      <c r="AB419" s="151"/>
      <c r="AC419" s="151"/>
      <c r="AD419" s="151"/>
      <c r="AE419" s="151"/>
      <c r="AF419" s="151"/>
      <c r="AG419" s="151" t="s">
        <v>250</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c r="A420" s="176">
        <v>75</v>
      </c>
      <c r="B420" s="177" t="s">
        <v>944</v>
      </c>
      <c r="C420" s="186" t="s">
        <v>945</v>
      </c>
      <c r="D420" s="178" t="s">
        <v>946</v>
      </c>
      <c r="E420" s="179">
        <v>30</v>
      </c>
      <c r="F420" s="180">
        <v>0</v>
      </c>
      <c r="G420" s="181">
        <f>ROUND(E420*F420,2)</f>
        <v>0</v>
      </c>
      <c r="H420" s="180"/>
      <c r="I420" s="181">
        <f>ROUND(E420*H420,2)</f>
        <v>0</v>
      </c>
      <c r="J420" s="180"/>
      <c r="K420" s="181">
        <f>ROUND(E420*J420,2)</f>
        <v>0</v>
      </c>
      <c r="L420" s="181">
        <v>21</v>
      </c>
      <c r="M420" s="181">
        <f>G420*(1+L420/100)</f>
        <v>0</v>
      </c>
      <c r="N420" s="181">
        <v>0</v>
      </c>
      <c r="O420" s="181">
        <f>ROUND(E420*N420,2)</f>
        <v>0</v>
      </c>
      <c r="P420" s="181">
        <v>0</v>
      </c>
      <c r="Q420" s="181">
        <f>ROUND(E420*P420,2)</f>
        <v>0</v>
      </c>
      <c r="R420" s="181" t="s">
        <v>800</v>
      </c>
      <c r="S420" s="181" t="s">
        <v>201</v>
      </c>
      <c r="T420" s="182" t="s">
        <v>245</v>
      </c>
      <c r="U420" s="160">
        <v>0</v>
      </c>
      <c r="V420" s="160">
        <f>ROUND(E420*U420,2)</f>
        <v>0</v>
      </c>
      <c r="W420" s="160"/>
      <c r="X420" s="151"/>
      <c r="Y420" s="151"/>
      <c r="Z420" s="151"/>
      <c r="AA420" s="151"/>
      <c r="AB420" s="151"/>
      <c r="AC420" s="151"/>
      <c r="AD420" s="151"/>
      <c r="AE420" s="151"/>
      <c r="AF420" s="151"/>
      <c r="AG420" s="151" t="s">
        <v>259</v>
      </c>
      <c r="AH420" s="151"/>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c r="A421" s="176">
        <v>76</v>
      </c>
      <c r="B421" s="177" t="s">
        <v>949</v>
      </c>
      <c r="C421" s="186" t="s">
        <v>950</v>
      </c>
      <c r="D421" s="178" t="s">
        <v>685</v>
      </c>
      <c r="E421" s="179">
        <v>18.329930000000001</v>
      </c>
      <c r="F421" s="180">
        <v>0</v>
      </c>
      <c r="G421" s="181">
        <f>ROUND(E421*F421,2)</f>
        <v>0</v>
      </c>
      <c r="H421" s="180"/>
      <c r="I421" s="181">
        <f>ROUND(E421*H421,2)</f>
        <v>0</v>
      </c>
      <c r="J421" s="180"/>
      <c r="K421" s="181">
        <f>ROUND(E421*J421,2)</f>
        <v>0</v>
      </c>
      <c r="L421" s="181">
        <v>21</v>
      </c>
      <c r="M421" s="181">
        <f>G421*(1+L421/100)</f>
        <v>0</v>
      </c>
      <c r="N421" s="181">
        <v>0</v>
      </c>
      <c r="O421" s="181">
        <f>ROUND(E421*N421,2)</f>
        <v>0</v>
      </c>
      <c r="P421" s="181">
        <v>0</v>
      </c>
      <c r="Q421" s="181">
        <f>ROUND(E421*P421,2)</f>
        <v>0</v>
      </c>
      <c r="R421" s="181" t="s">
        <v>800</v>
      </c>
      <c r="S421" s="181" t="s">
        <v>201</v>
      </c>
      <c r="T421" s="182" t="s">
        <v>245</v>
      </c>
      <c r="U421" s="160">
        <v>0.55000000000000004</v>
      </c>
      <c r="V421" s="160">
        <f>ROUND(E421*U421,2)</f>
        <v>10.08</v>
      </c>
      <c r="W421" s="160"/>
      <c r="X421" s="151"/>
      <c r="Y421" s="151"/>
      <c r="Z421" s="151"/>
      <c r="AA421" s="151"/>
      <c r="AB421" s="151"/>
      <c r="AC421" s="151"/>
      <c r="AD421" s="151"/>
      <c r="AE421" s="151"/>
      <c r="AF421" s="151"/>
      <c r="AG421" s="151" t="s">
        <v>951</v>
      </c>
      <c r="AH421" s="151"/>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c r="A422" s="168">
        <v>77</v>
      </c>
      <c r="B422" s="169" t="s">
        <v>952</v>
      </c>
      <c r="C422" s="185" t="s">
        <v>953</v>
      </c>
      <c r="D422" s="170" t="s">
        <v>685</v>
      </c>
      <c r="E422" s="171">
        <v>18.329930000000001</v>
      </c>
      <c r="F422" s="172">
        <v>0</v>
      </c>
      <c r="G422" s="173">
        <f>ROUND(E422*F422,2)</f>
        <v>0</v>
      </c>
      <c r="H422" s="172"/>
      <c r="I422" s="173">
        <f>ROUND(E422*H422,2)</f>
        <v>0</v>
      </c>
      <c r="J422" s="172"/>
      <c r="K422" s="173">
        <f>ROUND(E422*J422,2)</f>
        <v>0</v>
      </c>
      <c r="L422" s="173">
        <v>21</v>
      </c>
      <c r="M422" s="173">
        <f>G422*(1+L422/100)</f>
        <v>0</v>
      </c>
      <c r="N422" s="173">
        <v>0</v>
      </c>
      <c r="O422" s="173">
        <f>ROUND(E422*N422,2)</f>
        <v>0</v>
      </c>
      <c r="P422" s="173">
        <v>0</v>
      </c>
      <c r="Q422" s="173">
        <f>ROUND(E422*P422,2)</f>
        <v>0</v>
      </c>
      <c r="R422" s="173" t="s">
        <v>800</v>
      </c>
      <c r="S422" s="173" t="s">
        <v>201</v>
      </c>
      <c r="T422" s="174" t="s">
        <v>245</v>
      </c>
      <c r="U422" s="160">
        <v>0.49</v>
      </c>
      <c r="V422" s="160">
        <f>ROUND(E422*U422,2)</f>
        <v>8.98</v>
      </c>
      <c r="W422" s="160"/>
      <c r="X422" s="151"/>
      <c r="Y422" s="151"/>
      <c r="Z422" s="151"/>
      <c r="AA422" s="151"/>
      <c r="AB422" s="151"/>
      <c r="AC422" s="151"/>
      <c r="AD422" s="151"/>
      <c r="AE422" s="151"/>
      <c r="AF422" s="151"/>
      <c r="AG422" s="151" t="s">
        <v>951</v>
      </c>
      <c r="AH422" s="151"/>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ht="67.5" outlineLevel="1">
      <c r="A423" s="158"/>
      <c r="B423" s="159"/>
      <c r="C423" s="319" t="s">
        <v>954</v>
      </c>
      <c r="D423" s="320"/>
      <c r="E423" s="320"/>
      <c r="F423" s="320"/>
      <c r="G423" s="320"/>
      <c r="H423" s="160"/>
      <c r="I423" s="160"/>
      <c r="J423" s="160"/>
      <c r="K423" s="160"/>
      <c r="L423" s="160"/>
      <c r="M423" s="160"/>
      <c r="N423" s="160"/>
      <c r="O423" s="160"/>
      <c r="P423" s="160"/>
      <c r="Q423" s="160"/>
      <c r="R423" s="160"/>
      <c r="S423" s="160"/>
      <c r="T423" s="160"/>
      <c r="U423" s="160"/>
      <c r="V423" s="160"/>
      <c r="W423" s="160"/>
      <c r="X423" s="151"/>
      <c r="Y423" s="151"/>
      <c r="Z423" s="151"/>
      <c r="AA423" s="151"/>
      <c r="AB423" s="151"/>
      <c r="AC423" s="151"/>
      <c r="AD423" s="151"/>
      <c r="AE423" s="151"/>
      <c r="AF423" s="151"/>
      <c r="AG423" s="151" t="s">
        <v>204</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75" t="str">
        <f>C423</f>
        <v>Včetně naložení na dopravní prostředek a složení na skládku, bez poplatku za skládku.Výkaz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423" s="151"/>
      <c r="BC423" s="151"/>
      <c r="BD423" s="151"/>
      <c r="BE423" s="151"/>
      <c r="BF423" s="151"/>
      <c r="BG423" s="151"/>
      <c r="BH423" s="151"/>
    </row>
    <row r="424" spans="1:60" outlineLevel="1">
      <c r="A424" s="176">
        <v>78</v>
      </c>
      <c r="B424" s="177" t="s">
        <v>955</v>
      </c>
      <c r="C424" s="186" t="s">
        <v>956</v>
      </c>
      <c r="D424" s="178" t="s">
        <v>685</v>
      </c>
      <c r="E424" s="179">
        <v>458.24813</v>
      </c>
      <c r="F424" s="180">
        <v>0</v>
      </c>
      <c r="G424" s="181">
        <f>ROUND(E424*F424,2)</f>
        <v>0</v>
      </c>
      <c r="H424" s="180"/>
      <c r="I424" s="181">
        <f>ROUND(E424*H424,2)</f>
        <v>0</v>
      </c>
      <c r="J424" s="180"/>
      <c r="K424" s="181">
        <f>ROUND(E424*J424,2)</f>
        <v>0</v>
      </c>
      <c r="L424" s="181">
        <v>21</v>
      </c>
      <c r="M424" s="181">
        <f>G424*(1+L424/100)</f>
        <v>0</v>
      </c>
      <c r="N424" s="181">
        <v>0</v>
      </c>
      <c r="O424" s="181">
        <f>ROUND(E424*N424,2)</f>
        <v>0</v>
      </c>
      <c r="P424" s="181">
        <v>0</v>
      </c>
      <c r="Q424" s="181">
        <f>ROUND(E424*P424,2)</f>
        <v>0</v>
      </c>
      <c r="R424" s="181" t="s">
        <v>800</v>
      </c>
      <c r="S424" s="181" t="s">
        <v>201</v>
      </c>
      <c r="T424" s="182" t="s">
        <v>245</v>
      </c>
      <c r="U424" s="160">
        <v>0</v>
      </c>
      <c r="V424" s="160">
        <f>ROUND(E424*U424,2)</f>
        <v>0</v>
      </c>
      <c r="W424" s="160"/>
      <c r="X424" s="151"/>
      <c r="Y424" s="151"/>
      <c r="Z424" s="151"/>
      <c r="AA424" s="151"/>
      <c r="AB424" s="151"/>
      <c r="AC424" s="151"/>
      <c r="AD424" s="151"/>
      <c r="AE424" s="151"/>
      <c r="AF424" s="151"/>
      <c r="AG424" s="151" t="s">
        <v>951</v>
      </c>
      <c r="AH424" s="151"/>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c r="A425" s="176">
        <v>79</v>
      </c>
      <c r="B425" s="177" t="s">
        <v>957</v>
      </c>
      <c r="C425" s="186" t="s">
        <v>958</v>
      </c>
      <c r="D425" s="178" t="s">
        <v>685</v>
      </c>
      <c r="E425" s="179">
        <v>18.329930000000001</v>
      </c>
      <c r="F425" s="180">
        <v>0</v>
      </c>
      <c r="G425" s="181">
        <f>ROUND(E425*F425,2)</f>
        <v>0</v>
      </c>
      <c r="H425" s="180"/>
      <c r="I425" s="181">
        <f>ROUND(E425*H425,2)</f>
        <v>0</v>
      </c>
      <c r="J425" s="180"/>
      <c r="K425" s="181">
        <f>ROUND(E425*J425,2)</f>
        <v>0</v>
      </c>
      <c r="L425" s="181">
        <v>21</v>
      </c>
      <c r="M425" s="181">
        <f>G425*(1+L425/100)</f>
        <v>0</v>
      </c>
      <c r="N425" s="181">
        <v>0</v>
      </c>
      <c r="O425" s="181">
        <f>ROUND(E425*N425,2)</f>
        <v>0</v>
      </c>
      <c r="P425" s="181">
        <v>0</v>
      </c>
      <c r="Q425" s="181">
        <f>ROUND(E425*P425,2)</f>
        <v>0</v>
      </c>
      <c r="R425" s="181" t="s">
        <v>800</v>
      </c>
      <c r="S425" s="181" t="s">
        <v>201</v>
      </c>
      <c r="T425" s="182" t="s">
        <v>245</v>
      </c>
      <c r="U425" s="160">
        <v>0.94199999999999995</v>
      </c>
      <c r="V425" s="160">
        <f>ROUND(E425*U425,2)</f>
        <v>17.27</v>
      </c>
      <c r="W425" s="160"/>
      <c r="X425" s="151"/>
      <c r="Y425" s="151"/>
      <c r="Z425" s="151"/>
      <c r="AA425" s="151"/>
      <c r="AB425" s="151"/>
      <c r="AC425" s="151"/>
      <c r="AD425" s="151"/>
      <c r="AE425" s="151"/>
      <c r="AF425" s="151"/>
      <c r="AG425" s="151" t="s">
        <v>951</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ht="22.5" outlineLevel="1">
      <c r="A426" s="176">
        <v>80</v>
      </c>
      <c r="B426" s="177" t="s">
        <v>959</v>
      </c>
      <c r="C426" s="186" t="s">
        <v>960</v>
      </c>
      <c r="D426" s="178" t="s">
        <v>685</v>
      </c>
      <c r="E426" s="179">
        <v>91.649630000000002</v>
      </c>
      <c r="F426" s="180">
        <v>0</v>
      </c>
      <c r="G426" s="181">
        <f>ROUND(E426*F426,2)</f>
        <v>0</v>
      </c>
      <c r="H426" s="180"/>
      <c r="I426" s="181">
        <f>ROUND(E426*H426,2)</f>
        <v>0</v>
      </c>
      <c r="J426" s="180"/>
      <c r="K426" s="181">
        <f>ROUND(E426*J426,2)</f>
        <v>0</v>
      </c>
      <c r="L426" s="181">
        <v>21</v>
      </c>
      <c r="M426" s="181">
        <f>G426*(1+L426/100)</f>
        <v>0</v>
      </c>
      <c r="N426" s="181">
        <v>0</v>
      </c>
      <c r="O426" s="181">
        <f>ROUND(E426*N426,2)</f>
        <v>0</v>
      </c>
      <c r="P426" s="181">
        <v>0</v>
      </c>
      <c r="Q426" s="181">
        <f>ROUND(E426*P426,2)</f>
        <v>0</v>
      </c>
      <c r="R426" s="181" t="s">
        <v>800</v>
      </c>
      <c r="S426" s="181" t="s">
        <v>201</v>
      </c>
      <c r="T426" s="182" t="s">
        <v>245</v>
      </c>
      <c r="U426" s="160">
        <v>0.105</v>
      </c>
      <c r="V426" s="160">
        <f>ROUND(E426*U426,2)</f>
        <v>9.6199999999999992</v>
      </c>
      <c r="W426" s="160"/>
      <c r="X426" s="151"/>
      <c r="Y426" s="151"/>
      <c r="Z426" s="151"/>
      <c r="AA426" s="151"/>
      <c r="AB426" s="151"/>
      <c r="AC426" s="151"/>
      <c r="AD426" s="151"/>
      <c r="AE426" s="151"/>
      <c r="AF426" s="151"/>
      <c r="AG426" s="151" t="s">
        <v>951</v>
      </c>
      <c r="AH426" s="151"/>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c r="A427" s="176">
        <v>81</v>
      </c>
      <c r="B427" s="177" t="s">
        <v>961</v>
      </c>
      <c r="C427" s="186" t="s">
        <v>962</v>
      </c>
      <c r="D427" s="178" t="s">
        <v>685</v>
      </c>
      <c r="E427" s="179">
        <v>18.329930000000001</v>
      </c>
      <c r="F427" s="180">
        <v>0</v>
      </c>
      <c r="G427" s="181">
        <f>ROUND(E427*F427,2)</f>
        <v>0</v>
      </c>
      <c r="H427" s="180"/>
      <c r="I427" s="181">
        <f>ROUND(E427*H427,2)</f>
        <v>0</v>
      </c>
      <c r="J427" s="180"/>
      <c r="K427" s="181">
        <f>ROUND(E427*J427,2)</f>
        <v>0</v>
      </c>
      <c r="L427" s="181">
        <v>21</v>
      </c>
      <c r="M427" s="181">
        <f>G427*(1+L427/100)</f>
        <v>0</v>
      </c>
      <c r="N427" s="181">
        <v>0</v>
      </c>
      <c r="O427" s="181">
        <f>ROUND(E427*N427,2)</f>
        <v>0</v>
      </c>
      <c r="P427" s="181">
        <v>0</v>
      </c>
      <c r="Q427" s="181">
        <f>ROUND(E427*P427,2)</f>
        <v>0</v>
      </c>
      <c r="R427" s="181" t="s">
        <v>800</v>
      </c>
      <c r="S427" s="181" t="s">
        <v>201</v>
      </c>
      <c r="T427" s="182" t="s">
        <v>245</v>
      </c>
      <c r="U427" s="160">
        <v>0</v>
      </c>
      <c r="V427" s="160">
        <f>ROUND(E427*U427,2)</f>
        <v>0</v>
      </c>
      <c r="W427" s="160"/>
      <c r="X427" s="151"/>
      <c r="Y427" s="151"/>
      <c r="Z427" s="151"/>
      <c r="AA427" s="151"/>
      <c r="AB427" s="151"/>
      <c r="AC427" s="151"/>
      <c r="AD427" s="151"/>
      <c r="AE427" s="151"/>
      <c r="AF427" s="151"/>
      <c r="AG427" s="151" t="s">
        <v>951</v>
      </c>
      <c r="AH427" s="151"/>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c r="A428" s="176">
        <v>82</v>
      </c>
      <c r="B428" s="177" t="s">
        <v>963</v>
      </c>
      <c r="C428" s="186" t="s">
        <v>964</v>
      </c>
      <c r="D428" s="178" t="s">
        <v>685</v>
      </c>
      <c r="E428" s="179">
        <v>18.329930000000001</v>
      </c>
      <c r="F428" s="180">
        <v>0</v>
      </c>
      <c r="G428" s="181">
        <f>ROUND(E428*F428,2)</f>
        <v>0</v>
      </c>
      <c r="H428" s="180"/>
      <c r="I428" s="181">
        <f>ROUND(E428*H428,2)</f>
        <v>0</v>
      </c>
      <c r="J428" s="180"/>
      <c r="K428" s="181">
        <f>ROUND(E428*J428,2)</f>
        <v>0</v>
      </c>
      <c r="L428" s="181">
        <v>21</v>
      </c>
      <c r="M428" s="181">
        <f>G428*(1+L428/100)</f>
        <v>0</v>
      </c>
      <c r="N428" s="181">
        <v>0</v>
      </c>
      <c r="O428" s="181">
        <f>ROUND(E428*N428,2)</f>
        <v>0</v>
      </c>
      <c r="P428" s="181">
        <v>0</v>
      </c>
      <c r="Q428" s="181">
        <f>ROUND(E428*P428,2)</f>
        <v>0</v>
      </c>
      <c r="R428" s="181"/>
      <c r="S428" s="181" t="s">
        <v>201</v>
      </c>
      <c r="T428" s="182" t="s">
        <v>245</v>
      </c>
      <c r="U428" s="160">
        <v>6.0000000000000001E-3</v>
      </c>
      <c r="V428" s="160">
        <f>ROUND(E428*U428,2)</f>
        <v>0.11</v>
      </c>
      <c r="W428" s="160"/>
      <c r="X428" s="151"/>
      <c r="Y428" s="151"/>
      <c r="Z428" s="151"/>
      <c r="AA428" s="151"/>
      <c r="AB428" s="151"/>
      <c r="AC428" s="151"/>
      <c r="AD428" s="151"/>
      <c r="AE428" s="151"/>
      <c r="AF428" s="151"/>
      <c r="AG428" s="151" t="s">
        <v>951</v>
      </c>
      <c r="AH428" s="151"/>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c r="A429" s="162" t="s">
        <v>197</v>
      </c>
      <c r="B429" s="163" t="s">
        <v>110</v>
      </c>
      <c r="C429" s="184" t="s">
        <v>111</v>
      </c>
      <c r="D429" s="164"/>
      <c r="E429" s="165"/>
      <c r="F429" s="166"/>
      <c r="G429" s="166">
        <f>SUMIF(AG430:AG431,"&lt;&gt;NOR",G430:G431)</f>
        <v>0</v>
      </c>
      <c r="H429" s="166"/>
      <c r="I429" s="166">
        <f>SUM(I430:I431)</f>
        <v>0</v>
      </c>
      <c r="J429" s="166"/>
      <c r="K429" s="166">
        <f>SUM(K430:K431)</f>
        <v>0</v>
      </c>
      <c r="L429" s="166"/>
      <c r="M429" s="166">
        <f>SUM(M430:M431)</f>
        <v>0</v>
      </c>
      <c r="N429" s="166"/>
      <c r="O429" s="166">
        <f>SUM(O430:O431)</f>
        <v>0</v>
      </c>
      <c r="P429" s="166"/>
      <c r="Q429" s="166">
        <f>SUM(Q430:Q431)</f>
        <v>0</v>
      </c>
      <c r="R429" s="166"/>
      <c r="S429" s="166"/>
      <c r="T429" s="167"/>
      <c r="U429" s="161"/>
      <c r="V429" s="161">
        <f>SUM(V430:V431)</f>
        <v>362.67</v>
      </c>
      <c r="W429" s="161"/>
      <c r="AG429" t="s">
        <v>198</v>
      </c>
    </row>
    <row r="430" spans="1:60" ht="33.75" outlineLevel="1">
      <c r="A430" s="168">
        <v>83</v>
      </c>
      <c r="B430" s="169" t="s">
        <v>965</v>
      </c>
      <c r="C430" s="185" t="s">
        <v>1883</v>
      </c>
      <c r="D430" s="170" t="s">
        <v>685</v>
      </c>
      <c r="E430" s="171">
        <v>191.68501000000001</v>
      </c>
      <c r="F430" s="172">
        <v>0</v>
      </c>
      <c r="G430" s="173">
        <f>ROUND(E430*F430,2)</f>
        <v>0</v>
      </c>
      <c r="H430" s="172"/>
      <c r="I430" s="173">
        <f>ROUND(E430*H430,2)</f>
        <v>0</v>
      </c>
      <c r="J430" s="172"/>
      <c r="K430" s="173">
        <f>ROUND(E430*J430,2)</f>
        <v>0</v>
      </c>
      <c r="L430" s="173">
        <v>21</v>
      </c>
      <c r="M430" s="173">
        <f>G430*(1+L430/100)</f>
        <v>0</v>
      </c>
      <c r="N430" s="173">
        <v>0</v>
      </c>
      <c r="O430" s="173">
        <f>ROUND(E430*N430,2)</f>
        <v>0</v>
      </c>
      <c r="P430" s="173">
        <v>0</v>
      </c>
      <c r="Q430" s="173">
        <f>ROUND(E430*P430,2)</f>
        <v>0</v>
      </c>
      <c r="R430" s="173" t="s">
        <v>338</v>
      </c>
      <c r="S430" s="173" t="s">
        <v>201</v>
      </c>
      <c r="T430" s="174" t="s">
        <v>245</v>
      </c>
      <c r="U430" s="160">
        <v>1.8919999999999999</v>
      </c>
      <c r="V430" s="160">
        <f>ROUND(E430*U430,2)</f>
        <v>362.67</v>
      </c>
      <c r="W430" s="160"/>
      <c r="X430" s="151"/>
      <c r="Y430" s="151"/>
      <c r="Z430" s="151"/>
      <c r="AA430" s="151"/>
      <c r="AB430" s="151"/>
      <c r="AC430" s="151"/>
      <c r="AD430" s="151"/>
      <c r="AE430" s="151"/>
      <c r="AF430" s="151"/>
      <c r="AG430" s="151" t="s">
        <v>967</v>
      </c>
      <c r="AH430" s="151"/>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c r="A431" s="158"/>
      <c r="B431" s="159"/>
      <c r="C431" s="315" t="s">
        <v>968</v>
      </c>
      <c r="D431" s="316"/>
      <c r="E431" s="316"/>
      <c r="F431" s="316"/>
      <c r="G431" s="316"/>
      <c r="H431" s="160"/>
      <c r="I431" s="160"/>
      <c r="J431" s="160"/>
      <c r="K431" s="160"/>
      <c r="L431" s="160"/>
      <c r="M431" s="160"/>
      <c r="N431" s="160"/>
      <c r="O431" s="160"/>
      <c r="P431" s="160"/>
      <c r="Q431" s="160"/>
      <c r="R431" s="160"/>
      <c r="S431" s="160"/>
      <c r="T431" s="160"/>
      <c r="U431" s="160"/>
      <c r="V431" s="160"/>
      <c r="W431" s="160"/>
      <c r="X431" s="151"/>
      <c r="Y431" s="151"/>
      <c r="Z431" s="151"/>
      <c r="AA431" s="151"/>
      <c r="AB431" s="151"/>
      <c r="AC431" s="151"/>
      <c r="AD431" s="151"/>
      <c r="AE431" s="151"/>
      <c r="AF431" s="151"/>
      <c r="AG431" s="151" t="s">
        <v>248</v>
      </c>
      <c r="AH431" s="151"/>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c r="A432" s="162" t="s">
        <v>197</v>
      </c>
      <c r="B432" s="163" t="s">
        <v>133</v>
      </c>
      <c r="C432" s="184" t="s">
        <v>134</v>
      </c>
      <c r="D432" s="164"/>
      <c r="E432" s="165"/>
      <c r="F432" s="166"/>
      <c r="G432" s="166">
        <f>SUMIF(AG433:AG470,"&lt;&gt;NOR",G433:G470)</f>
        <v>0</v>
      </c>
      <c r="H432" s="166"/>
      <c r="I432" s="166">
        <f>SUM(I433:I470)</f>
        <v>0</v>
      </c>
      <c r="J432" s="166"/>
      <c r="K432" s="166">
        <f>SUM(K433:K470)</f>
        <v>0</v>
      </c>
      <c r="L432" s="166"/>
      <c r="M432" s="166">
        <f>SUM(M433:M470)</f>
        <v>0</v>
      </c>
      <c r="N432" s="166"/>
      <c r="O432" s="166">
        <f>SUM(O433:O470)</f>
        <v>1.25</v>
      </c>
      <c r="P432" s="166"/>
      <c r="Q432" s="166">
        <f>SUM(Q433:Q470)</f>
        <v>0</v>
      </c>
      <c r="R432" s="166"/>
      <c r="S432" s="166"/>
      <c r="T432" s="167"/>
      <c r="U432" s="161"/>
      <c r="V432" s="161">
        <f>SUM(V433:V470)</f>
        <v>48.86</v>
      </c>
      <c r="W432" s="161"/>
      <c r="AG432" t="s">
        <v>198</v>
      </c>
    </row>
    <row r="433" spans="1:60" outlineLevel="1">
      <c r="A433" s="168">
        <v>84</v>
      </c>
      <c r="B433" s="169" t="s">
        <v>1103</v>
      </c>
      <c r="C433" s="185" t="s">
        <v>1104</v>
      </c>
      <c r="D433" s="170" t="s">
        <v>211</v>
      </c>
      <c r="E433" s="171">
        <v>18</v>
      </c>
      <c r="F433" s="172">
        <v>0</v>
      </c>
      <c r="G433" s="173">
        <f>ROUND(E433*F433,2)</f>
        <v>0</v>
      </c>
      <c r="H433" s="172"/>
      <c r="I433" s="173">
        <f>ROUND(E433*H433,2)</f>
        <v>0</v>
      </c>
      <c r="J433" s="172"/>
      <c r="K433" s="173">
        <f>ROUND(E433*J433,2)</f>
        <v>0</v>
      </c>
      <c r="L433" s="173">
        <v>21</v>
      </c>
      <c r="M433" s="173">
        <f>G433*(1+L433/100)</f>
        <v>0</v>
      </c>
      <c r="N433" s="173">
        <v>0</v>
      </c>
      <c r="O433" s="173">
        <f>ROUND(E433*N433,2)</f>
        <v>0</v>
      </c>
      <c r="P433" s="173">
        <v>0</v>
      </c>
      <c r="Q433" s="173">
        <f>ROUND(E433*P433,2)</f>
        <v>0</v>
      </c>
      <c r="R433" s="173" t="s">
        <v>1105</v>
      </c>
      <c r="S433" s="173" t="s">
        <v>201</v>
      </c>
      <c r="T433" s="174" t="s">
        <v>245</v>
      </c>
      <c r="U433" s="160">
        <v>0.18</v>
      </c>
      <c r="V433" s="160">
        <f>ROUND(E433*U433,2)</f>
        <v>3.24</v>
      </c>
      <c r="W433" s="160"/>
      <c r="X433" s="151"/>
      <c r="Y433" s="151"/>
      <c r="Z433" s="151"/>
      <c r="AA433" s="151"/>
      <c r="AB433" s="151"/>
      <c r="AC433" s="151"/>
      <c r="AD433" s="151"/>
      <c r="AE433" s="151"/>
      <c r="AF433" s="151"/>
      <c r="AG433" s="151" t="s">
        <v>972</v>
      </c>
      <c r="AH433" s="151"/>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c r="A434" s="158"/>
      <c r="B434" s="159"/>
      <c r="C434" s="198" t="s">
        <v>1884</v>
      </c>
      <c r="D434" s="190"/>
      <c r="E434" s="191">
        <v>18</v>
      </c>
      <c r="F434" s="160"/>
      <c r="G434" s="160"/>
      <c r="H434" s="160"/>
      <c r="I434" s="160"/>
      <c r="J434" s="160"/>
      <c r="K434" s="160"/>
      <c r="L434" s="160"/>
      <c r="M434" s="160"/>
      <c r="N434" s="160"/>
      <c r="O434" s="160"/>
      <c r="P434" s="160"/>
      <c r="Q434" s="160"/>
      <c r="R434" s="160"/>
      <c r="S434" s="160"/>
      <c r="T434" s="160"/>
      <c r="U434" s="160"/>
      <c r="V434" s="160"/>
      <c r="W434" s="160"/>
      <c r="X434" s="151"/>
      <c r="Y434" s="151"/>
      <c r="Z434" s="151"/>
      <c r="AA434" s="151"/>
      <c r="AB434" s="151"/>
      <c r="AC434" s="151"/>
      <c r="AD434" s="151"/>
      <c r="AE434" s="151"/>
      <c r="AF434" s="151"/>
      <c r="AG434" s="151" t="s">
        <v>250</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ht="22.5" outlineLevel="1">
      <c r="A435" s="168">
        <v>85</v>
      </c>
      <c r="B435" s="169" t="s">
        <v>1108</v>
      </c>
      <c r="C435" s="185" t="s">
        <v>1109</v>
      </c>
      <c r="D435" s="170" t="s">
        <v>211</v>
      </c>
      <c r="E435" s="171">
        <v>37</v>
      </c>
      <c r="F435" s="172">
        <v>0</v>
      </c>
      <c r="G435" s="173">
        <f>ROUND(E435*F435,2)</f>
        <v>0</v>
      </c>
      <c r="H435" s="172"/>
      <c r="I435" s="173">
        <f>ROUND(E435*H435,2)</f>
        <v>0</v>
      </c>
      <c r="J435" s="172"/>
      <c r="K435" s="173">
        <f>ROUND(E435*J435,2)</f>
        <v>0</v>
      </c>
      <c r="L435" s="173">
        <v>21</v>
      </c>
      <c r="M435" s="173">
        <f>G435*(1+L435/100)</f>
        <v>0</v>
      </c>
      <c r="N435" s="173">
        <v>3.32E-3</v>
      </c>
      <c r="O435" s="173">
        <f>ROUND(E435*N435,2)</f>
        <v>0.12</v>
      </c>
      <c r="P435" s="173">
        <v>0</v>
      </c>
      <c r="Q435" s="173">
        <f>ROUND(E435*P435,2)</f>
        <v>0</v>
      </c>
      <c r="R435" s="173" t="s">
        <v>1105</v>
      </c>
      <c r="S435" s="173" t="s">
        <v>201</v>
      </c>
      <c r="T435" s="174" t="s">
        <v>245</v>
      </c>
      <c r="U435" s="160">
        <v>0.377</v>
      </c>
      <c r="V435" s="160">
        <f>ROUND(E435*U435,2)</f>
        <v>13.95</v>
      </c>
      <c r="W435" s="160"/>
      <c r="X435" s="151"/>
      <c r="Y435" s="151"/>
      <c r="Z435" s="151"/>
      <c r="AA435" s="151"/>
      <c r="AB435" s="151"/>
      <c r="AC435" s="151"/>
      <c r="AD435" s="151"/>
      <c r="AE435" s="151"/>
      <c r="AF435" s="151"/>
      <c r="AG435" s="151" t="s">
        <v>972</v>
      </c>
      <c r="AH435" s="151"/>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ht="22.5" outlineLevel="1">
      <c r="A436" s="158"/>
      <c r="B436" s="159"/>
      <c r="C436" s="319" t="s">
        <v>1885</v>
      </c>
      <c r="D436" s="320"/>
      <c r="E436" s="320"/>
      <c r="F436" s="320"/>
      <c r="G436" s="320"/>
      <c r="H436" s="160"/>
      <c r="I436" s="160"/>
      <c r="J436" s="160"/>
      <c r="K436" s="160"/>
      <c r="L436" s="160"/>
      <c r="M436" s="160"/>
      <c r="N436" s="160"/>
      <c r="O436" s="160"/>
      <c r="P436" s="160"/>
      <c r="Q436" s="160"/>
      <c r="R436" s="160"/>
      <c r="S436" s="160"/>
      <c r="T436" s="160"/>
      <c r="U436" s="160"/>
      <c r="V436" s="160"/>
      <c r="W436" s="160"/>
      <c r="X436" s="151"/>
      <c r="Y436" s="151"/>
      <c r="Z436" s="151"/>
      <c r="AA436" s="151"/>
      <c r="AB436" s="151"/>
      <c r="AC436" s="151"/>
      <c r="AD436" s="151"/>
      <c r="AE436" s="151"/>
      <c r="AF436" s="151"/>
      <c r="AG436" s="151" t="s">
        <v>204</v>
      </c>
      <c r="AH436" s="151"/>
      <c r="AI436" s="151"/>
      <c r="AJ436" s="151"/>
      <c r="AK436" s="151"/>
      <c r="AL436" s="151"/>
      <c r="AM436" s="151"/>
      <c r="AN436" s="151"/>
      <c r="AO436" s="151"/>
      <c r="AP436" s="151"/>
      <c r="AQ436" s="151"/>
      <c r="AR436" s="151"/>
      <c r="AS436" s="151"/>
      <c r="AT436" s="151"/>
      <c r="AU436" s="151"/>
      <c r="AV436" s="151"/>
      <c r="AW436" s="151"/>
      <c r="AX436" s="151"/>
      <c r="AY436" s="151"/>
      <c r="AZ436" s="151"/>
      <c r="BA436" s="175" t="str">
        <f>C436</f>
        <v>Položka je určena pro montáž kotevních želez, příložek, patek, táhel, s připojením na dřevěnou konstrukci.V položce nejsou zakalkulovány náklady na dodávku spojovacích prostředků.Tato dodávka se oceňuje ve specifikaci, ztratné se nedoporučuje.</v>
      </c>
      <c r="BB436" s="151"/>
      <c r="BC436" s="151"/>
      <c r="BD436" s="151"/>
      <c r="BE436" s="151"/>
      <c r="BF436" s="151"/>
      <c r="BG436" s="151"/>
      <c r="BH436" s="151"/>
    </row>
    <row r="437" spans="1:60" outlineLevel="1">
      <c r="A437" s="158"/>
      <c r="B437" s="159"/>
      <c r="C437" s="198" t="s">
        <v>1886</v>
      </c>
      <c r="D437" s="190"/>
      <c r="E437" s="191">
        <v>24</v>
      </c>
      <c r="F437" s="160"/>
      <c r="G437" s="160"/>
      <c r="H437" s="160"/>
      <c r="I437" s="160"/>
      <c r="J437" s="160"/>
      <c r="K437" s="160"/>
      <c r="L437" s="160"/>
      <c r="M437" s="160"/>
      <c r="N437" s="160"/>
      <c r="O437" s="160"/>
      <c r="P437" s="160"/>
      <c r="Q437" s="160"/>
      <c r="R437" s="160"/>
      <c r="S437" s="160"/>
      <c r="T437" s="160"/>
      <c r="U437" s="160"/>
      <c r="V437" s="160"/>
      <c r="W437" s="160"/>
      <c r="X437" s="151"/>
      <c r="Y437" s="151"/>
      <c r="Z437" s="151"/>
      <c r="AA437" s="151"/>
      <c r="AB437" s="151"/>
      <c r="AC437" s="151"/>
      <c r="AD437" s="151"/>
      <c r="AE437" s="151"/>
      <c r="AF437" s="151"/>
      <c r="AG437" s="151" t="s">
        <v>250</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c r="A438" s="158"/>
      <c r="B438" s="159"/>
      <c r="C438" s="198" t="s">
        <v>1887</v>
      </c>
      <c r="D438" s="190"/>
      <c r="E438" s="191">
        <v>13</v>
      </c>
      <c r="F438" s="160"/>
      <c r="G438" s="160"/>
      <c r="H438" s="160"/>
      <c r="I438" s="160"/>
      <c r="J438" s="160"/>
      <c r="K438" s="160"/>
      <c r="L438" s="160"/>
      <c r="M438" s="160"/>
      <c r="N438" s="160"/>
      <c r="O438" s="160"/>
      <c r="P438" s="160"/>
      <c r="Q438" s="160"/>
      <c r="R438" s="160"/>
      <c r="S438" s="160"/>
      <c r="T438" s="160"/>
      <c r="U438" s="160"/>
      <c r="V438" s="160"/>
      <c r="W438" s="160"/>
      <c r="X438" s="151"/>
      <c r="Y438" s="151"/>
      <c r="Z438" s="151"/>
      <c r="AA438" s="151"/>
      <c r="AB438" s="151"/>
      <c r="AC438" s="151"/>
      <c r="AD438" s="151"/>
      <c r="AE438" s="151"/>
      <c r="AF438" s="151"/>
      <c r="AG438" s="151" t="s">
        <v>250</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ht="22.5" outlineLevel="1">
      <c r="A439" s="168">
        <v>86</v>
      </c>
      <c r="B439" s="169" t="s">
        <v>1115</v>
      </c>
      <c r="C439" s="185" t="s">
        <v>1116</v>
      </c>
      <c r="D439" s="170" t="s">
        <v>211</v>
      </c>
      <c r="E439" s="171">
        <v>10</v>
      </c>
      <c r="F439" s="172">
        <v>0</v>
      </c>
      <c r="G439" s="173">
        <f>ROUND(E439*F439,2)</f>
        <v>0</v>
      </c>
      <c r="H439" s="172"/>
      <c r="I439" s="173">
        <f>ROUND(E439*H439,2)</f>
        <v>0</v>
      </c>
      <c r="J439" s="172"/>
      <c r="K439" s="173">
        <f>ROUND(E439*J439,2)</f>
        <v>0</v>
      </c>
      <c r="L439" s="173">
        <v>21</v>
      </c>
      <c r="M439" s="173">
        <f>G439*(1+L439/100)</f>
        <v>0</v>
      </c>
      <c r="N439" s="173">
        <v>0</v>
      </c>
      <c r="O439" s="173">
        <f>ROUND(E439*N439,2)</f>
        <v>0</v>
      </c>
      <c r="P439" s="173">
        <v>0</v>
      </c>
      <c r="Q439" s="173">
        <f>ROUND(E439*P439,2)</f>
        <v>0</v>
      </c>
      <c r="R439" s="173" t="s">
        <v>1105</v>
      </c>
      <c r="S439" s="173" t="s">
        <v>201</v>
      </c>
      <c r="T439" s="174" t="s">
        <v>245</v>
      </c>
      <c r="U439" s="160">
        <v>8.4000000000000005E-2</v>
      </c>
      <c r="V439" s="160">
        <f>ROUND(E439*U439,2)</f>
        <v>0.84</v>
      </c>
      <c r="W439" s="160"/>
      <c r="X439" s="151"/>
      <c r="Y439" s="151"/>
      <c r="Z439" s="151"/>
      <c r="AA439" s="151"/>
      <c r="AB439" s="151"/>
      <c r="AC439" s="151"/>
      <c r="AD439" s="151"/>
      <c r="AE439" s="151"/>
      <c r="AF439" s="151"/>
      <c r="AG439" s="151" t="s">
        <v>972</v>
      </c>
      <c r="AH439" s="151"/>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c r="A440" s="158"/>
      <c r="B440" s="159"/>
      <c r="C440" s="198" t="s">
        <v>1888</v>
      </c>
      <c r="D440" s="190"/>
      <c r="E440" s="191">
        <v>10</v>
      </c>
      <c r="F440" s="160"/>
      <c r="G440" s="160"/>
      <c r="H440" s="160"/>
      <c r="I440" s="160"/>
      <c r="J440" s="160"/>
      <c r="K440" s="160"/>
      <c r="L440" s="160"/>
      <c r="M440" s="160"/>
      <c r="N440" s="160"/>
      <c r="O440" s="160"/>
      <c r="P440" s="160"/>
      <c r="Q440" s="160"/>
      <c r="R440" s="160"/>
      <c r="S440" s="160"/>
      <c r="T440" s="160"/>
      <c r="U440" s="160"/>
      <c r="V440" s="160"/>
      <c r="W440" s="160"/>
      <c r="X440" s="151"/>
      <c r="Y440" s="151"/>
      <c r="Z440" s="151"/>
      <c r="AA440" s="151"/>
      <c r="AB440" s="151"/>
      <c r="AC440" s="151"/>
      <c r="AD440" s="151"/>
      <c r="AE440" s="151"/>
      <c r="AF440" s="151"/>
      <c r="AG440" s="151" t="s">
        <v>250</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ht="33.75" outlineLevel="1">
      <c r="A441" s="168">
        <v>87</v>
      </c>
      <c r="B441" s="169" t="s">
        <v>1125</v>
      </c>
      <c r="C441" s="185" t="s">
        <v>1126</v>
      </c>
      <c r="D441" s="170" t="s">
        <v>318</v>
      </c>
      <c r="E441" s="171">
        <v>79</v>
      </c>
      <c r="F441" s="172">
        <v>0</v>
      </c>
      <c r="G441" s="173">
        <f>ROUND(E441*F441,2)</f>
        <v>0</v>
      </c>
      <c r="H441" s="172"/>
      <c r="I441" s="173">
        <f>ROUND(E441*H441,2)</f>
        <v>0</v>
      </c>
      <c r="J441" s="172"/>
      <c r="K441" s="173">
        <f>ROUND(E441*J441,2)</f>
        <v>0</v>
      </c>
      <c r="L441" s="173">
        <v>21</v>
      </c>
      <c r="M441" s="173">
        <f>G441*(1+L441/100)</f>
        <v>0</v>
      </c>
      <c r="N441" s="173">
        <v>9.8999999999999999E-4</v>
      </c>
      <c r="O441" s="173">
        <f>ROUND(E441*N441,2)</f>
        <v>0.08</v>
      </c>
      <c r="P441" s="173">
        <v>0</v>
      </c>
      <c r="Q441" s="173">
        <f>ROUND(E441*P441,2)</f>
        <v>0</v>
      </c>
      <c r="R441" s="173" t="s">
        <v>1105</v>
      </c>
      <c r="S441" s="173" t="s">
        <v>201</v>
      </c>
      <c r="T441" s="174" t="s">
        <v>245</v>
      </c>
      <c r="U441" s="160">
        <v>0.36099999999999999</v>
      </c>
      <c r="V441" s="160">
        <f>ROUND(E441*U441,2)</f>
        <v>28.52</v>
      </c>
      <c r="W441" s="160"/>
      <c r="X441" s="151"/>
      <c r="Y441" s="151"/>
      <c r="Z441" s="151"/>
      <c r="AA441" s="151"/>
      <c r="AB441" s="151"/>
      <c r="AC441" s="151"/>
      <c r="AD441" s="151"/>
      <c r="AE441" s="151"/>
      <c r="AF441" s="151"/>
      <c r="AG441" s="151" t="s">
        <v>972</v>
      </c>
      <c r="AH441" s="151"/>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c r="A442" s="158"/>
      <c r="B442" s="159"/>
      <c r="C442" s="198" t="s">
        <v>1889</v>
      </c>
      <c r="D442" s="190"/>
      <c r="E442" s="191">
        <v>6.8</v>
      </c>
      <c r="F442" s="160"/>
      <c r="G442" s="160"/>
      <c r="H442" s="160"/>
      <c r="I442" s="160"/>
      <c r="J442" s="160"/>
      <c r="K442" s="160"/>
      <c r="L442" s="160"/>
      <c r="M442" s="160"/>
      <c r="N442" s="160"/>
      <c r="O442" s="160"/>
      <c r="P442" s="160"/>
      <c r="Q442" s="160"/>
      <c r="R442" s="160"/>
      <c r="S442" s="160"/>
      <c r="T442" s="160"/>
      <c r="U442" s="160"/>
      <c r="V442" s="160"/>
      <c r="W442" s="160"/>
      <c r="X442" s="151"/>
      <c r="Y442" s="151"/>
      <c r="Z442" s="151"/>
      <c r="AA442" s="151"/>
      <c r="AB442" s="151"/>
      <c r="AC442" s="151"/>
      <c r="AD442" s="151"/>
      <c r="AE442" s="151"/>
      <c r="AF442" s="151"/>
      <c r="AG442" s="151" t="s">
        <v>250</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c r="A443" s="158"/>
      <c r="B443" s="159"/>
      <c r="C443" s="198" t="s">
        <v>1890</v>
      </c>
      <c r="D443" s="190"/>
      <c r="E443" s="191">
        <v>20.8</v>
      </c>
      <c r="F443" s="160"/>
      <c r="G443" s="160"/>
      <c r="H443" s="160"/>
      <c r="I443" s="160"/>
      <c r="J443" s="160"/>
      <c r="K443" s="160"/>
      <c r="L443" s="160"/>
      <c r="M443" s="160"/>
      <c r="N443" s="160"/>
      <c r="O443" s="160"/>
      <c r="P443" s="160"/>
      <c r="Q443" s="160"/>
      <c r="R443" s="160"/>
      <c r="S443" s="160"/>
      <c r="T443" s="160"/>
      <c r="U443" s="160"/>
      <c r="V443" s="160"/>
      <c r="W443" s="160"/>
      <c r="X443" s="151"/>
      <c r="Y443" s="151"/>
      <c r="Z443" s="151"/>
      <c r="AA443" s="151"/>
      <c r="AB443" s="151"/>
      <c r="AC443" s="151"/>
      <c r="AD443" s="151"/>
      <c r="AE443" s="151"/>
      <c r="AF443" s="151"/>
      <c r="AG443" s="151" t="s">
        <v>250</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c r="A444" s="158"/>
      <c r="B444" s="159"/>
      <c r="C444" s="198" t="s">
        <v>1891</v>
      </c>
      <c r="D444" s="190"/>
      <c r="E444" s="191">
        <v>11.2</v>
      </c>
      <c r="F444" s="160"/>
      <c r="G444" s="160"/>
      <c r="H444" s="160"/>
      <c r="I444" s="160"/>
      <c r="J444" s="160"/>
      <c r="K444" s="160"/>
      <c r="L444" s="160"/>
      <c r="M444" s="160"/>
      <c r="N444" s="160"/>
      <c r="O444" s="160"/>
      <c r="P444" s="160"/>
      <c r="Q444" s="160"/>
      <c r="R444" s="160"/>
      <c r="S444" s="160"/>
      <c r="T444" s="160"/>
      <c r="U444" s="160"/>
      <c r="V444" s="160"/>
      <c r="W444" s="160"/>
      <c r="X444" s="151"/>
      <c r="Y444" s="151"/>
      <c r="Z444" s="151"/>
      <c r="AA444" s="151"/>
      <c r="AB444" s="151"/>
      <c r="AC444" s="151"/>
      <c r="AD444" s="151"/>
      <c r="AE444" s="151"/>
      <c r="AF444" s="151"/>
      <c r="AG444" s="151" t="s">
        <v>250</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c r="A445" s="158"/>
      <c r="B445" s="159"/>
      <c r="C445" s="198" t="s">
        <v>1892</v>
      </c>
      <c r="D445" s="190"/>
      <c r="E445" s="191">
        <v>40.200000000000003</v>
      </c>
      <c r="F445" s="160"/>
      <c r="G445" s="160"/>
      <c r="H445" s="160"/>
      <c r="I445" s="160"/>
      <c r="J445" s="160"/>
      <c r="K445" s="160"/>
      <c r="L445" s="160"/>
      <c r="M445" s="160"/>
      <c r="N445" s="160"/>
      <c r="O445" s="160"/>
      <c r="P445" s="160"/>
      <c r="Q445" s="160"/>
      <c r="R445" s="160"/>
      <c r="S445" s="160"/>
      <c r="T445" s="160"/>
      <c r="U445" s="160"/>
      <c r="V445" s="160"/>
      <c r="W445" s="160"/>
      <c r="X445" s="151"/>
      <c r="Y445" s="151"/>
      <c r="Z445" s="151"/>
      <c r="AA445" s="151"/>
      <c r="AB445" s="151"/>
      <c r="AC445" s="151"/>
      <c r="AD445" s="151"/>
      <c r="AE445" s="151"/>
      <c r="AF445" s="151"/>
      <c r="AG445" s="151" t="s">
        <v>250</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c r="A446" s="168">
        <v>88</v>
      </c>
      <c r="B446" s="169" t="s">
        <v>1145</v>
      </c>
      <c r="C446" s="185" t="s">
        <v>1146</v>
      </c>
      <c r="D446" s="170" t="s">
        <v>243</v>
      </c>
      <c r="E446" s="171">
        <v>1.5713600000000001</v>
      </c>
      <c r="F446" s="172">
        <v>0</v>
      </c>
      <c r="G446" s="173">
        <f>ROUND(E446*F446,2)</f>
        <v>0</v>
      </c>
      <c r="H446" s="172"/>
      <c r="I446" s="173">
        <f>ROUND(E446*H446,2)</f>
        <v>0</v>
      </c>
      <c r="J446" s="172"/>
      <c r="K446" s="173">
        <f>ROUND(E446*J446,2)</f>
        <v>0</v>
      </c>
      <c r="L446" s="173">
        <v>21</v>
      </c>
      <c r="M446" s="173">
        <f>G446*(1+L446/100)</f>
        <v>0</v>
      </c>
      <c r="N446" s="173">
        <v>2.3570000000000001E-2</v>
      </c>
      <c r="O446" s="173">
        <f>ROUND(E446*N446,2)</f>
        <v>0.04</v>
      </c>
      <c r="P446" s="173">
        <v>0</v>
      </c>
      <c r="Q446" s="173">
        <f>ROUND(E446*P446,2)</f>
        <v>0</v>
      </c>
      <c r="R446" s="173" t="s">
        <v>1105</v>
      </c>
      <c r="S446" s="173" t="s">
        <v>201</v>
      </c>
      <c r="T446" s="174" t="s">
        <v>245</v>
      </c>
      <c r="U446" s="160">
        <v>0</v>
      </c>
      <c r="V446" s="160">
        <f>ROUND(E446*U446,2)</f>
        <v>0</v>
      </c>
      <c r="W446" s="160"/>
      <c r="X446" s="151"/>
      <c r="Y446" s="151"/>
      <c r="Z446" s="151"/>
      <c r="AA446" s="151"/>
      <c r="AB446" s="151"/>
      <c r="AC446" s="151"/>
      <c r="AD446" s="151"/>
      <c r="AE446" s="151"/>
      <c r="AF446" s="151"/>
      <c r="AG446" s="151" t="s">
        <v>972</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c r="A447" s="158"/>
      <c r="B447" s="159"/>
      <c r="C447" s="198" t="s">
        <v>1893</v>
      </c>
      <c r="D447" s="190"/>
      <c r="E447" s="191">
        <v>0.15232000000000001</v>
      </c>
      <c r="F447" s="160"/>
      <c r="G447" s="160"/>
      <c r="H447" s="160"/>
      <c r="I447" s="160"/>
      <c r="J447" s="160"/>
      <c r="K447" s="160"/>
      <c r="L447" s="160"/>
      <c r="M447" s="160"/>
      <c r="N447" s="160"/>
      <c r="O447" s="160"/>
      <c r="P447" s="160"/>
      <c r="Q447" s="160"/>
      <c r="R447" s="160"/>
      <c r="S447" s="160"/>
      <c r="T447" s="160"/>
      <c r="U447" s="160"/>
      <c r="V447" s="160"/>
      <c r="W447" s="160"/>
      <c r="X447" s="151"/>
      <c r="Y447" s="151"/>
      <c r="Z447" s="151"/>
      <c r="AA447" s="151"/>
      <c r="AB447" s="151"/>
      <c r="AC447" s="151"/>
      <c r="AD447" s="151"/>
      <c r="AE447" s="151"/>
      <c r="AF447" s="151"/>
      <c r="AG447" s="151" t="s">
        <v>250</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c r="A448" s="158"/>
      <c r="B448" s="159"/>
      <c r="C448" s="198" t="s">
        <v>1894</v>
      </c>
      <c r="D448" s="190"/>
      <c r="E448" s="191">
        <v>0.46800000000000003</v>
      </c>
      <c r="F448" s="160"/>
      <c r="G448" s="160"/>
      <c r="H448" s="160"/>
      <c r="I448" s="160"/>
      <c r="J448" s="160"/>
      <c r="K448" s="160"/>
      <c r="L448" s="160"/>
      <c r="M448" s="160"/>
      <c r="N448" s="160"/>
      <c r="O448" s="160"/>
      <c r="P448" s="160"/>
      <c r="Q448" s="160"/>
      <c r="R448" s="160"/>
      <c r="S448" s="160"/>
      <c r="T448" s="160"/>
      <c r="U448" s="160"/>
      <c r="V448" s="160"/>
      <c r="W448" s="160"/>
      <c r="X448" s="151"/>
      <c r="Y448" s="151"/>
      <c r="Z448" s="151"/>
      <c r="AA448" s="151"/>
      <c r="AB448" s="151"/>
      <c r="AC448" s="151"/>
      <c r="AD448" s="151"/>
      <c r="AE448" s="151"/>
      <c r="AF448" s="151"/>
      <c r="AG448" s="151" t="s">
        <v>250</v>
      </c>
      <c r="AH448" s="151">
        <v>0</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c r="A449" s="158"/>
      <c r="B449" s="159"/>
      <c r="C449" s="198" t="s">
        <v>1895</v>
      </c>
      <c r="D449" s="190"/>
      <c r="E449" s="191">
        <v>0.1792</v>
      </c>
      <c r="F449" s="160"/>
      <c r="G449" s="160"/>
      <c r="H449" s="160"/>
      <c r="I449" s="160"/>
      <c r="J449" s="160"/>
      <c r="K449" s="160"/>
      <c r="L449" s="160"/>
      <c r="M449" s="160"/>
      <c r="N449" s="160"/>
      <c r="O449" s="160"/>
      <c r="P449" s="160"/>
      <c r="Q449" s="160"/>
      <c r="R449" s="160"/>
      <c r="S449" s="160"/>
      <c r="T449" s="160"/>
      <c r="U449" s="160"/>
      <c r="V449" s="160"/>
      <c r="W449" s="160"/>
      <c r="X449" s="151"/>
      <c r="Y449" s="151"/>
      <c r="Z449" s="151"/>
      <c r="AA449" s="151"/>
      <c r="AB449" s="151"/>
      <c r="AC449" s="151"/>
      <c r="AD449" s="151"/>
      <c r="AE449" s="151"/>
      <c r="AF449" s="151"/>
      <c r="AG449" s="151" t="s">
        <v>250</v>
      </c>
      <c r="AH449" s="151">
        <v>0</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c r="A450" s="158"/>
      <c r="B450" s="159"/>
      <c r="C450" s="198" t="s">
        <v>1896</v>
      </c>
      <c r="D450" s="190"/>
      <c r="E450" s="191">
        <v>0.77183999999999997</v>
      </c>
      <c r="F450" s="160"/>
      <c r="G450" s="160"/>
      <c r="H450" s="160"/>
      <c r="I450" s="160"/>
      <c r="J450" s="160"/>
      <c r="K450" s="160"/>
      <c r="L450" s="160"/>
      <c r="M450" s="160"/>
      <c r="N450" s="160"/>
      <c r="O450" s="160"/>
      <c r="P450" s="160"/>
      <c r="Q450" s="160"/>
      <c r="R450" s="160"/>
      <c r="S450" s="160"/>
      <c r="T450" s="160"/>
      <c r="U450" s="160"/>
      <c r="V450" s="160"/>
      <c r="W450" s="160"/>
      <c r="X450" s="151"/>
      <c r="Y450" s="151"/>
      <c r="Z450" s="151"/>
      <c r="AA450" s="151"/>
      <c r="AB450" s="151"/>
      <c r="AC450" s="151"/>
      <c r="AD450" s="151"/>
      <c r="AE450" s="151"/>
      <c r="AF450" s="151"/>
      <c r="AG450" s="151" t="s">
        <v>250</v>
      </c>
      <c r="AH450" s="151">
        <v>0</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c r="A451" s="168">
        <v>89</v>
      </c>
      <c r="B451" s="169" t="s">
        <v>1153</v>
      </c>
      <c r="C451" s="185" t="s">
        <v>1154</v>
      </c>
      <c r="D451" s="170" t="s">
        <v>211</v>
      </c>
      <c r="E451" s="171">
        <v>20</v>
      </c>
      <c r="F451" s="172">
        <v>0</v>
      </c>
      <c r="G451" s="173">
        <f>ROUND(E451*F451,2)</f>
        <v>0</v>
      </c>
      <c r="H451" s="172"/>
      <c r="I451" s="173">
        <f>ROUND(E451*H451,2)</f>
        <v>0</v>
      </c>
      <c r="J451" s="172"/>
      <c r="K451" s="173">
        <f>ROUND(E451*J451,2)</f>
        <v>0</v>
      </c>
      <c r="L451" s="173">
        <v>21</v>
      </c>
      <c r="M451" s="173">
        <f>G451*(1+L451/100)</f>
        <v>0</v>
      </c>
      <c r="N451" s="173">
        <v>0</v>
      </c>
      <c r="O451" s="173">
        <f>ROUND(E451*N451,2)</f>
        <v>0</v>
      </c>
      <c r="P451" s="173">
        <v>0</v>
      </c>
      <c r="Q451" s="173">
        <f>ROUND(E451*P451,2)</f>
        <v>0</v>
      </c>
      <c r="R451" s="173" t="s">
        <v>277</v>
      </c>
      <c r="S451" s="173" t="s">
        <v>201</v>
      </c>
      <c r="T451" s="174" t="s">
        <v>245</v>
      </c>
      <c r="U451" s="160">
        <v>0</v>
      </c>
      <c r="V451" s="160">
        <f>ROUND(E451*U451,2)</f>
        <v>0</v>
      </c>
      <c r="W451" s="160"/>
      <c r="X451" s="151"/>
      <c r="Y451" s="151"/>
      <c r="Z451" s="151"/>
      <c r="AA451" s="151"/>
      <c r="AB451" s="151"/>
      <c r="AC451" s="151"/>
      <c r="AD451" s="151"/>
      <c r="AE451" s="151"/>
      <c r="AF451" s="151"/>
      <c r="AG451" s="151" t="s">
        <v>649</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c r="A452" s="158"/>
      <c r="B452" s="159"/>
      <c r="C452" s="198" t="s">
        <v>1897</v>
      </c>
      <c r="D452" s="190"/>
      <c r="E452" s="191">
        <v>20</v>
      </c>
      <c r="F452" s="160"/>
      <c r="G452" s="160"/>
      <c r="H452" s="160"/>
      <c r="I452" s="160"/>
      <c r="J452" s="160"/>
      <c r="K452" s="160"/>
      <c r="L452" s="160"/>
      <c r="M452" s="160"/>
      <c r="N452" s="160"/>
      <c r="O452" s="160"/>
      <c r="P452" s="160"/>
      <c r="Q452" s="160"/>
      <c r="R452" s="160"/>
      <c r="S452" s="160"/>
      <c r="T452" s="160"/>
      <c r="U452" s="160"/>
      <c r="V452" s="160"/>
      <c r="W452" s="160"/>
      <c r="X452" s="151"/>
      <c r="Y452" s="151"/>
      <c r="Z452" s="151"/>
      <c r="AA452" s="151"/>
      <c r="AB452" s="151"/>
      <c r="AC452" s="151"/>
      <c r="AD452" s="151"/>
      <c r="AE452" s="151"/>
      <c r="AF452" s="151"/>
      <c r="AG452" s="151" t="s">
        <v>250</v>
      </c>
      <c r="AH452" s="151">
        <v>0</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ht="22.5" outlineLevel="1">
      <c r="A453" s="168">
        <v>90</v>
      </c>
      <c r="B453" s="169" t="s">
        <v>1156</v>
      </c>
      <c r="C453" s="185" t="s">
        <v>1157</v>
      </c>
      <c r="D453" s="170" t="s">
        <v>1898</v>
      </c>
      <c r="E453" s="171">
        <v>0.02</v>
      </c>
      <c r="F453" s="172">
        <v>0</v>
      </c>
      <c r="G453" s="173">
        <f>ROUND(E453*F453,2)</f>
        <v>0</v>
      </c>
      <c r="H453" s="172"/>
      <c r="I453" s="173">
        <f>ROUND(E453*H453,2)</f>
        <v>0</v>
      </c>
      <c r="J453" s="172"/>
      <c r="K453" s="173">
        <f>ROUND(E453*J453,2)</f>
        <v>0</v>
      </c>
      <c r="L453" s="173">
        <v>21</v>
      </c>
      <c r="M453" s="173">
        <f>G453*(1+L453/100)</f>
        <v>0</v>
      </c>
      <c r="N453" s="173">
        <v>6.2700000000000004E-3</v>
      </c>
      <c r="O453" s="173">
        <f>ROUND(E453*N453,2)</f>
        <v>0</v>
      </c>
      <c r="P453" s="173">
        <v>0</v>
      </c>
      <c r="Q453" s="173">
        <f>ROUND(E453*P453,2)</f>
        <v>0</v>
      </c>
      <c r="R453" s="173" t="s">
        <v>277</v>
      </c>
      <c r="S453" s="173" t="s">
        <v>201</v>
      </c>
      <c r="T453" s="174" t="s">
        <v>245</v>
      </c>
      <c r="U453" s="160">
        <v>0</v>
      </c>
      <c r="V453" s="160">
        <f>ROUND(E453*U453,2)</f>
        <v>0</v>
      </c>
      <c r="W453" s="160"/>
      <c r="X453" s="151"/>
      <c r="Y453" s="151"/>
      <c r="Z453" s="151"/>
      <c r="AA453" s="151"/>
      <c r="AB453" s="151"/>
      <c r="AC453" s="151"/>
      <c r="AD453" s="151"/>
      <c r="AE453" s="151"/>
      <c r="AF453" s="151"/>
      <c r="AG453" s="151" t="s">
        <v>649</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c r="A454" s="158"/>
      <c r="B454" s="159"/>
      <c r="C454" s="198" t="s">
        <v>1899</v>
      </c>
      <c r="D454" s="190"/>
      <c r="E454" s="191">
        <v>0.02</v>
      </c>
      <c r="F454" s="160"/>
      <c r="G454" s="160"/>
      <c r="H454" s="160"/>
      <c r="I454" s="160"/>
      <c r="J454" s="160"/>
      <c r="K454" s="160"/>
      <c r="L454" s="160"/>
      <c r="M454" s="160"/>
      <c r="N454" s="160"/>
      <c r="O454" s="160"/>
      <c r="P454" s="160"/>
      <c r="Q454" s="160"/>
      <c r="R454" s="160"/>
      <c r="S454" s="160"/>
      <c r="T454" s="160"/>
      <c r="U454" s="160"/>
      <c r="V454" s="160"/>
      <c r="W454" s="160"/>
      <c r="X454" s="151"/>
      <c r="Y454" s="151"/>
      <c r="Z454" s="151"/>
      <c r="AA454" s="151"/>
      <c r="AB454" s="151"/>
      <c r="AC454" s="151"/>
      <c r="AD454" s="151"/>
      <c r="AE454" s="151"/>
      <c r="AF454" s="151"/>
      <c r="AG454" s="151" t="s">
        <v>250</v>
      </c>
      <c r="AH454" s="151">
        <v>0</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c r="A455" s="168">
        <v>91</v>
      </c>
      <c r="B455" s="169" t="s">
        <v>1159</v>
      </c>
      <c r="C455" s="185" t="s">
        <v>1160</v>
      </c>
      <c r="D455" s="170" t="s">
        <v>318</v>
      </c>
      <c r="E455" s="171">
        <v>2</v>
      </c>
      <c r="F455" s="172">
        <v>0</v>
      </c>
      <c r="G455" s="173">
        <f>ROUND(E455*F455,2)</f>
        <v>0</v>
      </c>
      <c r="H455" s="172"/>
      <c r="I455" s="173">
        <f>ROUND(E455*H455,2)</f>
        <v>0</v>
      </c>
      <c r="J455" s="172"/>
      <c r="K455" s="173">
        <f>ROUND(E455*J455,2)</f>
        <v>0</v>
      </c>
      <c r="L455" s="173">
        <v>21</v>
      </c>
      <c r="M455" s="173">
        <f>G455*(1+L455/100)</f>
        <v>0</v>
      </c>
      <c r="N455" s="173">
        <v>7.2000000000000005E-4</v>
      </c>
      <c r="O455" s="173">
        <f>ROUND(E455*N455,2)</f>
        <v>0</v>
      </c>
      <c r="P455" s="173">
        <v>0</v>
      </c>
      <c r="Q455" s="173">
        <f>ROUND(E455*P455,2)</f>
        <v>0</v>
      </c>
      <c r="R455" s="173" t="s">
        <v>277</v>
      </c>
      <c r="S455" s="173" t="s">
        <v>201</v>
      </c>
      <c r="T455" s="174" t="s">
        <v>245</v>
      </c>
      <c r="U455" s="160">
        <v>0</v>
      </c>
      <c r="V455" s="160">
        <f>ROUND(E455*U455,2)</f>
        <v>0</v>
      </c>
      <c r="W455" s="160"/>
      <c r="X455" s="151"/>
      <c r="Y455" s="151"/>
      <c r="Z455" s="151"/>
      <c r="AA455" s="151"/>
      <c r="AB455" s="151"/>
      <c r="AC455" s="151"/>
      <c r="AD455" s="151"/>
      <c r="AE455" s="151"/>
      <c r="AF455" s="151"/>
      <c r="AG455" s="151" t="s">
        <v>649</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c r="A456" s="158"/>
      <c r="B456" s="159"/>
      <c r="C456" s="198" t="s">
        <v>1900</v>
      </c>
      <c r="D456" s="190"/>
      <c r="E456" s="191">
        <v>2</v>
      </c>
      <c r="F456" s="160"/>
      <c r="G456" s="160"/>
      <c r="H456" s="160"/>
      <c r="I456" s="160"/>
      <c r="J456" s="160"/>
      <c r="K456" s="160"/>
      <c r="L456" s="160"/>
      <c r="M456" s="160"/>
      <c r="N456" s="160"/>
      <c r="O456" s="160"/>
      <c r="P456" s="160"/>
      <c r="Q456" s="160"/>
      <c r="R456" s="160"/>
      <c r="S456" s="160"/>
      <c r="T456" s="160"/>
      <c r="U456" s="160"/>
      <c r="V456" s="160"/>
      <c r="W456" s="160"/>
      <c r="X456" s="151"/>
      <c r="Y456" s="151"/>
      <c r="Z456" s="151"/>
      <c r="AA456" s="151"/>
      <c r="AB456" s="151"/>
      <c r="AC456" s="151"/>
      <c r="AD456" s="151"/>
      <c r="AE456" s="151"/>
      <c r="AF456" s="151"/>
      <c r="AG456" s="151" t="s">
        <v>250</v>
      </c>
      <c r="AH456" s="151">
        <v>0</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c r="A457" s="168">
        <v>92</v>
      </c>
      <c r="B457" s="169" t="s">
        <v>1901</v>
      </c>
      <c r="C457" s="185" t="s">
        <v>1902</v>
      </c>
      <c r="D457" s="170" t="s">
        <v>211</v>
      </c>
      <c r="E457" s="171">
        <v>24</v>
      </c>
      <c r="F457" s="172">
        <v>0</v>
      </c>
      <c r="G457" s="173">
        <f>ROUND(E457*F457,2)</f>
        <v>0</v>
      </c>
      <c r="H457" s="172"/>
      <c r="I457" s="173">
        <f>ROUND(E457*H457,2)</f>
        <v>0</v>
      </c>
      <c r="J457" s="172"/>
      <c r="K457" s="173">
        <f>ROUND(E457*J457,2)</f>
        <v>0</v>
      </c>
      <c r="L457" s="173">
        <v>21</v>
      </c>
      <c r="M457" s="173">
        <f>G457*(1+L457/100)</f>
        <v>0</v>
      </c>
      <c r="N457" s="173">
        <v>2.5000000000000001E-4</v>
      </c>
      <c r="O457" s="173">
        <f>ROUND(E457*N457,2)</f>
        <v>0.01</v>
      </c>
      <c r="P457" s="173">
        <v>0</v>
      </c>
      <c r="Q457" s="173">
        <f>ROUND(E457*P457,2)</f>
        <v>0</v>
      </c>
      <c r="R457" s="173"/>
      <c r="S457" s="173" t="s">
        <v>212</v>
      </c>
      <c r="T457" s="174" t="s">
        <v>232</v>
      </c>
      <c r="U457" s="160">
        <v>0</v>
      </c>
      <c r="V457" s="160">
        <f>ROUND(E457*U457,2)</f>
        <v>0</v>
      </c>
      <c r="W457" s="160"/>
      <c r="X457" s="151"/>
      <c r="Y457" s="151"/>
      <c r="Z457" s="151"/>
      <c r="AA457" s="151"/>
      <c r="AB457" s="151"/>
      <c r="AC457" s="151"/>
      <c r="AD457" s="151"/>
      <c r="AE457" s="151"/>
      <c r="AF457" s="151"/>
      <c r="AG457" s="151" t="s">
        <v>649</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c r="A458" s="158"/>
      <c r="B458" s="159"/>
      <c r="C458" s="198" t="s">
        <v>1886</v>
      </c>
      <c r="D458" s="190"/>
      <c r="E458" s="191">
        <v>24</v>
      </c>
      <c r="F458" s="160"/>
      <c r="G458" s="160"/>
      <c r="H458" s="160"/>
      <c r="I458" s="160"/>
      <c r="J458" s="160"/>
      <c r="K458" s="160"/>
      <c r="L458" s="160"/>
      <c r="M458" s="160"/>
      <c r="N458" s="160"/>
      <c r="O458" s="160"/>
      <c r="P458" s="160"/>
      <c r="Q458" s="160"/>
      <c r="R458" s="160"/>
      <c r="S458" s="160"/>
      <c r="T458" s="160"/>
      <c r="U458" s="160"/>
      <c r="V458" s="160"/>
      <c r="W458" s="160"/>
      <c r="X458" s="151"/>
      <c r="Y458" s="151"/>
      <c r="Z458" s="151"/>
      <c r="AA458" s="151"/>
      <c r="AB458" s="151"/>
      <c r="AC458" s="151"/>
      <c r="AD458" s="151"/>
      <c r="AE458" s="151"/>
      <c r="AF458" s="151"/>
      <c r="AG458" s="151" t="s">
        <v>250</v>
      </c>
      <c r="AH458" s="151">
        <v>0</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c r="A459" s="168">
        <v>93</v>
      </c>
      <c r="B459" s="169" t="s">
        <v>1903</v>
      </c>
      <c r="C459" s="185" t="s">
        <v>1904</v>
      </c>
      <c r="D459" s="170" t="s">
        <v>1339</v>
      </c>
      <c r="E459" s="171">
        <v>184.8</v>
      </c>
      <c r="F459" s="172">
        <v>0</v>
      </c>
      <c r="G459" s="173">
        <f>ROUND(E459*F459,2)</f>
        <v>0</v>
      </c>
      <c r="H459" s="172"/>
      <c r="I459" s="173">
        <f>ROUND(E459*H459,2)</f>
        <v>0</v>
      </c>
      <c r="J459" s="172"/>
      <c r="K459" s="173">
        <f>ROUND(E459*J459,2)</f>
        <v>0</v>
      </c>
      <c r="L459" s="173">
        <v>21</v>
      </c>
      <c r="M459" s="173">
        <f>G459*(1+L459/100)</f>
        <v>0</v>
      </c>
      <c r="N459" s="173">
        <v>2.5000000000000001E-4</v>
      </c>
      <c r="O459" s="173">
        <f>ROUND(E459*N459,2)</f>
        <v>0.05</v>
      </c>
      <c r="P459" s="173">
        <v>0</v>
      </c>
      <c r="Q459" s="173">
        <f>ROUND(E459*P459,2)</f>
        <v>0</v>
      </c>
      <c r="R459" s="173"/>
      <c r="S459" s="173" t="s">
        <v>212</v>
      </c>
      <c r="T459" s="174" t="s">
        <v>202</v>
      </c>
      <c r="U459" s="160">
        <v>0</v>
      </c>
      <c r="V459" s="160">
        <f>ROUND(E459*U459,2)</f>
        <v>0</v>
      </c>
      <c r="W459" s="160"/>
      <c r="X459" s="151"/>
      <c r="Y459" s="151"/>
      <c r="Z459" s="151"/>
      <c r="AA459" s="151"/>
      <c r="AB459" s="151"/>
      <c r="AC459" s="151"/>
      <c r="AD459" s="151"/>
      <c r="AE459" s="151"/>
      <c r="AF459" s="151"/>
      <c r="AG459" s="151" t="s">
        <v>649</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c r="A460" s="158"/>
      <c r="B460" s="159"/>
      <c r="C460" s="198" t="s">
        <v>1905</v>
      </c>
      <c r="D460" s="190"/>
      <c r="E460" s="191">
        <v>184.8</v>
      </c>
      <c r="F460" s="160"/>
      <c r="G460" s="160"/>
      <c r="H460" s="160"/>
      <c r="I460" s="160"/>
      <c r="J460" s="160"/>
      <c r="K460" s="160"/>
      <c r="L460" s="160"/>
      <c r="M460" s="160"/>
      <c r="N460" s="160"/>
      <c r="O460" s="160"/>
      <c r="P460" s="160"/>
      <c r="Q460" s="160"/>
      <c r="R460" s="160"/>
      <c r="S460" s="160"/>
      <c r="T460" s="160"/>
      <c r="U460" s="160"/>
      <c r="V460" s="160"/>
      <c r="W460" s="160"/>
      <c r="X460" s="151"/>
      <c r="Y460" s="151"/>
      <c r="Z460" s="151"/>
      <c r="AA460" s="151"/>
      <c r="AB460" s="151"/>
      <c r="AC460" s="151"/>
      <c r="AD460" s="151"/>
      <c r="AE460" s="151"/>
      <c r="AF460" s="151"/>
      <c r="AG460" s="151" t="s">
        <v>250</v>
      </c>
      <c r="AH460" s="151">
        <v>0</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c r="A461" s="168">
        <v>94</v>
      </c>
      <c r="B461" s="169" t="s">
        <v>1906</v>
      </c>
      <c r="C461" s="185" t="s">
        <v>1907</v>
      </c>
      <c r="D461" s="170" t="s">
        <v>243</v>
      </c>
      <c r="E461" s="171">
        <v>0.19711999999999999</v>
      </c>
      <c r="F461" s="172">
        <v>0</v>
      </c>
      <c r="G461" s="173">
        <f>ROUND(E461*F461,2)</f>
        <v>0</v>
      </c>
      <c r="H461" s="172"/>
      <c r="I461" s="173">
        <f>ROUND(E461*H461,2)</f>
        <v>0</v>
      </c>
      <c r="J461" s="172"/>
      <c r="K461" s="173">
        <f>ROUND(E461*J461,2)</f>
        <v>0</v>
      </c>
      <c r="L461" s="173">
        <v>21</v>
      </c>
      <c r="M461" s="173">
        <f>G461*(1+L461/100)</f>
        <v>0</v>
      </c>
      <c r="N461" s="173">
        <v>0.55000000000000004</v>
      </c>
      <c r="O461" s="173">
        <f>ROUND(E461*N461,2)</f>
        <v>0.11</v>
      </c>
      <c r="P461" s="173">
        <v>0</v>
      </c>
      <c r="Q461" s="173">
        <f>ROUND(E461*P461,2)</f>
        <v>0</v>
      </c>
      <c r="R461" s="173"/>
      <c r="S461" s="173" t="s">
        <v>212</v>
      </c>
      <c r="T461" s="174" t="s">
        <v>578</v>
      </c>
      <c r="U461" s="160">
        <v>0</v>
      </c>
      <c r="V461" s="160">
        <f>ROUND(E461*U461,2)</f>
        <v>0</v>
      </c>
      <c r="W461" s="160"/>
      <c r="X461" s="151"/>
      <c r="Y461" s="151"/>
      <c r="Z461" s="151"/>
      <c r="AA461" s="151"/>
      <c r="AB461" s="151"/>
      <c r="AC461" s="151"/>
      <c r="AD461" s="151"/>
      <c r="AE461" s="151"/>
      <c r="AF461" s="151"/>
      <c r="AG461" s="151" t="s">
        <v>1002</v>
      </c>
      <c r="AH461" s="151"/>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c r="A462" s="158"/>
      <c r="B462" s="159"/>
      <c r="C462" s="198" t="s">
        <v>1908</v>
      </c>
      <c r="D462" s="190"/>
      <c r="E462" s="191">
        <v>0.19711999999999999</v>
      </c>
      <c r="F462" s="160"/>
      <c r="G462" s="160"/>
      <c r="H462" s="160"/>
      <c r="I462" s="160"/>
      <c r="J462" s="160"/>
      <c r="K462" s="160"/>
      <c r="L462" s="160"/>
      <c r="M462" s="160"/>
      <c r="N462" s="160"/>
      <c r="O462" s="160"/>
      <c r="P462" s="160"/>
      <c r="Q462" s="160"/>
      <c r="R462" s="160"/>
      <c r="S462" s="160"/>
      <c r="T462" s="160"/>
      <c r="U462" s="160"/>
      <c r="V462" s="160"/>
      <c r="W462" s="160"/>
      <c r="X462" s="151"/>
      <c r="Y462" s="151"/>
      <c r="Z462" s="151"/>
      <c r="AA462" s="151"/>
      <c r="AB462" s="151"/>
      <c r="AC462" s="151"/>
      <c r="AD462" s="151"/>
      <c r="AE462" s="151"/>
      <c r="AF462" s="151"/>
      <c r="AG462" s="151" t="s">
        <v>250</v>
      </c>
      <c r="AH462" s="151">
        <v>0</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c r="A463" s="168">
        <v>95</v>
      </c>
      <c r="B463" s="169" t="s">
        <v>1909</v>
      </c>
      <c r="C463" s="185" t="s">
        <v>1910</v>
      </c>
      <c r="D463" s="170" t="s">
        <v>243</v>
      </c>
      <c r="E463" s="171">
        <v>0.84902</v>
      </c>
      <c r="F463" s="172">
        <v>0</v>
      </c>
      <c r="G463" s="173">
        <f>ROUND(E463*F463,2)</f>
        <v>0</v>
      </c>
      <c r="H463" s="172"/>
      <c r="I463" s="173">
        <f>ROUND(E463*H463,2)</f>
        <v>0</v>
      </c>
      <c r="J463" s="172"/>
      <c r="K463" s="173">
        <f>ROUND(E463*J463,2)</f>
        <v>0</v>
      </c>
      <c r="L463" s="173">
        <v>21</v>
      </c>
      <c r="M463" s="173">
        <f>G463*(1+L463/100)</f>
        <v>0</v>
      </c>
      <c r="N463" s="173">
        <v>0.55000000000000004</v>
      </c>
      <c r="O463" s="173">
        <f>ROUND(E463*N463,2)</f>
        <v>0.47</v>
      </c>
      <c r="P463" s="173">
        <v>0</v>
      </c>
      <c r="Q463" s="173">
        <f>ROUND(E463*P463,2)</f>
        <v>0</v>
      </c>
      <c r="R463" s="173"/>
      <c r="S463" s="173" t="s">
        <v>212</v>
      </c>
      <c r="T463" s="174" t="s">
        <v>232</v>
      </c>
      <c r="U463" s="160">
        <v>0</v>
      </c>
      <c r="V463" s="160">
        <f>ROUND(E463*U463,2)</f>
        <v>0</v>
      </c>
      <c r="W463" s="160"/>
      <c r="X463" s="151"/>
      <c r="Y463" s="151"/>
      <c r="Z463" s="151"/>
      <c r="AA463" s="151"/>
      <c r="AB463" s="151"/>
      <c r="AC463" s="151"/>
      <c r="AD463" s="151"/>
      <c r="AE463" s="151"/>
      <c r="AF463" s="151"/>
      <c r="AG463" s="151" t="s">
        <v>1002</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c r="A464" s="158"/>
      <c r="B464" s="159"/>
      <c r="C464" s="198" t="s">
        <v>1911</v>
      </c>
      <c r="D464" s="190"/>
      <c r="E464" s="191">
        <v>0.84902</v>
      </c>
      <c r="F464" s="160"/>
      <c r="G464" s="160"/>
      <c r="H464" s="160"/>
      <c r="I464" s="160"/>
      <c r="J464" s="160"/>
      <c r="K464" s="160"/>
      <c r="L464" s="160"/>
      <c r="M464" s="160"/>
      <c r="N464" s="160"/>
      <c r="O464" s="160"/>
      <c r="P464" s="160"/>
      <c r="Q464" s="160"/>
      <c r="R464" s="160"/>
      <c r="S464" s="160"/>
      <c r="T464" s="160"/>
      <c r="U464" s="160"/>
      <c r="V464" s="160"/>
      <c r="W464" s="160"/>
      <c r="X464" s="151"/>
      <c r="Y464" s="151"/>
      <c r="Z464" s="151"/>
      <c r="AA464" s="151"/>
      <c r="AB464" s="151"/>
      <c r="AC464" s="151"/>
      <c r="AD464" s="151"/>
      <c r="AE464" s="151"/>
      <c r="AF464" s="151"/>
      <c r="AG464" s="151" t="s">
        <v>250</v>
      </c>
      <c r="AH464" s="151">
        <v>0</v>
      </c>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c r="A465" s="168">
        <v>96</v>
      </c>
      <c r="B465" s="169" t="s">
        <v>1912</v>
      </c>
      <c r="C465" s="185" t="s">
        <v>1913</v>
      </c>
      <c r="D465" s="170" t="s">
        <v>243</v>
      </c>
      <c r="E465" s="171">
        <v>0.51480000000000004</v>
      </c>
      <c r="F465" s="172">
        <v>0</v>
      </c>
      <c r="G465" s="173">
        <f>ROUND(E465*F465,2)</f>
        <v>0</v>
      </c>
      <c r="H465" s="172"/>
      <c r="I465" s="173">
        <f>ROUND(E465*H465,2)</f>
        <v>0</v>
      </c>
      <c r="J465" s="172"/>
      <c r="K465" s="173">
        <f>ROUND(E465*J465,2)</f>
        <v>0</v>
      </c>
      <c r="L465" s="173">
        <v>21</v>
      </c>
      <c r="M465" s="173">
        <f>G465*(1+L465/100)</f>
        <v>0</v>
      </c>
      <c r="N465" s="173">
        <v>0.55000000000000004</v>
      </c>
      <c r="O465" s="173">
        <f>ROUND(E465*N465,2)</f>
        <v>0.28000000000000003</v>
      </c>
      <c r="P465" s="173">
        <v>0</v>
      </c>
      <c r="Q465" s="173">
        <f>ROUND(E465*P465,2)</f>
        <v>0</v>
      </c>
      <c r="R465" s="173"/>
      <c r="S465" s="173" t="s">
        <v>212</v>
      </c>
      <c r="T465" s="174" t="s">
        <v>232</v>
      </c>
      <c r="U465" s="160">
        <v>0</v>
      </c>
      <c r="V465" s="160">
        <f>ROUND(E465*U465,2)</f>
        <v>0</v>
      </c>
      <c r="W465" s="160"/>
      <c r="X465" s="151"/>
      <c r="Y465" s="151"/>
      <c r="Z465" s="151"/>
      <c r="AA465" s="151"/>
      <c r="AB465" s="151"/>
      <c r="AC465" s="151"/>
      <c r="AD465" s="151"/>
      <c r="AE465" s="151"/>
      <c r="AF465" s="151"/>
      <c r="AG465" s="151" t="s">
        <v>1002</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c r="A466" s="158"/>
      <c r="B466" s="159"/>
      <c r="C466" s="198" t="s">
        <v>1914</v>
      </c>
      <c r="D466" s="190"/>
      <c r="E466" s="191">
        <v>0.51480000000000004</v>
      </c>
      <c r="F466" s="160"/>
      <c r="G466" s="160"/>
      <c r="H466" s="160"/>
      <c r="I466" s="160"/>
      <c r="J466" s="160"/>
      <c r="K466" s="160"/>
      <c r="L466" s="160"/>
      <c r="M466" s="160"/>
      <c r="N466" s="160"/>
      <c r="O466" s="160"/>
      <c r="P466" s="160"/>
      <c r="Q466" s="160"/>
      <c r="R466" s="160"/>
      <c r="S466" s="160"/>
      <c r="T466" s="160"/>
      <c r="U466" s="160"/>
      <c r="V466" s="160"/>
      <c r="W466" s="160"/>
      <c r="X466" s="151"/>
      <c r="Y466" s="151"/>
      <c r="Z466" s="151"/>
      <c r="AA466" s="151"/>
      <c r="AB466" s="151"/>
      <c r="AC466" s="151"/>
      <c r="AD466" s="151"/>
      <c r="AE466" s="151"/>
      <c r="AF466" s="151"/>
      <c r="AG466" s="151" t="s">
        <v>250</v>
      </c>
      <c r="AH466" s="151">
        <v>0</v>
      </c>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c r="A467" s="168">
        <v>97</v>
      </c>
      <c r="B467" s="169" t="s">
        <v>1168</v>
      </c>
      <c r="C467" s="185" t="s">
        <v>1169</v>
      </c>
      <c r="D467" s="170" t="s">
        <v>243</v>
      </c>
      <c r="E467" s="171">
        <v>0.16755</v>
      </c>
      <c r="F467" s="172">
        <v>0</v>
      </c>
      <c r="G467" s="173">
        <f>ROUND(E467*F467,2)</f>
        <v>0</v>
      </c>
      <c r="H467" s="172"/>
      <c r="I467" s="173">
        <f>ROUND(E467*H467,2)</f>
        <v>0</v>
      </c>
      <c r="J467" s="172"/>
      <c r="K467" s="173">
        <f>ROUND(E467*J467,2)</f>
        <v>0</v>
      </c>
      <c r="L467" s="173">
        <v>21</v>
      </c>
      <c r="M467" s="173">
        <f>G467*(1+L467/100)</f>
        <v>0</v>
      </c>
      <c r="N467" s="173">
        <v>0.55000000000000004</v>
      </c>
      <c r="O467" s="173">
        <f>ROUND(E467*N467,2)</f>
        <v>0.09</v>
      </c>
      <c r="P467" s="173">
        <v>0</v>
      </c>
      <c r="Q467" s="173">
        <f>ROUND(E467*P467,2)</f>
        <v>0</v>
      </c>
      <c r="R467" s="173" t="s">
        <v>277</v>
      </c>
      <c r="S467" s="173" t="s">
        <v>201</v>
      </c>
      <c r="T467" s="174" t="s">
        <v>245</v>
      </c>
      <c r="U467" s="160">
        <v>0</v>
      </c>
      <c r="V467" s="160">
        <f>ROUND(E467*U467,2)</f>
        <v>0</v>
      </c>
      <c r="W467" s="160"/>
      <c r="X467" s="151"/>
      <c r="Y467" s="151"/>
      <c r="Z467" s="151"/>
      <c r="AA467" s="151"/>
      <c r="AB467" s="151"/>
      <c r="AC467" s="151"/>
      <c r="AD467" s="151"/>
      <c r="AE467" s="151"/>
      <c r="AF467" s="151"/>
      <c r="AG467" s="151" t="s">
        <v>1002</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c r="A468" s="158"/>
      <c r="B468" s="159"/>
      <c r="C468" s="198" t="s">
        <v>1915</v>
      </c>
      <c r="D468" s="190"/>
      <c r="E468" s="191">
        <v>0.16755</v>
      </c>
      <c r="F468" s="160"/>
      <c r="G468" s="160"/>
      <c r="H468" s="160"/>
      <c r="I468" s="160"/>
      <c r="J468" s="160"/>
      <c r="K468" s="160"/>
      <c r="L468" s="160"/>
      <c r="M468" s="160"/>
      <c r="N468" s="160"/>
      <c r="O468" s="160"/>
      <c r="P468" s="160"/>
      <c r="Q468" s="160"/>
      <c r="R468" s="160"/>
      <c r="S468" s="160"/>
      <c r="T468" s="160"/>
      <c r="U468" s="160"/>
      <c r="V468" s="160"/>
      <c r="W468" s="160"/>
      <c r="X468" s="151"/>
      <c r="Y468" s="151"/>
      <c r="Z468" s="151"/>
      <c r="AA468" s="151"/>
      <c r="AB468" s="151"/>
      <c r="AC468" s="151"/>
      <c r="AD468" s="151"/>
      <c r="AE468" s="151"/>
      <c r="AF468" s="151"/>
      <c r="AG468" s="151" t="s">
        <v>250</v>
      </c>
      <c r="AH468" s="151">
        <v>0</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c r="A469" s="168">
        <v>98</v>
      </c>
      <c r="B469" s="169" t="s">
        <v>1180</v>
      </c>
      <c r="C469" s="185" t="s">
        <v>1181</v>
      </c>
      <c r="D469" s="170" t="s">
        <v>685</v>
      </c>
      <c r="E469" s="171">
        <v>1.2425200000000001</v>
      </c>
      <c r="F469" s="172">
        <v>0</v>
      </c>
      <c r="G469" s="173">
        <f>ROUND(E469*F469,2)</f>
        <v>0</v>
      </c>
      <c r="H469" s="172"/>
      <c r="I469" s="173">
        <f>ROUND(E469*H469,2)</f>
        <v>0</v>
      </c>
      <c r="J469" s="172"/>
      <c r="K469" s="173">
        <f>ROUND(E469*J469,2)</f>
        <v>0</v>
      </c>
      <c r="L469" s="173">
        <v>21</v>
      </c>
      <c r="M469" s="173">
        <f>G469*(1+L469/100)</f>
        <v>0</v>
      </c>
      <c r="N469" s="173">
        <v>0</v>
      </c>
      <c r="O469" s="173">
        <f>ROUND(E469*N469,2)</f>
        <v>0</v>
      </c>
      <c r="P469" s="173">
        <v>0</v>
      </c>
      <c r="Q469" s="173">
        <f>ROUND(E469*P469,2)</f>
        <v>0</v>
      </c>
      <c r="R469" s="173" t="s">
        <v>1105</v>
      </c>
      <c r="S469" s="173" t="s">
        <v>201</v>
      </c>
      <c r="T469" s="174" t="s">
        <v>245</v>
      </c>
      <c r="U469" s="160">
        <v>1.863</v>
      </c>
      <c r="V469" s="160">
        <f>ROUND(E469*U469,2)</f>
        <v>2.31</v>
      </c>
      <c r="W469" s="160"/>
      <c r="X469" s="151"/>
      <c r="Y469" s="151"/>
      <c r="Z469" s="151"/>
      <c r="AA469" s="151"/>
      <c r="AB469" s="151"/>
      <c r="AC469" s="151"/>
      <c r="AD469" s="151"/>
      <c r="AE469" s="151"/>
      <c r="AF469" s="151"/>
      <c r="AG469" s="151" t="s">
        <v>967</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c r="A470" s="158"/>
      <c r="B470" s="159"/>
      <c r="C470" s="315" t="s">
        <v>1024</v>
      </c>
      <c r="D470" s="316"/>
      <c r="E470" s="316"/>
      <c r="F470" s="316"/>
      <c r="G470" s="316"/>
      <c r="H470" s="160"/>
      <c r="I470" s="160"/>
      <c r="J470" s="160"/>
      <c r="K470" s="160"/>
      <c r="L470" s="160"/>
      <c r="M470" s="160"/>
      <c r="N470" s="160"/>
      <c r="O470" s="160"/>
      <c r="P470" s="160"/>
      <c r="Q470" s="160"/>
      <c r="R470" s="160"/>
      <c r="S470" s="160"/>
      <c r="T470" s="160"/>
      <c r="U470" s="160"/>
      <c r="V470" s="160"/>
      <c r="W470" s="160"/>
      <c r="X470" s="151"/>
      <c r="Y470" s="151"/>
      <c r="Z470" s="151"/>
      <c r="AA470" s="151"/>
      <c r="AB470" s="151"/>
      <c r="AC470" s="151"/>
      <c r="AD470" s="151"/>
      <c r="AE470" s="151"/>
      <c r="AF470" s="151"/>
      <c r="AG470" s="151" t="s">
        <v>248</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c r="A471" s="162" t="s">
        <v>197</v>
      </c>
      <c r="B471" s="163" t="s">
        <v>153</v>
      </c>
      <c r="C471" s="184" t="s">
        <v>154</v>
      </c>
      <c r="D471" s="164"/>
      <c r="E471" s="165"/>
      <c r="F471" s="166"/>
      <c r="G471" s="166">
        <f>SUMIF(AG472:AG477,"&lt;&gt;NOR",G472:G477)</f>
        <v>0</v>
      </c>
      <c r="H471" s="166"/>
      <c r="I471" s="166">
        <f>SUM(I472:I477)</f>
        <v>0</v>
      </c>
      <c r="J471" s="166"/>
      <c r="K471" s="166">
        <f>SUM(K472:K477)</f>
        <v>0</v>
      </c>
      <c r="L471" s="166"/>
      <c r="M471" s="166">
        <f>SUM(M472:M477)</f>
        <v>0</v>
      </c>
      <c r="N471" s="166"/>
      <c r="O471" s="166">
        <f>SUM(O472:O477)</f>
        <v>0.01</v>
      </c>
      <c r="P471" s="166"/>
      <c r="Q471" s="166">
        <f>SUM(Q472:Q477)</f>
        <v>0</v>
      </c>
      <c r="R471" s="166"/>
      <c r="S471" s="166"/>
      <c r="T471" s="167"/>
      <c r="U471" s="161"/>
      <c r="V471" s="161">
        <f>SUM(V472:V477)</f>
        <v>6.78</v>
      </c>
      <c r="W471" s="161"/>
      <c r="AG471" t="s">
        <v>198</v>
      </c>
    </row>
    <row r="472" spans="1:60" outlineLevel="1">
      <c r="A472" s="168">
        <v>99</v>
      </c>
      <c r="B472" s="169" t="s">
        <v>1520</v>
      </c>
      <c r="C472" s="185" t="s">
        <v>1521</v>
      </c>
      <c r="D472" s="170" t="s">
        <v>292</v>
      </c>
      <c r="E472" s="171">
        <v>44.896000000000001</v>
      </c>
      <c r="F472" s="172">
        <v>0</v>
      </c>
      <c r="G472" s="173">
        <f>ROUND(E472*F472,2)</f>
        <v>0</v>
      </c>
      <c r="H472" s="172"/>
      <c r="I472" s="173">
        <f>ROUND(E472*H472,2)</f>
        <v>0</v>
      </c>
      <c r="J472" s="172"/>
      <c r="K472" s="173">
        <f>ROUND(E472*J472,2)</f>
        <v>0</v>
      </c>
      <c r="L472" s="173">
        <v>21</v>
      </c>
      <c r="M472" s="173">
        <f>G472*(1+L472/100)</f>
        <v>0</v>
      </c>
      <c r="N472" s="173">
        <v>1.6000000000000001E-4</v>
      </c>
      <c r="O472" s="173">
        <f>ROUND(E472*N472,2)</f>
        <v>0.01</v>
      </c>
      <c r="P472" s="173">
        <v>0</v>
      </c>
      <c r="Q472" s="173">
        <f>ROUND(E472*P472,2)</f>
        <v>0</v>
      </c>
      <c r="R472" s="173" t="s">
        <v>1522</v>
      </c>
      <c r="S472" s="173" t="s">
        <v>201</v>
      </c>
      <c r="T472" s="174" t="s">
        <v>245</v>
      </c>
      <c r="U472" s="160">
        <v>0.151</v>
      </c>
      <c r="V472" s="160">
        <f>ROUND(E472*U472,2)</f>
        <v>6.78</v>
      </c>
      <c r="W472" s="160"/>
      <c r="X472" s="151"/>
      <c r="Y472" s="151"/>
      <c r="Z472" s="151"/>
      <c r="AA472" s="151"/>
      <c r="AB472" s="151"/>
      <c r="AC472" s="151"/>
      <c r="AD472" s="151"/>
      <c r="AE472" s="151"/>
      <c r="AF472" s="151"/>
      <c r="AG472" s="151" t="s">
        <v>972</v>
      </c>
      <c r="AH472" s="151"/>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c r="A473" s="158"/>
      <c r="B473" s="159"/>
      <c r="C473" s="315" t="s">
        <v>1523</v>
      </c>
      <c r="D473" s="316"/>
      <c r="E473" s="316"/>
      <c r="F473" s="316"/>
      <c r="G473" s="316"/>
      <c r="H473" s="160"/>
      <c r="I473" s="160"/>
      <c r="J473" s="160"/>
      <c r="K473" s="160"/>
      <c r="L473" s="160"/>
      <c r="M473" s="160"/>
      <c r="N473" s="160"/>
      <c r="O473" s="160"/>
      <c r="P473" s="160"/>
      <c r="Q473" s="160"/>
      <c r="R473" s="160"/>
      <c r="S473" s="160"/>
      <c r="T473" s="160"/>
      <c r="U473" s="160"/>
      <c r="V473" s="160"/>
      <c r="W473" s="160"/>
      <c r="X473" s="151"/>
      <c r="Y473" s="151"/>
      <c r="Z473" s="151"/>
      <c r="AA473" s="151"/>
      <c r="AB473" s="151"/>
      <c r="AC473" s="151"/>
      <c r="AD473" s="151"/>
      <c r="AE473" s="151"/>
      <c r="AF473" s="151"/>
      <c r="AG473" s="151" t="s">
        <v>248</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c r="A474" s="158"/>
      <c r="B474" s="159"/>
      <c r="C474" s="198" t="s">
        <v>1916</v>
      </c>
      <c r="D474" s="190"/>
      <c r="E474" s="191">
        <v>4.08</v>
      </c>
      <c r="F474" s="160"/>
      <c r="G474" s="160"/>
      <c r="H474" s="160"/>
      <c r="I474" s="160"/>
      <c r="J474" s="160"/>
      <c r="K474" s="160"/>
      <c r="L474" s="160"/>
      <c r="M474" s="160"/>
      <c r="N474" s="160"/>
      <c r="O474" s="160"/>
      <c r="P474" s="160"/>
      <c r="Q474" s="160"/>
      <c r="R474" s="160"/>
      <c r="S474" s="160"/>
      <c r="T474" s="160"/>
      <c r="U474" s="160"/>
      <c r="V474" s="160"/>
      <c r="W474" s="160"/>
      <c r="X474" s="151"/>
      <c r="Y474" s="151"/>
      <c r="Z474" s="151"/>
      <c r="AA474" s="151"/>
      <c r="AB474" s="151"/>
      <c r="AC474" s="151"/>
      <c r="AD474" s="151"/>
      <c r="AE474" s="151"/>
      <c r="AF474" s="151"/>
      <c r="AG474" s="151" t="s">
        <v>250</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c r="A475" s="158"/>
      <c r="B475" s="159"/>
      <c r="C475" s="198" t="s">
        <v>1917</v>
      </c>
      <c r="D475" s="190"/>
      <c r="E475" s="191">
        <v>12.48</v>
      </c>
      <c r="F475" s="160"/>
      <c r="G475" s="160"/>
      <c r="H475" s="160"/>
      <c r="I475" s="160"/>
      <c r="J475" s="160"/>
      <c r="K475" s="160"/>
      <c r="L475" s="160"/>
      <c r="M475" s="160"/>
      <c r="N475" s="160"/>
      <c r="O475" s="160"/>
      <c r="P475" s="160"/>
      <c r="Q475" s="160"/>
      <c r="R475" s="160"/>
      <c r="S475" s="160"/>
      <c r="T475" s="160"/>
      <c r="U475" s="160"/>
      <c r="V475" s="160"/>
      <c r="W475" s="160"/>
      <c r="X475" s="151"/>
      <c r="Y475" s="151"/>
      <c r="Z475" s="151"/>
      <c r="AA475" s="151"/>
      <c r="AB475" s="151"/>
      <c r="AC475" s="151"/>
      <c r="AD475" s="151"/>
      <c r="AE475" s="151"/>
      <c r="AF475" s="151"/>
      <c r="AG475" s="151" t="s">
        <v>250</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c r="A476" s="158"/>
      <c r="B476" s="159"/>
      <c r="C476" s="198" t="s">
        <v>1918</v>
      </c>
      <c r="D476" s="190"/>
      <c r="E476" s="191">
        <v>5.8239999999999998</v>
      </c>
      <c r="F476" s="160"/>
      <c r="G476" s="160"/>
      <c r="H476" s="160"/>
      <c r="I476" s="160"/>
      <c r="J476" s="160"/>
      <c r="K476" s="160"/>
      <c r="L476" s="160"/>
      <c r="M476" s="160"/>
      <c r="N476" s="160"/>
      <c r="O476" s="160"/>
      <c r="P476" s="160"/>
      <c r="Q476" s="160"/>
      <c r="R476" s="160"/>
      <c r="S476" s="160"/>
      <c r="T476" s="160"/>
      <c r="U476" s="160"/>
      <c r="V476" s="160"/>
      <c r="W476" s="160"/>
      <c r="X476" s="151"/>
      <c r="Y476" s="151"/>
      <c r="Z476" s="151"/>
      <c r="AA476" s="151"/>
      <c r="AB476" s="151"/>
      <c r="AC476" s="151"/>
      <c r="AD476" s="151"/>
      <c r="AE476" s="151"/>
      <c r="AF476" s="151"/>
      <c r="AG476" s="151" t="s">
        <v>250</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c r="A477" s="158"/>
      <c r="B477" s="159"/>
      <c r="C477" s="198" t="s">
        <v>1919</v>
      </c>
      <c r="D477" s="190"/>
      <c r="E477" s="191">
        <v>22.512</v>
      </c>
      <c r="F477" s="160"/>
      <c r="G477" s="160"/>
      <c r="H477" s="160"/>
      <c r="I477" s="160"/>
      <c r="J477" s="160"/>
      <c r="K477" s="160"/>
      <c r="L477" s="160"/>
      <c r="M477" s="160"/>
      <c r="N477" s="160"/>
      <c r="O477" s="160"/>
      <c r="P477" s="160"/>
      <c r="Q477" s="160"/>
      <c r="R477" s="160"/>
      <c r="S477" s="160"/>
      <c r="T477" s="160"/>
      <c r="U477" s="160"/>
      <c r="V477" s="160"/>
      <c r="W477" s="160"/>
      <c r="X477" s="151"/>
      <c r="Y477" s="151"/>
      <c r="Z477" s="151"/>
      <c r="AA477" s="151"/>
      <c r="AB477" s="151"/>
      <c r="AC477" s="151"/>
      <c r="AD477" s="151"/>
      <c r="AE477" s="151"/>
      <c r="AF477" s="151"/>
      <c r="AG477" s="151" t="s">
        <v>250</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c r="A478" s="5"/>
      <c r="B478" s="6"/>
      <c r="C478" s="187"/>
      <c r="D478" s="8"/>
      <c r="E478" s="5"/>
      <c r="F478" s="5"/>
      <c r="G478" s="5"/>
      <c r="H478" s="5"/>
      <c r="I478" s="5"/>
      <c r="J478" s="5"/>
      <c r="K478" s="5"/>
      <c r="L478" s="5"/>
      <c r="M478" s="5"/>
      <c r="N478" s="5"/>
      <c r="O478" s="5"/>
      <c r="P478" s="5"/>
      <c r="Q478" s="5"/>
      <c r="R478" s="5"/>
      <c r="S478" s="5"/>
      <c r="T478" s="5"/>
      <c r="U478" s="5"/>
      <c r="V478" s="5"/>
      <c r="W478" s="5"/>
      <c r="AE478">
        <v>15</v>
      </c>
      <c r="AF478">
        <v>21</v>
      </c>
    </row>
    <row r="479" spans="1:60">
      <c r="A479" s="154"/>
      <c r="B479" s="155" t="s">
        <v>29</v>
      </c>
      <c r="C479" s="188"/>
      <c r="D479" s="156"/>
      <c r="E479" s="157"/>
      <c r="F479" s="157"/>
      <c r="G479" s="183">
        <f>G8+G121+G198+G303+G396+G429+G432+G471</f>
        <v>0</v>
      </c>
      <c r="H479" s="5"/>
      <c r="I479" s="5"/>
      <c r="J479" s="5"/>
      <c r="K479" s="5"/>
      <c r="L479" s="5"/>
      <c r="M479" s="5"/>
      <c r="N479" s="5"/>
      <c r="O479" s="5"/>
      <c r="P479" s="5"/>
      <c r="Q479" s="5"/>
      <c r="R479" s="5"/>
      <c r="S479" s="5"/>
      <c r="T479" s="5"/>
      <c r="U479" s="5"/>
      <c r="V479" s="5"/>
      <c r="W479" s="5"/>
      <c r="AE479">
        <f>SUMIF(L7:L477,AE478,G7:G477)</f>
        <v>0</v>
      </c>
      <c r="AF479">
        <f>SUMIF(L7:L477,AF478,G7:G477)</f>
        <v>0</v>
      </c>
      <c r="AG479" t="s">
        <v>238</v>
      </c>
    </row>
    <row r="480" spans="1:60">
      <c r="C480" s="189"/>
      <c r="D480" s="142"/>
      <c r="AG480" t="s">
        <v>239</v>
      </c>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44">
    <mergeCell ref="C470:G470"/>
    <mergeCell ref="C473:G473"/>
    <mergeCell ref="C339:G339"/>
    <mergeCell ref="C398:G398"/>
    <mergeCell ref="C413:G413"/>
    <mergeCell ref="C423:G423"/>
    <mergeCell ref="C431:G431"/>
    <mergeCell ref="C436:G436"/>
    <mergeCell ref="C330:G330"/>
    <mergeCell ref="C223:G223"/>
    <mergeCell ref="C229:G229"/>
    <mergeCell ref="C234:G234"/>
    <mergeCell ref="C239:G239"/>
    <mergeCell ref="C243:G243"/>
    <mergeCell ref="C251:G251"/>
    <mergeCell ref="C259:G259"/>
    <mergeCell ref="C305:G305"/>
    <mergeCell ref="C311:G311"/>
    <mergeCell ref="C317:G317"/>
    <mergeCell ref="C324:G324"/>
    <mergeCell ref="C217:G217"/>
    <mergeCell ref="C52:G52"/>
    <mergeCell ref="C73:G73"/>
    <mergeCell ref="C84:G84"/>
    <mergeCell ref="C95:G95"/>
    <mergeCell ref="C127:G127"/>
    <mergeCell ref="C131:G131"/>
    <mergeCell ref="C135:G135"/>
    <mergeCell ref="C142:G142"/>
    <mergeCell ref="C160:G160"/>
    <mergeCell ref="C166:G166"/>
    <mergeCell ref="C187:G187"/>
    <mergeCell ref="C43:G43"/>
    <mergeCell ref="A1:G1"/>
    <mergeCell ref="C2:G2"/>
    <mergeCell ref="C3:G3"/>
    <mergeCell ref="C4:G4"/>
    <mergeCell ref="C10:G10"/>
    <mergeCell ref="C15:G15"/>
    <mergeCell ref="C20:G20"/>
    <mergeCell ref="C25:G25"/>
    <mergeCell ref="C30:G30"/>
    <mergeCell ref="C31:G31"/>
    <mergeCell ref="C42:G4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65</v>
      </c>
      <c r="C3" s="309" t="s">
        <v>66</v>
      </c>
      <c r="D3" s="310"/>
      <c r="E3" s="310"/>
      <c r="F3" s="310"/>
      <c r="G3" s="311"/>
      <c r="AC3" s="90" t="s">
        <v>173</v>
      </c>
      <c r="AG3" t="s">
        <v>175</v>
      </c>
    </row>
    <row r="4" spans="1:60" ht="24.95" customHeight="1">
      <c r="A4" s="144" t="s">
        <v>9</v>
      </c>
      <c r="B4" s="145" t="s">
        <v>57</v>
      </c>
      <c r="C4" s="312" t="s">
        <v>66</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57</v>
      </c>
      <c r="C8" s="184" t="s">
        <v>84</v>
      </c>
      <c r="D8" s="164"/>
      <c r="E8" s="165"/>
      <c r="F8" s="166"/>
      <c r="G8" s="166">
        <f>SUMIF(AG9:AG69,"&lt;&gt;NOR",G9:G69)</f>
        <v>0</v>
      </c>
      <c r="H8" s="166"/>
      <c r="I8" s="166">
        <f>SUM(I9:I69)</f>
        <v>0</v>
      </c>
      <c r="J8" s="166"/>
      <c r="K8" s="166">
        <f>SUM(K9:K69)</f>
        <v>0</v>
      </c>
      <c r="L8" s="166"/>
      <c r="M8" s="166">
        <f>SUM(M9:M69)</f>
        <v>0</v>
      </c>
      <c r="N8" s="166"/>
      <c r="O8" s="166">
        <f>SUM(O9:O69)</f>
        <v>27.35</v>
      </c>
      <c r="P8" s="166"/>
      <c r="Q8" s="166">
        <f>SUM(Q9:Q69)</f>
        <v>0</v>
      </c>
      <c r="R8" s="166"/>
      <c r="S8" s="166"/>
      <c r="T8" s="167"/>
      <c r="U8" s="161"/>
      <c r="V8" s="161">
        <f>SUM(V9:V69)</f>
        <v>162.61999999999998</v>
      </c>
      <c r="W8" s="161"/>
      <c r="AG8" t="s">
        <v>198</v>
      </c>
    </row>
    <row r="9" spans="1:60" outlineLevel="1">
      <c r="A9" s="168">
        <v>1</v>
      </c>
      <c r="B9" s="169" t="s">
        <v>1572</v>
      </c>
      <c r="C9" s="185" t="s">
        <v>1573</v>
      </c>
      <c r="D9" s="170" t="s">
        <v>243</v>
      </c>
      <c r="E9" s="171">
        <v>15.164999999999999</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244</v>
      </c>
      <c r="S9" s="173" t="s">
        <v>201</v>
      </c>
      <c r="T9" s="174" t="s">
        <v>245</v>
      </c>
      <c r="U9" s="160">
        <v>6.298</v>
      </c>
      <c r="V9" s="160">
        <f>ROUND(E9*U9,2)</f>
        <v>95.51</v>
      </c>
      <c r="W9" s="160"/>
      <c r="X9" s="151"/>
      <c r="Y9" s="151"/>
      <c r="Z9" s="151"/>
      <c r="AA9" s="151"/>
      <c r="AB9" s="151"/>
      <c r="AC9" s="151"/>
      <c r="AD9" s="151"/>
      <c r="AE9" s="151"/>
      <c r="AF9" s="151"/>
      <c r="AG9" s="151" t="s">
        <v>246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315" t="s">
        <v>1574</v>
      </c>
      <c r="D10" s="316"/>
      <c r="E10" s="316"/>
      <c r="F10" s="316"/>
      <c r="G10" s="316"/>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248</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8" t="s">
        <v>1920</v>
      </c>
      <c r="D11" s="190"/>
      <c r="E11" s="191">
        <v>12.765000000000001</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250</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8" t="s">
        <v>1921</v>
      </c>
      <c r="D12" s="190"/>
      <c r="E12" s="191">
        <v>2.4</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250</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c r="A13" s="168">
        <v>2</v>
      </c>
      <c r="B13" s="169" t="s">
        <v>257</v>
      </c>
      <c r="C13" s="185" t="s">
        <v>258</v>
      </c>
      <c r="D13" s="170" t="s">
        <v>243</v>
      </c>
      <c r="E13" s="171">
        <v>15.164999999999999</v>
      </c>
      <c r="F13" s="172">
        <v>0</v>
      </c>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244</v>
      </c>
      <c r="S13" s="173" t="s">
        <v>201</v>
      </c>
      <c r="T13" s="174" t="s">
        <v>245</v>
      </c>
      <c r="U13" s="160">
        <v>1.0999999999999999E-2</v>
      </c>
      <c r="V13" s="160">
        <f>ROUND(E13*U13,2)</f>
        <v>0.17</v>
      </c>
      <c r="W13" s="160"/>
      <c r="X13" s="151"/>
      <c r="Y13" s="151"/>
      <c r="Z13" s="151"/>
      <c r="AA13" s="151"/>
      <c r="AB13" s="151"/>
      <c r="AC13" s="151"/>
      <c r="AD13" s="151"/>
      <c r="AE13" s="151"/>
      <c r="AF13" s="151"/>
      <c r="AG13" s="151" t="s">
        <v>246</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315" t="s">
        <v>260</v>
      </c>
      <c r="D14" s="316"/>
      <c r="E14" s="316"/>
      <c r="F14" s="316"/>
      <c r="G14" s="316"/>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248</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8" t="s">
        <v>1920</v>
      </c>
      <c r="D15" s="190"/>
      <c r="E15" s="191">
        <v>12.765000000000001</v>
      </c>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250</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8" t="s">
        <v>1921</v>
      </c>
      <c r="D16" s="190"/>
      <c r="E16" s="191">
        <v>2.4</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250</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3.75" outlineLevel="1">
      <c r="A17" s="168">
        <v>3</v>
      </c>
      <c r="B17" s="169" t="s">
        <v>1922</v>
      </c>
      <c r="C17" s="185" t="s">
        <v>1923</v>
      </c>
      <c r="D17" s="170" t="s">
        <v>243</v>
      </c>
      <c r="E17" s="171">
        <v>151.65</v>
      </c>
      <c r="F17" s="172">
        <v>0</v>
      </c>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244</v>
      </c>
      <c r="S17" s="173" t="s">
        <v>201</v>
      </c>
      <c r="T17" s="174" t="s">
        <v>245</v>
      </c>
      <c r="U17" s="160">
        <v>0</v>
      </c>
      <c r="V17" s="160">
        <f>ROUND(E17*U17,2)</f>
        <v>0</v>
      </c>
      <c r="W17" s="160"/>
      <c r="X17" s="151"/>
      <c r="Y17" s="151"/>
      <c r="Z17" s="151"/>
      <c r="AA17" s="151"/>
      <c r="AB17" s="151"/>
      <c r="AC17" s="151"/>
      <c r="AD17" s="151"/>
      <c r="AE17" s="151"/>
      <c r="AF17" s="151"/>
      <c r="AG17" s="151" t="s">
        <v>246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315" t="s">
        <v>260</v>
      </c>
      <c r="D18" s="316"/>
      <c r="E18" s="316"/>
      <c r="F18" s="316"/>
      <c r="G18" s="316"/>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248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9" t="s">
        <v>279</v>
      </c>
      <c r="D19" s="192"/>
      <c r="E19" s="193"/>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200" t="s">
        <v>1924</v>
      </c>
      <c r="D20" s="192"/>
      <c r="E20" s="193">
        <v>12.765000000000001</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250</v>
      </c>
      <c r="AH20" s="151">
        <v>2</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200" t="s">
        <v>1925</v>
      </c>
      <c r="D21" s="192"/>
      <c r="E21" s="193">
        <v>2.4</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250</v>
      </c>
      <c r="AH21" s="151">
        <v>2</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201" t="s">
        <v>284</v>
      </c>
      <c r="D22" s="194"/>
      <c r="E22" s="195">
        <v>15.164999999999999</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250</v>
      </c>
      <c r="AH22" s="151">
        <v>3</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9" t="s">
        <v>285</v>
      </c>
      <c r="D23" s="192"/>
      <c r="E23" s="193"/>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250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8" t="s">
        <v>1926</v>
      </c>
      <c r="D24" s="190"/>
      <c r="E24" s="191">
        <v>151.65</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250</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68">
        <v>4</v>
      </c>
      <c r="B25" s="169" t="s">
        <v>1578</v>
      </c>
      <c r="C25" s="185" t="s">
        <v>1579</v>
      </c>
      <c r="D25" s="170" t="s">
        <v>243</v>
      </c>
      <c r="E25" s="171">
        <v>15.164999999999999</v>
      </c>
      <c r="F25" s="172">
        <v>0</v>
      </c>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t="s">
        <v>244</v>
      </c>
      <c r="S25" s="173" t="s">
        <v>201</v>
      </c>
      <c r="T25" s="174" t="s">
        <v>245</v>
      </c>
      <c r="U25" s="160">
        <v>0.66800000000000004</v>
      </c>
      <c r="V25" s="160">
        <f>ROUND(E25*U25,2)</f>
        <v>10.130000000000001</v>
      </c>
      <c r="W25" s="160"/>
      <c r="X25" s="151"/>
      <c r="Y25" s="151"/>
      <c r="Z25" s="151"/>
      <c r="AA25" s="151"/>
      <c r="AB25" s="151"/>
      <c r="AC25" s="151"/>
      <c r="AD25" s="151"/>
      <c r="AE25" s="151"/>
      <c r="AF25" s="151"/>
      <c r="AG25" s="151" t="s">
        <v>246</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315" t="s">
        <v>1580</v>
      </c>
      <c r="D26" s="316"/>
      <c r="E26" s="316"/>
      <c r="F26" s="316"/>
      <c r="G26" s="316"/>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248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8" t="s">
        <v>1920</v>
      </c>
      <c r="D27" s="190"/>
      <c r="E27" s="191">
        <v>12.765000000000001</v>
      </c>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250</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8" t="s">
        <v>1921</v>
      </c>
      <c r="D28" s="190"/>
      <c r="E28" s="191">
        <v>2.4</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250</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c r="A29" s="168">
        <v>5</v>
      </c>
      <c r="B29" s="169" t="s">
        <v>1585</v>
      </c>
      <c r="C29" s="185" t="s">
        <v>1586</v>
      </c>
      <c r="D29" s="170" t="s">
        <v>243</v>
      </c>
      <c r="E29" s="171">
        <v>60.66</v>
      </c>
      <c r="F29" s="172">
        <v>0</v>
      </c>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244</v>
      </c>
      <c r="S29" s="173" t="s">
        <v>201</v>
      </c>
      <c r="T29" s="174" t="s">
        <v>245</v>
      </c>
      <c r="U29" s="160">
        <v>0.59099999999999997</v>
      </c>
      <c r="V29" s="160">
        <f>ROUND(E29*U29,2)</f>
        <v>35.85</v>
      </c>
      <c r="W29" s="160"/>
      <c r="X29" s="151"/>
      <c r="Y29" s="151"/>
      <c r="Z29" s="151"/>
      <c r="AA29" s="151"/>
      <c r="AB29" s="151"/>
      <c r="AC29" s="151"/>
      <c r="AD29" s="151"/>
      <c r="AE29" s="151"/>
      <c r="AF29" s="151"/>
      <c r="AG29" s="151" t="s">
        <v>246</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315" t="s">
        <v>1580</v>
      </c>
      <c r="D30" s="316"/>
      <c r="E30" s="316"/>
      <c r="F30" s="316"/>
      <c r="G30" s="316"/>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248</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9" t="s">
        <v>279</v>
      </c>
      <c r="D31" s="192"/>
      <c r="E31" s="193"/>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250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200" t="s">
        <v>1924</v>
      </c>
      <c r="D32" s="192"/>
      <c r="E32" s="193">
        <v>12.765000000000001</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2</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200" t="s">
        <v>1925</v>
      </c>
      <c r="D33" s="192"/>
      <c r="E33" s="193">
        <v>2.4</v>
      </c>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250</v>
      </c>
      <c r="AH33" s="151">
        <v>2</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201" t="s">
        <v>284</v>
      </c>
      <c r="D34" s="194"/>
      <c r="E34" s="195">
        <v>15.164999999999999</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250</v>
      </c>
      <c r="AH34" s="151">
        <v>3</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199" t="s">
        <v>285</v>
      </c>
      <c r="D35" s="192"/>
      <c r="E35" s="193"/>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250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8" t="s">
        <v>1927</v>
      </c>
      <c r="D36" s="190"/>
      <c r="E36" s="191">
        <v>60.66</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c r="A37" s="168">
        <v>6</v>
      </c>
      <c r="B37" s="169" t="s">
        <v>262</v>
      </c>
      <c r="C37" s="185" t="s">
        <v>263</v>
      </c>
      <c r="D37" s="170" t="s">
        <v>243</v>
      </c>
      <c r="E37" s="171">
        <v>15.164999999999999</v>
      </c>
      <c r="F37" s="172">
        <v>0</v>
      </c>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244</v>
      </c>
      <c r="S37" s="173" t="s">
        <v>201</v>
      </c>
      <c r="T37" s="174" t="s">
        <v>245</v>
      </c>
      <c r="U37" s="160">
        <v>8.9999999999999993E-3</v>
      </c>
      <c r="V37" s="160">
        <f>ROUND(E37*U37,2)</f>
        <v>0.14000000000000001</v>
      </c>
      <c r="W37" s="160"/>
      <c r="X37" s="151"/>
      <c r="Y37" s="151"/>
      <c r="Z37" s="151"/>
      <c r="AA37" s="151"/>
      <c r="AB37" s="151"/>
      <c r="AC37" s="151"/>
      <c r="AD37" s="151"/>
      <c r="AE37" s="151"/>
      <c r="AF37" s="151"/>
      <c r="AG37" s="151" t="s">
        <v>246</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8" t="s">
        <v>1920</v>
      </c>
      <c r="D38" s="190"/>
      <c r="E38" s="191">
        <v>12.765000000000001</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198" t="s">
        <v>1921</v>
      </c>
      <c r="D39" s="190"/>
      <c r="E39" s="191">
        <v>2.4</v>
      </c>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250</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c r="A40" s="168">
        <v>7</v>
      </c>
      <c r="B40" s="169" t="s">
        <v>1928</v>
      </c>
      <c r="C40" s="185" t="s">
        <v>1929</v>
      </c>
      <c r="D40" s="170" t="s">
        <v>243</v>
      </c>
      <c r="E40" s="171">
        <v>9.7650000000000006</v>
      </c>
      <c r="F40" s="172">
        <v>0</v>
      </c>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t="s">
        <v>244</v>
      </c>
      <c r="S40" s="173" t="s">
        <v>201</v>
      </c>
      <c r="T40" s="174" t="s">
        <v>245</v>
      </c>
      <c r="U40" s="160">
        <v>1.2390000000000001</v>
      </c>
      <c r="V40" s="160">
        <f>ROUND(E40*U40,2)</f>
        <v>12.1</v>
      </c>
      <c r="W40" s="160"/>
      <c r="X40" s="151"/>
      <c r="Y40" s="151"/>
      <c r="Z40" s="151"/>
      <c r="AA40" s="151"/>
      <c r="AB40" s="151"/>
      <c r="AC40" s="151"/>
      <c r="AD40" s="151"/>
      <c r="AE40" s="151"/>
      <c r="AF40" s="151"/>
      <c r="AG40" s="151" t="s">
        <v>246</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315" t="s">
        <v>267</v>
      </c>
      <c r="D41" s="316"/>
      <c r="E41" s="316"/>
      <c r="F41" s="316"/>
      <c r="G41" s="316"/>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248</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8" t="s">
        <v>1920</v>
      </c>
      <c r="D42" s="190"/>
      <c r="E42" s="191">
        <v>12.765000000000001</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250</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198" t="s">
        <v>1921</v>
      </c>
      <c r="D43" s="190"/>
      <c r="E43" s="191">
        <v>2.4</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250</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8" t="s">
        <v>1930</v>
      </c>
      <c r="D44" s="190"/>
      <c r="E44" s="191">
        <v>-3.33</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8" t="s">
        <v>1931</v>
      </c>
      <c r="D45" s="190"/>
      <c r="E45" s="191">
        <v>-0.72</v>
      </c>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250</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8" t="s">
        <v>1932</v>
      </c>
      <c r="D46" s="190"/>
      <c r="E46" s="191">
        <v>-1.1100000000000001</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250</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58"/>
      <c r="B47" s="159"/>
      <c r="C47" s="198" t="s">
        <v>1933</v>
      </c>
      <c r="D47" s="190"/>
      <c r="E47" s="191">
        <v>-0.24</v>
      </c>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250</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68">
        <v>8</v>
      </c>
      <c r="B48" s="169" t="s">
        <v>1934</v>
      </c>
      <c r="C48" s="185" t="s">
        <v>1935</v>
      </c>
      <c r="D48" s="170" t="s">
        <v>243</v>
      </c>
      <c r="E48" s="171">
        <v>4.05</v>
      </c>
      <c r="F48" s="172">
        <v>0</v>
      </c>
      <c r="G48" s="173">
        <f>ROUND(E48*F48,2)</f>
        <v>0</v>
      </c>
      <c r="H48" s="172"/>
      <c r="I48" s="173">
        <f>ROUND(E48*H48,2)</f>
        <v>0</v>
      </c>
      <c r="J48" s="172"/>
      <c r="K48" s="173">
        <f>ROUND(E48*J48,2)</f>
        <v>0</v>
      </c>
      <c r="L48" s="173">
        <v>21</v>
      </c>
      <c r="M48" s="173">
        <f>G48*(1+L48/100)</f>
        <v>0</v>
      </c>
      <c r="N48" s="173">
        <v>1.7</v>
      </c>
      <c r="O48" s="173">
        <f>ROUND(E48*N48,2)</f>
        <v>6.89</v>
      </c>
      <c r="P48" s="173">
        <v>0</v>
      </c>
      <c r="Q48" s="173">
        <f>ROUND(E48*P48,2)</f>
        <v>0</v>
      </c>
      <c r="R48" s="173" t="s">
        <v>244</v>
      </c>
      <c r="S48" s="173" t="s">
        <v>201</v>
      </c>
      <c r="T48" s="174" t="s">
        <v>245</v>
      </c>
      <c r="U48" s="160">
        <v>1.587</v>
      </c>
      <c r="V48" s="160">
        <f>ROUND(E48*U48,2)</f>
        <v>6.43</v>
      </c>
      <c r="W48" s="160"/>
      <c r="X48" s="151"/>
      <c r="Y48" s="151"/>
      <c r="Z48" s="151"/>
      <c r="AA48" s="151"/>
      <c r="AB48" s="151"/>
      <c r="AC48" s="151"/>
      <c r="AD48" s="151"/>
      <c r="AE48" s="151"/>
      <c r="AF48" s="151"/>
      <c r="AG48" s="151" t="s">
        <v>259</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c r="A49" s="158"/>
      <c r="B49" s="159"/>
      <c r="C49" s="315" t="s">
        <v>1936</v>
      </c>
      <c r="D49" s="316"/>
      <c r="E49" s="316"/>
      <c r="F49" s="316"/>
      <c r="G49" s="316"/>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248</v>
      </c>
      <c r="AH49" s="151"/>
      <c r="AI49" s="151"/>
      <c r="AJ49" s="151"/>
      <c r="AK49" s="151"/>
      <c r="AL49" s="151"/>
      <c r="AM49" s="151"/>
      <c r="AN49" s="151"/>
      <c r="AO49" s="151"/>
      <c r="AP49" s="151"/>
      <c r="AQ49" s="151"/>
      <c r="AR49" s="151"/>
      <c r="AS49" s="151"/>
      <c r="AT49" s="151"/>
      <c r="AU49" s="151"/>
      <c r="AV49" s="151"/>
      <c r="AW49" s="151"/>
      <c r="AX49" s="151"/>
      <c r="AY49" s="151"/>
      <c r="AZ49" s="151"/>
      <c r="BA49" s="175" t="str">
        <f>C49</f>
        <v>sypaninou z vhodných hornin tř. 1 - 4 nebo materiálem připraveným podél výkopu ve vzdálenosti do 3 m od jeho kraje, pro jakoukoliv hloubku výkopu a jakoukoliv míru zhutnění,</v>
      </c>
      <c r="BB49" s="151"/>
      <c r="BC49" s="151"/>
      <c r="BD49" s="151"/>
      <c r="BE49" s="151"/>
      <c r="BF49" s="151"/>
      <c r="BG49" s="151"/>
      <c r="BH49" s="151"/>
    </row>
    <row r="50" spans="1:60" outlineLevel="1">
      <c r="A50" s="158"/>
      <c r="B50" s="159"/>
      <c r="C50" s="198" t="s">
        <v>1937</v>
      </c>
      <c r="D50" s="190"/>
      <c r="E50" s="191">
        <v>3.33</v>
      </c>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250</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198" t="s">
        <v>1938</v>
      </c>
      <c r="D51" s="190"/>
      <c r="E51" s="191">
        <v>0.72</v>
      </c>
      <c r="F51" s="160"/>
      <c r="G51" s="160"/>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250</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68">
        <v>9</v>
      </c>
      <c r="B52" s="169" t="s">
        <v>272</v>
      </c>
      <c r="C52" s="185" t="s">
        <v>273</v>
      </c>
      <c r="D52" s="170" t="s">
        <v>243</v>
      </c>
      <c r="E52" s="171">
        <v>15.164999999999999</v>
      </c>
      <c r="F52" s="172">
        <v>0</v>
      </c>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t="s">
        <v>244</v>
      </c>
      <c r="S52" s="173" t="s">
        <v>201</v>
      </c>
      <c r="T52" s="174" t="s">
        <v>245</v>
      </c>
      <c r="U52" s="160">
        <v>0</v>
      </c>
      <c r="V52" s="160">
        <f>ROUND(E52*U52,2)</f>
        <v>0</v>
      </c>
      <c r="W52" s="160"/>
      <c r="X52" s="151"/>
      <c r="Y52" s="151"/>
      <c r="Z52" s="151"/>
      <c r="AA52" s="151"/>
      <c r="AB52" s="151"/>
      <c r="AC52" s="151"/>
      <c r="AD52" s="151"/>
      <c r="AE52" s="151"/>
      <c r="AF52" s="151"/>
      <c r="AG52" s="151" t="s">
        <v>246</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8" t="s">
        <v>1920</v>
      </c>
      <c r="D53" s="190"/>
      <c r="E53" s="191">
        <v>12.765000000000001</v>
      </c>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250</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8" t="s">
        <v>1921</v>
      </c>
      <c r="D54" s="190"/>
      <c r="E54" s="191">
        <v>2.4</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250</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68">
        <v>10</v>
      </c>
      <c r="B55" s="169" t="s">
        <v>1939</v>
      </c>
      <c r="C55" s="185" t="s">
        <v>1940</v>
      </c>
      <c r="D55" s="170" t="s">
        <v>243</v>
      </c>
      <c r="E55" s="171">
        <v>1.35</v>
      </c>
      <c r="F55" s="172">
        <v>0</v>
      </c>
      <c r="G55" s="173">
        <f>ROUND(E55*F55,2)</f>
        <v>0</v>
      </c>
      <c r="H55" s="172"/>
      <c r="I55" s="173">
        <f>ROUND(E55*H55,2)</f>
        <v>0</v>
      </c>
      <c r="J55" s="172"/>
      <c r="K55" s="173">
        <f>ROUND(E55*J55,2)</f>
        <v>0</v>
      </c>
      <c r="L55" s="173">
        <v>21</v>
      </c>
      <c r="M55" s="173">
        <f>G55*(1+L55/100)</f>
        <v>0</v>
      </c>
      <c r="N55" s="173">
        <v>1.8907700000000001</v>
      </c>
      <c r="O55" s="173">
        <f>ROUND(E55*N55,2)</f>
        <v>2.5499999999999998</v>
      </c>
      <c r="P55" s="173">
        <v>0</v>
      </c>
      <c r="Q55" s="173">
        <f>ROUND(E55*P55,2)</f>
        <v>0</v>
      </c>
      <c r="R55" s="173" t="s">
        <v>1941</v>
      </c>
      <c r="S55" s="173" t="s">
        <v>201</v>
      </c>
      <c r="T55" s="174" t="s">
        <v>245</v>
      </c>
      <c r="U55" s="160">
        <v>1.6950000000000001</v>
      </c>
      <c r="V55" s="160">
        <f>ROUND(E55*U55,2)</f>
        <v>2.29</v>
      </c>
      <c r="W55" s="160"/>
      <c r="X55" s="151"/>
      <c r="Y55" s="151"/>
      <c r="Z55" s="151"/>
      <c r="AA55" s="151"/>
      <c r="AB55" s="151"/>
      <c r="AC55" s="151"/>
      <c r="AD55" s="151"/>
      <c r="AE55" s="151"/>
      <c r="AF55" s="151"/>
      <c r="AG55" s="151" t="s">
        <v>259</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315" t="s">
        <v>1942</v>
      </c>
      <c r="D56" s="316"/>
      <c r="E56" s="316"/>
      <c r="F56" s="316"/>
      <c r="G56" s="316"/>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248</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58"/>
      <c r="B57" s="159"/>
      <c r="C57" s="198" t="s">
        <v>1943</v>
      </c>
      <c r="D57" s="190"/>
      <c r="E57" s="191">
        <v>1.1100000000000001</v>
      </c>
      <c r="F57" s="160"/>
      <c r="G57" s="160"/>
      <c r="H57" s="160"/>
      <c r="I57" s="160"/>
      <c r="J57" s="160"/>
      <c r="K57" s="160"/>
      <c r="L57" s="160"/>
      <c r="M57" s="160"/>
      <c r="N57" s="160"/>
      <c r="O57" s="160"/>
      <c r="P57" s="160"/>
      <c r="Q57" s="160"/>
      <c r="R57" s="160"/>
      <c r="S57" s="160"/>
      <c r="T57" s="160"/>
      <c r="U57" s="160"/>
      <c r="V57" s="160"/>
      <c r="W57" s="160"/>
      <c r="X57" s="151"/>
      <c r="Y57" s="151"/>
      <c r="Z57" s="151"/>
      <c r="AA57" s="151"/>
      <c r="AB57" s="151"/>
      <c r="AC57" s="151"/>
      <c r="AD57" s="151"/>
      <c r="AE57" s="151"/>
      <c r="AF57" s="151"/>
      <c r="AG57" s="151" t="s">
        <v>250</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8" t="s">
        <v>1944</v>
      </c>
      <c r="D58" s="190"/>
      <c r="E58" s="191">
        <v>0.24</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250</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68">
        <v>11</v>
      </c>
      <c r="B59" s="169" t="s">
        <v>1945</v>
      </c>
      <c r="C59" s="185" t="s">
        <v>1946</v>
      </c>
      <c r="D59" s="170" t="s">
        <v>685</v>
      </c>
      <c r="E59" s="171">
        <v>17.909009999999999</v>
      </c>
      <c r="F59" s="172">
        <v>0</v>
      </c>
      <c r="G59" s="173">
        <f>ROUND(E59*F59,2)</f>
        <v>0</v>
      </c>
      <c r="H59" s="172"/>
      <c r="I59" s="173">
        <f>ROUND(E59*H59,2)</f>
        <v>0</v>
      </c>
      <c r="J59" s="172"/>
      <c r="K59" s="173">
        <f>ROUND(E59*J59,2)</f>
        <v>0</v>
      </c>
      <c r="L59" s="173">
        <v>21</v>
      </c>
      <c r="M59" s="173">
        <f>G59*(1+L59/100)</f>
        <v>0</v>
      </c>
      <c r="N59" s="173">
        <v>1</v>
      </c>
      <c r="O59" s="173">
        <f>ROUND(E59*N59,2)</f>
        <v>17.91</v>
      </c>
      <c r="P59" s="173">
        <v>0</v>
      </c>
      <c r="Q59" s="173">
        <f>ROUND(E59*P59,2)</f>
        <v>0</v>
      </c>
      <c r="R59" s="173" t="s">
        <v>277</v>
      </c>
      <c r="S59" s="173" t="s">
        <v>201</v>
      </c>
      <c r="T59" s="174" t="s">
        <v>245</v>
      </c>
      <c r="U59" s="160">
        <v>0</v>
      </c>
      <c r="V59" s="160">
        <f>ROUND(E59*U59,2)</f>
        <v>0</v>
      </c>
      <c r="W59" s="160"/>
      <c r="X59" s="151"/>
      <c r="Y59" s="151"/>
      <c r="Z59" s="151"/>
      <c r="AA59" s="151"/>
      <c r="AB59" s="151"/>
      <c r="AC59" s="151"/>
      <c r="AD59" s="151"/>
      <c r="AE59" s="151"/>
      <c r="AF59" s="151"/>
      <c r="AG59" s="151" t="s">
        <v>649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9" t="s">
        <v>279</v>
      </c>
      <c r="D60" s="192"/>
      <c r="E60" s="193"/>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250</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200" t="s">
        <v>1924</v>
      </c>
      <c r="D61" s="192"/>
      <c r="E61" s="193">
        <v>12.765000000000001</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250</v>
      </c>
      <c r="AH61" s="151">
        <v>2</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200" t="s">
        <v>1925</v>
      </c>
      <c r="D62" s="192"/>
      <c r="E62" s="193">
        <v>2.4</v>
      </c>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250</v>
      </c>
      <c r="AH62" s="151">
        <v>2</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200" t="s">
        <v>1947</v>
      </c>
      <c r="D63" s="192"/>
      <c r="E63" s="193">
        <v>-3.33</v>
      </c>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250</v>
      </c>
      <c r="AH63" s="151">
        <v>2</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200" t="s">
        <v>1948</v>
      </c>
      <c r="D64" s="192"/>
      <c r="E64" s="193">
        <v>-0.72</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250</v>
      </c>
      <c r="AH64" s="151">
        <v>2</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58"/>
      <c r="B65" s="159"/>
      <c r="C65" s="200" t="s">
        <v>1949</v>
      </c>
      <c r="D65" s="192"/>
      <c r="E65" s="193">
        <v>-1.1100000000000001</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250</v>
      </c>
      <c r="AH65" s="151">
        <v>2</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200" t="s">
        <v>1950</v>
      </c>
      <c r="D66" s="192"/>
      <c r="E66" s="193">
        <v>-0.24</v>
      </c>
      <c r="F66" s="160"/>
      <c r="G66" s="160"/>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250</v>
      </c>
      <c r="AH66" s="151">
        <v>2</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c r="A67" s="158"/>
      <c r="B67" s="159"/>
      <c r="C67" s="201" t="s">
        <v>284</v>
      </c>
      <c r="D67" s="194"/>
      <c r="E67" s="195">
        <v>9.7650000000000006</v>
      </c>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250</v>
      </c>
      <c r="AH67" s="151">
        <v>3</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9" t="s">
        <v>285</v>
      </c>
      <c r="D68" s="192"/>
      <c r="E68" s="193"/>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250</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8" t="s">
        <v>1951</v>
      </c>
      <c r="D69" s="190"/>
      <c r="E69" s="191">
        <v>17.909009999999999</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250</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c r="A70" s="162" t="s">
        <v>197</v>
      </c>
      <c r="B70" s="163" t="s">
        <v>95</v>
      </c>
      <c r="C70" s="184" t="s">
        <v>97</v>
      </c>
      <c r="D70" s="164"/>
      <c r="E70" s="165"/>
      <c r="F70" s="166"/>
      <c r="G70" s="166">
        <f>SUMIF(AG71:AG76,"&lt;&gt;NOR",G71:G76)</f>
        <v>0</v>
      </c>
      <c r="H70" s="166"/>
      <c r="I70" s="166">
        <f>SUM(I71:I76)</f>
        <v>0</v>
      </c>
      <c r="J70" s="166"/>
      <c r="K70" s="166">
        <f>SUM(K71:K76)</f>
        <v>0</v>
      </c>
      <c r="L70" s="166"/>
      <c r="M70" s="166">
        <f>SUM(M71:M76)</f>
        <v>0</v>
      </c>
      <c r="N70" s="166"/>
      <c r="O70" s="166">
        <f>SUM(O71:O76)</f>
        <v>4.0199999999999996</v>
      </c>
      <c r="P70" s="166"/>
      <c r="Q70" s="166">
        <f>SUM(Q71:Q76)</f>
        <v>0</v>
      </c>
      <c r="R70" s="166"/>
      <c r="S70" s="166"/>
      <c r="T70" s="167"/>
      <c r="U70" s="161"/>
      <c r="V70" s="161">
        <f>SUM(V71:V76)</f>
        <v>42.12</v>
      </c>
      <c r="W70" s="161"/>
      <c r="AG70" t="s">
        <v>198</v>
      </c>
    </row>
    <row r="71" spans="1:60" ht="22.5" outlineLevel="1">
      <c r="A71" s="168">
        <v>12</v>
      </c>
      <c r="B71" s="169" t="s">
        <v>1952</v>
      </c>
      <c r="C71" s="185" t="s">
        <v>1953</v>
      </c>
      <c r="D71" s="170" t="s">
        <v>318</v>
      </c>
      <c r="E71" s="171">
        <v>79.900000000000006</v>
      </c>
      <c r="F71" s="172">
        <v>0</v>
      </c>
      <c r="G71" s="173">
        <f>ROUND(E71*F71,2)</f>
        <v>0</v>
      </c>
      <c r="H71" s="172"/>
      <c r="I71" s="173">
        <f>ROUND(E71*H71,2)</f>
        <v>0</v>
      </c>
      <c r="J71" s="172"/>
      <c r="K71" s="173">
        <f>ROUND(E71*J71,2)</f>
        <v>0</v>
      </c>
      <c r="L71" s="173">
        <v>21</v>
      </c>
      <c r="M71" s="173">
        <f>G71*(1+L71/100)</f>
        <v>0</v>
      </c>
      <c r="N71" s="173">
        <v>8.4899999999999993E-3</v>
      </c>
      <c r="O71" s="173">
        <f>ROUND(E71*N71,2)</f>
        <v>0.68</v>
      </c>
      <c r="P71" s="173">
        <v>0</v>
      </c>
      <c r="Q71" s="173">
        <f>ROUND(E71*P71,2)</f>
        <v>0</v>
      </c>
      <c r="R71" s="173" t="s">
        <v>338</v>
      </c>
      <c r="S71" s="173" t="s">
        <v>201</v>
      </c>
      <c r="T71" s="174" t="s">
        <v>245</v>
      </c>
      <c r="U71" s="160">
        <v>0.19700000000000001</v>
      </c>
      <c r="V71" s="160">
        <f>ROUND(E71*U71,2)</f>
        <v>15.74</v>
      </c>
      <c r="W71" s="160"/>
      <c r="X71" s="151"/>
      <c r="Y71" s="151"/>
      <c r="Z71" s="151"/>
      <c r="AA71" s="151"/>
      <c r="AB71" s="151"/>
      <c r="AC71" s="151"/>
      <c r="AD71" s="151"/>
      <c r="AE71" s="151"/>
      <c r="AF71" s="151"/>
      <c r="AG71" s="151" t="s">
        <v>246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315" t="s">
        <v>535</v>
      </c>
      <c r="D72" s="316"/>
      <c r="E72" s="316"/>
      <c r="F72" s="316"/>
      <c r="G72" s="316"/>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248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c r="A73" s="158"/>
      <c r="B73" s="159"/>
      <c r="C73" s="198" t="s">
        <v>1954</v>
      </c>
      <c r="D73" s="190"/>
      <c r="E73" s="191">
        <v>79.900000000000006</v>
      </c>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250</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c r="A74" s="168">
        <v>13</v>
      </c>
      <c r="B74" s="169" t="s">
        <v>1955</v>
      </c>
      <c r="C74" s="185" t="s">
        <v>1956</v>
      </c>
      <c r="D74" s="170" t="s">
        <v>318</v>
      </c>
      <c r="E74" s="171">
        <v>90.022999999999996</v>
      </c>
      <c r="F74" s="172">
        <v>0</v>
      </c>
      <c r="G74" s="173">
        <f>ROUND(E74*F74,2)</f>
        <v>0</v>
      </c>
      <c r="H74" s="172"/>
      <c r="I74" s="173">
        <f>ROUND(E74*H74,2)</f>
        <v>0</v>
      </c>
      <c r="J74" s="172"/>
      <c r="K74" s="173">
        <f>ROUND(E74*J74,2)</f>
        <v>0</v>
      </c>
      <c r="L74" s="173">
        <v>21</v>
      </c>
      <c r="M74" s="173">
        <f>G74*(1+L74/100)</f>
        <v>0</v>
      </c>
      <c r="N74" s="173">
        <v>3.7130000000000003E-2</v>
      </c>
      <c r="O74" s="173">
        <f>ROUND(E74*N74,2)</f>
        <v>3.34</v>
      </c>
      <c r="P74" s="173">
        <v>0</v>
      </c>
      <c r="Q74" s="173">
        <f>ROUND(E74*P74,2)</f>
        <v>0</v>
      </c>
      <c r="R74" s="173" t="s">
        <v>338</v>
      </c>
      <c r="S74" s="173" t="s">
        <v>201</v>
      </c>
      <c r="T74" s="174" t="s">
        <v>245</v>
      </c>
      <c r="U74" s="160">
        <v>0.29299999999999998</v>
      </c>
      <c r="V74" s="160">
        <f>ROUND(E74*U74,2)</f>
        <v>26.38</v>
      </c>
      <c r="W74" s="160"/>
      <c r="X74" s="151"/>
      <c r="Y74" s="151"/>
      <c r="Z74" s="151"/>
      <c r="AA74" s="151"/>
      <c r="AB74" s="151"/>
      <c r="AC74" s="151"/>
      <c r="AD74" s="151"/>
      <c r="AE74" s="151"/>
      <c r="AF74" s="151"/>
      <c r="AG74" s="151" t="s">
        <v>246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58"/>
      <c r="B75" s="159"/>
      <c r="C75" s="315" t="s">
        <v>535</v>
      </c>
      <c r="D75" s="316"/>
      <c r="E75" s="316"/>
      <c r="F75" s="316"/>
      <c r="G75" s="316"/>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248</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8" t="s">
        <v>1957</v>
      </c>
      <c r="D76" s="190"/>
      <c r="E76" s="191">
        <v>90.022999999999996</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250</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c r="A77" s="162" t="s">
        <v>197</v>
      </c>
      <c r="B77" s="163" t="s">
        <v>100</v>
      </c>
      <c r="C77" s="184" t="s">
        <v>101</v>
      </c>
      <c r="D77" s="164"/>
      <c r="E77" s="165"/>
      <c r="F77" s="166"/>
      <c r="G77" s="166">
        <f>SUMIF(AG78:AG81,"&lt;&gt;NOR",G78:G81)</f>
        <v>0</v>
      </c>
      <c r="H77" s="166"/>
      <c r="I77" s="166">
        <f>SUM(I78:I81)</f>
        <v>0</v>
      </c>
      <c r="J77" s="166"/>
      <c r="K77" s="166">
        <f>SUM(K78:K81)</f>
        <v>0</v>
      </c>
      <c r="L77" s="166"/>
      <c r="M77" s="166">
        <f>SUM(M78:M81)</f>
        <v>0</v>
      </c>
      <c r="N77" s="166"/>
      <c r="O77" s="166">
        <f>SUM(O78:O81)</f>
        <v>5.0599999999999996</v>
      </c>
      <c r="P77" s="166"/>
      <c r="Q77" s="166">
        <f>SUM(Q78:Q81)</f>
        <v>0</v>
      </c>
      <c r="R77" s="166"/>
      <c r="S77" s="166"/>
      <c r="T77" s="167"/>
      <c r="U77" s="161"/>
      <c r="V77" s="161">
        <f>SUM(V78:V81)</f>
        <v>10.79</v>
      </c>
      <c r="W77" s="161"/>
      <c r="AG77" t="s">
        <v>198</v>
      </c>
    </row>
    <row r="78" spans="1:60" outlineLevel="1">
      <c r="A78" s="168">
        <v>14</v>
      </c>
      <c r="B78" s="169" t="s">
        <v>1958</v>
      </c>
      <c r="C78" s="185" t="s">
        <v>1959</v>
      </c>
      <c r="D78" s="170" t="s">
        <v>243</v>
      </c>
      <c r="E78" s="171">
        <v>2.0249999999999999</v>
      </c>
      <c r="F78" s="172">
        <v>0</v>
      </c>
      <c r="G78" s="173">
        <f>ROUND(E78*F78,2)</f>
        <v>0</v>
      </c>
      <c r="H78" s="172"/>
      <c r="I78" s="173">
        <f>ROUND(E78*H78,2)</f>
        <v>0</v>
      </c>
      <c r="J78" s="172"/>
      <c r="K78" s="173">
        <f>ROUND(E78*J78,2)</f>
        <v>0</v>
      </c>
      <c r="L78" s="173">
        <v>21</v>
      </c>
      <c r="M78" s="173">
        <f>G78*(1+L78/100)</f>
        <v>0</v>
      </c>
      <c r="N78" s="173">
        <v>2.5</v>
      </c>
      <c r="O78" s="173">
        <f>ROUND(E78*N78,2)</f>
        <v>5.0599999999999996</v>
      </c>
      <c r="P78" s="173">
        <v>0</v>
      </c>
      <c r="Q78" s="173">
        <f>ROUND(E78*P78,2)</f>
        <v>0</v>
      </c>
      <c r="R78" s="173" t="s">
        <v>338</v>
      </c>
      <c r="S78" s="173" t="s">
        <v>201</v>
      </c>
      <c r="T78" s="174" t="s">
        <v>245</v>
      </c>
      <c r="U78" s="160">
        <v>5.33</v>
      </c>
      <c r="V78" s="160">
        <f>ROUND(E78*U78,2)</f>
        <v>10.79</v>
      </c>
      <c r="W78" s="160"/>
      <c r="X78" s="151"/>
      <c r="Y78" s="151"/>
      <c r="Z78" s="151"/>
      <c r="AA78" s="151"/>
      <c r="AB78" s="151"/>
      <c r="AC78" s="151"/>
      <c r="AD78" s="151"/>
      <c r="AE78" s="151"/>
      <c r="AF78" s="151"/>
      <c r="AG78" s="151" t="s">
        <v>246</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c r="A79" s="158"/>
      <c r="B79" s="159"/>
      <c r="C79" s="315" t="s">
        <v>677</v>
      </c>
      <c r="D79" s="316"/>
      <c r="E79" s="316"/>
      <c r="F79" s="316"/>
      <c r="G79" s="316"/>
      <c r="H79" s="160"/>
      <c r="I79" s="160"/>
      <c r="J79" s="160"/>
      <c r="K79" s="160"/>
      <c r="L79" s="160"/>
      <c r="M79" s="160"/>
      <c r="N79" s="160"/>
      <c r="O79" s="160"/>
      <c r="P79" s="160"/>
      <c r="Q79" s="160"/>
      <c r="R79" s="160"/>
      <c r="S79" s="160"/>
      <c r="T79" s="160"/>
      <c r="U79" s="160"/>
      <c r="V79" s="160"/>
      <c r="W79" s="160"/>
      <c r="X79" s="151"/>
      <c r="Y79" s="151"/>
      <c r="Z79" s="151"/>
      <c r="AA79" s="151"/>
      <c r="AB79" s="151"/>
      <c r="AC79" s="151"/>
      <c r="AD79" s="151"/>
      <c r="AE79" s="151"/>
      <c r="AF79" s="151"/>
      <c r="AG79" s="151" t="s">
        <v>248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8" t="s">
        <v>1960</v>
      </c>
      <c r="D80" s="190"/>
      <c r="E80" s="191">
        <v>1.665</v>
      </c>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250</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58"/>
      <c r="B81" s="159"/>
      <c r="C81" s="198" t="s">
        <v>1961</v>
      </c>
      <c r="D81" s="190"/>
      <c r="E81" s="191">
        <v>0.36</v>
      </c>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250</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c r="A82" s="162" t="s">
        <v>197</v>
      </c>
      <c r="B82" s="163" t="s">
        <v>108</v>
      </c>
      <c r="C82" s="184" t="s">
        <v>109</v>
      </c>
      <c r="D82" s="164"/>
      <c r="E82" s="165"/>
      <c r="F82" s="166"/>
      <c r="G82" s="166">
        <f>SUMIF(AG83:AG107,"&lt;&gt;NOR",G83:G107)</f>
        <v>0</v>
      </c>
      <c r="H82" s="166"/>
      <c r="I82" s="166">
        <f>SUM(I83:I107)</f>
        <v>0</v>
      </c>
      <c r="J82" s="166"/>
      <c r="K82" s="166">
        <f>SUM(K83:K107)</f>
        <v>0</v>
      </c>
      <c r="L82" s="166"/>
      <c r="M82" s="166">
        <f>SUM(M83:M107)</f>
        <v>0</v>
      </c>
      <c r="N82" s="166"/>
      <c r="O82" s="166">
        <f>SUM(O83:O107)</f>
        <v>0.08</v>
      </c>
      <c r="P82" s="166"/>
      <c r="Q82" s="166">
        <f>SUM(Q83:Q107)</f>
        <v>9.36</v>
      </c>
      <c r="R82" s="166"/>
      <c r="S82" s="166"/>
      <c r="T82" s="167"/>
      <c r="U82" s="161"/>
      <c r="V82" s="161">
        <f>SUM(V83:V107)</f>
        <v>140.97999999999999</v>
      </c>
      <c r="W82" s="161"/>
      <c r="AG82" t="s">
        <v>198</v>
      </c>
    </row>
    <row r="83" spans="1:60" outlineLevel="1">
      <c r="A83" s="168">
        <v>15</v>
      </c>
      <c r="B83" s="169" t="s">
        <v>1962</v>
      </c>
      <c r="C83" s="185" t="s">
        <v>1963</v>
      </c>
      <c r="D83" s="170" t="s">
        <v>318</v>
      </c>
      <c r="E83" s="171">
        <v>45</v>
      </c>
      <c r="F83" s="172">
        <v>0</v>
      </c>
      <c r="G83" s="173">
        <f>ROUND(E83*F83,2)</f>
        <v>0</v>
      </c>
      <c r="H83" s="172"/>
      <c r="I83" s="173">
        <f>ROUND(E83*H83,2)</f>
        <v>0</v>
      </c>
      <c r="J83" s="172"/>
      <c r="K83" s="173">
        <f>ROUND(E83*J83,2)</f>
        <v>0</v>
      </c>
      <c r="L83" s="173">
        <v>21</v>
      </c>
      <c r="M83" s="173">
        <f>G83*(1+L83/100)</f>
        <v>0</v>
      </c>
      <c r="N83" s="173">
        <v>0</v>
      </c>
      <c r="O83" s="173">
        <f>ROUND(E83*N83,2)</f>
        <v>0</v>
      </c>
      <c r="P83" s="173">
        <v>0</v>
      </c>
      <c r="Q83" s="173">
        <f>ROUND(E83*P83,2)</f>
        <v>0</v>
      </c>
      <c r="R83" s="173" t="s">
        <v>455</v>
      </c>
      <c r="S83" s="173" t="s">
        <v>201</v>
      </c>
      <c r="T83" s="174" t="s">
        <v>245</v>
      </c>
      <c r="U83" s="160">
        <v>0.11</v>
      </c>
      <c r="V83" s="160">
        <f>ROUND(E83*U83,2)</f>
        <v>4.95</v>
      </c>
      <c r="W83" s="160"/>
      <c r="X83" s="151"/>
      <c r="Y83" s="151"/>
      <c r="Z83" s="151"/>
      <c r="AA83" s="151"/>
      <c r="AB83" s="151"/>
      <c r="AC83" s="151"/>
      <c r="AD83" s="151"/>
      <c r="AE83" s="151"/>
      <c r="AF83" s="151"/>
      <c r="AG83" s="151" t="s">
        <v>246</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315" t="s">
        <v>796</v>
      </c>
      <c r="D84" s="316"/>
      <c r="E84" s="316"/>
      <c r="F84" s="316"/>
      <c r="G84" s="316"/>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248</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c r="A85" s="158"/>
      <c r="B85" s="159"/>
      <c r="C85" s="198" t="s">
        <v>1964</v>
      </c>
      <c r="D85" s="190"/>
      <c r="E85" s="191">
        <v>37</v>
      </c>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250</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8" t="s">
        <v>1965</v>
      </c>
      <c r="D86" s="190"/>
      <c r="E86" s="191">
        <v>8</v>
      </c>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250</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c r="A87" s="168">
        <v>16</v>
      </c>
      <c r="B87" s="169" t="s">
        <v>1966</v>
      </c>
      <c r="C87" s="185" t="s">
        <v>1967</v>
      </c>
      <c r="D87" s="170" t="s">
        <v>243</v>
      </c>
      <c r="E87" s="171">
        <v>2.0249999999999999</v>
      </c>
      <c r="F87" s="172">
        <v>0</v>
      </c>
      <c r="G87" s="173">
        <f>ROUND(E87*F87,2)</f>
        <v>0</v>
      </c>
      <c r="H87" s="172"/>
      <c r="I87" s="173">
        <f>ROUND(E87*H87,2)</f>
        <v>0</v>
      </c>
      <c r="J87" s="172"/>
      <c r="K87" s="173">
        <f>ROUND(E87*J87,2)</f>
        <v>0</v>
      </c>
      <c r="L87" s="173">
        <v>21</v>
      </c>
      <c r="M87" s="173">
        <f>G87*(1+L87/100)</f>
        <v>0</v>
      </c>
      <c r="N87" s="173">
        <v>0</v>
      </c>
      <c r="O87" s="173">
        <f>ROUND(E87*N87,2)</f>
        <v>0</v>
      </c>
      <c r="P87" s="173">
        <v>2.2000000000000002</v>
      </c>
      <c r="Q87" s="173">
        <f>ROUND(E87*P87,2)</f>
        <v>4.46</v>
      </c>
      <c r="R87" s="173" t="s">
        <v>800</v>
      </c>
      <c r="S87" s="173" t="s">
        <v>201</v>
      </c>
      <c r="T87" s="174" t="s">
        <v>245</v>
      </c>
      <c r="U87" s="160">
        <v>9.07</v>
      </c>
      <c r="V87" s="160">
        <f>ROUND(E87*U87,2)</f>
        <v>18.37</v>
      </c>
      <c r="W87" s="160"/>
      <c r="X87" s="151"/>
      <c r="Y87" s="151"/>
      <c r="Z87" s="151"/>
      <c r="AA87" s="151"/>
      <c r="AB87" s="151"/>
      <c r="AC87" s="151"/>
      <c r="AD87" s="151"/>
      <c r="AE87" s="151"/>
      <c r="AF87" s="151"/>
      <c r="AG87" s="151" t="s">
        <v>246</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8" t="s">
        <v>1960</v>
      </c>
      <c r="D88" s="190"/>
      <c r="E88" s="191">
        <v>1.665</v>
      </c>
      <c r="F88" s="160"/>
      <c r="G88" s="1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250</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58"/>
      <c r="B89" s="159"/>
      <c r="C89" s="198" t="s">
        <v>1961</v>
      </c>
      <c r="D89" s="190"/>
      <c r="E89" s="191">
        <v>0.36</v>
      </c>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250</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1">
      <c r="A90" s="168">
        <v>17</v>
      </c>
      <c r="B90" s="169" t="s">
        <v>1968</v>
      </c>
      <c r="C90" s="185" t="s">
        <v>1969</v>
      </c>
      <c r="D90" s="170" t="s">
        <v>211</v>
      </c>
      <c r="E90" s="171">
        <v>1</v>
      </c>
      <c r="F90" s="172">
        <v>0</v>
      </c>
      <c r="G90" s="173">
        <f>ROUND(E90*F90,2)</f>
        <v>0</v>
      </c>
      <c r="H90" s="172"/>
      <c r="I90" s="173">
        <f>ROUND(E90*H90,2)</f>
        <v>0</v>
      </c>
      <c r="J90" s="172"/>
      <c r="K90" s="173">
        <f>ROUND(E90*J90,2)</f>
        <v>0</v>
      </c>
      <c r="L90" s="173">
        <v>21</v>
      </c>
      <c r="M90" s="173">
        <f>G90*(1+L90/100)</f>
        <v>0</v>
      </c>
      <c r="N90" s="173">
        <v>1.33E-3</v>
      </c>
      <c r="O90" s="173">
        <f>ROUND(E90*N90,2)</f>
        <v>0</v>
      </c>
      <c r="P90" s="173">
        <v>0.58199999999999996</v>
      </c>
      <c r="Q90" s="173">
        <f>ROUND(E90*P90,2)</f>
        <v>0.57999999999999996</v>
      </c>
      <c r="R90" s="173" t="s">
        <v>800</v>
      </c>
      <c r="S90" s="173" t="s">
        <v>201</v>
      </c>
      <c r="T90" s="174" t="s">
        <v>245</v>
      </c>
      <c r="U90" s="160">
        <v>14.272</v>
      </c>
      <c r="V90" s="160">
        <f>ROUND(E90*U90,2)</f>
        <v>14.27</v>
      </c>
      <c r="W90" s="160"/>
      <c r="X90" s="151"/>
      <c r="Y90" s="151"/>
      <c r="Z90" s="151"/>
      <c r="AA90" s="151"/>
      <c r="AB90" s="151"/>
      <c r="AC90" s="151"/>
      <c r="AD90" s="151"/>
      <c r="AE90" s="151"/>
      <c r="AF90" s="151"/>
      <c r="AG90" s="151" t="s">
        <v>246</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315" t="s">
        <v>1871</v>
      </c>
      <c r="D91" s="316"/>
      <c r="E91" s="316"/>
      <c r="F91" s="316"/>
      <c r="G91" s="316"/>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248</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317" t="s">
        <v>894</v>
      </c>
      <c r="D92" s="318"/>
      <c r="E92" s="318"/>
      <c r="F92" s="318"/>
      <c r="G92" s="318"/>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204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c r="A93" s="158"/>
      <c r="B93" s="159"/>
      <c r="C93" s="198" t="s">
        <v>1970</v>
      </c>
      <c r="D93" s="190"/>
      <c r="E93" s="191">
        <v>1</v>
      </c>
      <c r="F93" s="160"/>
      <c r="G93" s="16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250</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2.5" outlineLevel="1">
      <c r="A94" s="168">
        <v>18</v>
      </c>
      <c r="B94" s="169" t="s">
        <v>1971</v>
      </c>
      <c r="C94" s="185" t="s">
        <v>1972</v>
      </c>
      <c r="D94" s="170" t="s">
        <v>318</v>
      </c>
      <c r="E94" s="171">
        <v>79.900000000000006</v>
      </c>
      <c r="F94" s="172">
        <v>0</v>
      </c>
      <c r="G94" s="173">
        <f>ROUND(E94*F94,2)</f>
        <v>0</v>
      </c>
      <c r="H94" s="172"/>
      <c r="I94" s="173">
        <f>ROUND(E94*H94,2)</f>
        <v>0</v>
      </c>
      <c r="J94" s="172"/>
      <c r="K94" s="173">
        <f>ROUND(E94*J94,2)</f>
        <v>0</v>
      </c>
      <c r="L94" s="173">
        <v>21</v>
      </c>
      <c r="M94" s="173">
        <f>G94*(1+L94/100)</f>
        <v>0</v>
      </c>
      <c r="N94" s="173">
        <v>4.8999999999999998E-4</v>
      </c>
      <c r="O94" s="173">
        <f>ROUND(E94*N94,2)</f>
        <v>0.04</v>
      </c>
      <c r="P94" s="173">
        <v>8.9999999999999993E-3</v>
      </c>
      <c r="Q94" s="173">
        <f>ROUND(E94*P94,2)</f>
        <v>0.72</v>
      </c>
      <c r="R94" s="173" t="s">
        <v>800</v>
      </c>
      <c r="S94" s="173" t="s">
        <v>201</v>
      </c>
      <c r="T94" s="174" t="s">
        <v>245</v>
      </c>
      <c r="U94" s="160">
        <v>0.247</v>
      </c>
      <c r="V94" s="160">
        <f>ROUND(E94*U94,2)</f>
        <v>19.739999999999998</v>
      </c>
      <c r="W94" s="160"/>
      <c r="X94" s="151"/>
      <c r="Y94" s="151"/>
      <c r="Z94" s="151"/>
      <c r="AA94" s="151"/>
      <c r="AB94" s="151"/>
      <c r="AC94" s="151"/>
      <c r="AD94" s="151"/>
      <c r="AE94" s="151"/>
      <c r="AF94" s="151"/>
      <c r="AG94" s="151" t="s">
        <v>246</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319" t="s">
        <v>894</v>
      </c>
      <c r="D95" s="320"/>
      <c r="E95" s="320"/>
      <c r="F95" s="320"/>
      <c r="G95" s="32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204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8" t="s">
        <v>1954</v>
      </c>
      <c r="D96" s="190"/>
      <c r="E96" s="191">
        <v>79.900000000000006</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250</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c r="A97" s="168">
        <v>19</v>
      </c>
      <c r="B97" s="169" t="s">
        <v>1973</v>
      </c>
      <c r="C97" s="185" t="s">
        <v>1974</v>
      </c>
      <c r="D97" s="170" t="s">
        <v>318</v>
      </c>
      <c r="E97" s="171">
        <v>90.022999999999996</v>
      </c>
      <c r="F97" s="172">
        <v>0</v>
      </c>
      <c r="G97" s="173">
        <f>ROUND(E97*F97,2)</f>
        <v>0</v>
      </c>
      <c r="H97" s="172"/>
      <c r="I97" s="173">
        <f>ROUND(E97*H97,2)</f>
        <v>0</v>
      </c>
      <c r="J97" s="172"/>
      <c r="K97" s="173">
        <f>ROUND(E97*J97,2)</f>
        <v>0</v>
      </c>
      <c r="L97" s="173">
        <v>21</v>
      </c>
      <c r="M97" s="173">
        <f>G97*(1+L97/100)</f>
        <v>0</v>
      </c>
      <c r="N97" s="173">
        <v>4.8999999999999998E-4</v>
      </c>
      <c r="O97" s="173">
        <f>ROUND(E97*N97,2)</f>
        <v>0.04</v>
      </c>
      <c r="P97" s="173">
        <v>0.04</v>
      </c>
      <c r="Q97" s="173">
        <f>ROUND(E97*P97,2)</f>
        <v>3.6</v>
      </c>
      <c r="R97" s="173" t="s">
        <v>800</v>
      </c>
      <c r="S97" s="173" t="s">
        <v>201</v>
      </c>
      <c r="T97" s="174" t="s">
        <v>245</v>
      </c>
      <c r="U97" s="160">
        <v>0.66800000000000004</v>
      </c>
      <c r="V97" s="160">
        <f>ROUND(E97*U97,2)</f>
        <v>60.14</v>
      </c>
      <c r="W97" s="160"/>
      <c r="X97" s="151"/>
      <c r="Y97" s="151"/>
      <c r="Z97" s="151"/>
      <c r="AA97" s="151"/>
      <c r="AB97" s="151"/>
      <c r="AC97" s="151"/>
      <c r="AD97" s="151"/>
      <c r="AE97" s="151"/>
      <c r="AF97" s="151"/>
      <c r="AG97" s="151" t="s">
        <v>246</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319" t="s">
        <v>894</v>
      </c>
      <c r="D98" s="320"/>
      <c r="E98" s="320"/>
      <c r="F98" s="320"/>
      <c r="G98" s="32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204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8" t="s">
        <v>1957</v>
      </c>
      <c r="D99" s="190"/>
      <c r="E99" s="191">
        <v>90.022999999999996</v>
      </c>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250</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76">
        <v>20</v>
      </c>
      <c r="B100" s="177" t="s">
        <v>949</v>
      </c>
      <c r="C100" s="186" t="s">
        <v>950</v>
      </c>
      <c r="D100" s="178" t="s">
        <v>685</v>
      </c>
      <c r="E100" s="179">
        <v>9.3570200000000003</v>
      </c>
      <c r="F100" s="180">
        <v>0</v>
      </c>
      <c r="G100" s="181">
        <f>ROUND(E100*F100,2)</f>
        <v>0</v>
      </c>
      <c r="H100" s="180"/>
      <c r="I100" s="181">
        <f>ROUND(E100*H100,2)</f>
        <v>0</v>
      </c>
      <c r="J100" s="180"/>
      <c r="K100" s="181">
        <f>ROUND(E100*J100,2)</f>
        <v>0</v>
      </c>
      <c r="L100" s="181">
        <v>21</v>
      </c>
      <c r="M100" s="181">
        <f>G100*(1+L100/100)</f>
        <v>0</v>
      </c>
      <c r="N100" s="181">
        <v>0</v>
      </c>
      <c r="O100" s="181">
        <f>ROUND(E100*N100,2)</f>
        <v>0</v>
      </c>
      <c r="P100" s="181">
        <v>0</v>
      </c>
      <c r="Q100" s="181">
        <f>ROUND(E100*P100,2)</f>
        <v>0</v>
      </c>
      <c r="R100" s="181" t="s">
        <v>800</v>
      </c>
      <c r="S100" s="181" t="s">
        <v>201</v>
      </c>
      <c r="T100" s="182" t="s">
        <v>245</v>
      </c>
      <c r="U100" s="160">
        <v>0.55000000000000004</v>
      </c>
      <c r="V100" s="160">
        <f>ROUND(E100*U100,2)</f>
        <v>5.15</v>
      </c>
      <c r="W100" s="160"/>
      <c r="X100" s="151"/>
      <c r="Y100" s="151"/>
      <c r="Z100" s="151"/>
      <c r="AA100" s="151"/>
      <c r="AB100" s="151"/>
      <c r="AC100" s="151"/>
      <c r="AD100" s="151"/>
      <c r="AE100" s="151"/>
      <c r="AF100" s="151"/>
      <c r="AG100" s="151" t="s">
        <v>951</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68">
        <v>21</v>
      </c>
      <c r="B101" s="169" t="s">
        <v>952</v>
      </c>
      <c r="C101" s="185" t="s">
        <v>953</v>
      </c>
      <c r="D101" s="170" t="s">
        <v>685</v>
      </c>
      <c r="E101" s="171">
        <v>9.3570200000000003</v>
      </c>
      <c r="F101" s="172">
        <v>0</v>
      </c>
      <c r="G101" s="173">
        <f>ROUND(E101*F101,2)</f>
        <v>0</v>
      </c>
      <c r="H101" s="172"/>
      <c r="I101" s="173">
        <f>ROUND(E101*H101,2)</f>
        <v>0</v>
      </c>
      <c r="J101" s="172"/>
      <c r="K101" s="173">
        <f>ROUND(E101*J101,2)</f>
        <v>0</v>
      </c>
      <c r="L101" s="173">
        <v>21</v>
      </c>
      <c r="M101" s="173">
        <f>G101*(1+L101/100)</f>
        <v>0</v>
      </c>
      <c r="N101" s="173">
        <v>0</v>
      </c>
      <c r="O101" s="173">
        <f>ROUND(E101*N101,2)</f>
        <v>0</v>
      </c>
      <c r="P101" s="173">
        <v>0</v>
      </c>
      <c r="Q101" s="173">
        <f>ROUND(E101*P101,2)</f>
        <v>0</v>
      </c>
      <c r="R101" s="173" t="s">
        <v>800</v>
      </c>
      <c r="S101" s="173" t="s">
        <v>201</v>
      </c>
      <c r="T101" s="174" t="s">
        <v>245</v>
      </c>
      <c r="U101" s="160">
        <v>0.49</v>
      </c>
      <c r="V101" s="160">
        <f>ROUND(E101*U101,2)</f>
        <v>4.58</v>
      </c>
      <c r="W101" s="160"/>
      <c r="X101" s="151"/>
      <c r="Y101" s="151"/>
      <c r="Z101" s="151"/>
      <c r="AA101" s="151"/>
      <c r="AB101" s="151"/>
      <c r="AC101" s="151"/>
      <c r="AD101" s="151"/>
      <c r="AE101" s="151"/>
      <c r="AF101" s="151"/>
      <c r="AG101" s="151" t="s">
        <v>951</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319" t="s">
        <v>1184</v>
      </c>
      <c r="D102" s="320"/>
      <c r="E102" s="320"/>
      <c r="F102" s="320"/>
      <c r="G102" s="32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204</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76">
        <v>22</v>
      </c>
      <c r="B103" s="177" t="s">
        <v>955</v>
      </c>
      <c r="C103" s="186" t="s">
        <v>956</v>
      </c>
      <c r="D103" s="178" t="s">
        <v>685</v>
      </c>
      <c r="E103" s="179">
        <v>233.9255</v>
      </c>
      <c r="F103" s="180">
        <v>0</v>
      </c>
      <c r="G103" s="181">
        <f>ROUND(E103*F103,2)</f>
        <v>0</v>
      </c>
      <c r="H103" s="180"/>
      <c r="I103" s="181">
        <f>ROUND(E103*H103,2)</f>
        <v>0</v>
      </c>
      <c r="J103" s="180"/>
      <c r="K103" s="181">
        <f>ROUND(E103*J103,2)</f>
        <v>0</v>
      </c>
      <c r="L103" s="181">
        <v>21</v>
      </c>
      <c r="M103" s="181">
        <f>G103*(1+L103/100)</f>
        <v>0</v>
      </c>
      <c r="N103" s="181">
        <v>0</v>
      </c>
      <c r="O103" s="181">
        <f>ROUND(E103*N103,2)</f>
        <v>0</v>
      </c>
      <c r="P103" s="181">
        <v>0</v>
      </c>
      <c r="Q103" s="181">
        <f>ROUND(E103*P103,2)</f>
        <v>0</v>
      </c>
      <c r="R103" s="181" t="s">
        <v>800</v>
      </c>
      <c r="S103" s="181" t="s">
        <v>201</v>
      </c>
      <c r="T103" s="182" t="s">
        <v>245</v>
      </c>
      <c r="U103" s="160">
        <v>0</v>
      </c>
      <c r="V103" s="160">
        <f>ROUND(E103*U103,2)</f>
        <v>0</v>
      </c>
      <c r="W103" s="160"/>
      <c r="X103" s="151"/>
      <c r="Y103" s="151"/>
      <c r="Z103" s="151"/>
      <c r="AA103" s="151"/>
      <c r="AB103" s="151"/>
      <c r="AC103" s="151"/>
      <c r="AD103" s="151"/>
      <c r="AE103" s="151"/>
      <c r="AF103" s="151"/>
      <c r="AG103" s="151" t="s">
        <v>951</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76">
        <v>23</v>
      </c>
      <c r="B104" s="177" t="s">
        <v>957</v>
      </c>
      <c r="C104" s="186" t="s">
        <v>958</v>
      </c>
      <c r="D104" s="178" t="s">
        <v>685</v>
      </c>
      <c r="E104" s="179">
        <v>9.3570200000000003</v>
      </c>
      <c r="F104" s="180">
        <v>0</v>
      </c>
      <c r="G104" s="181">
        <f>ROUND(E104*F104,2)</f>
        <v>0</v>
      </c>
      <c r="H104" s="180"/>
      <c r="I104" s="181">
        <f>ROUND(E104*H104,2)</f>
        <v>0</v>
      </c>
      <c r="J104" s="180"/>
      <c r="K104" s="181">
        <f>ROUND(E104*J104,2)</f>
        <v>0</v>
      </c>
      <c r="L104" s="181">
        <v>21</v>
      </c>
      <c r="M104" s="181">
        <f>G104*(1+L104/100)</f>
        <v>0</v>
      </c>
      <c r="N104" s="181">
        <v>0</v>
      </c>
      <c r="O104" s="181">
        <f>ROUND(E104*N104,2)</f>
        <v>0</v>
      </c>
      <c r="P104" s="181">
        <v>0</v>
      </c>
      <c r="Q104" s="181">
        <f>ROUND(E104*P104,2)</f>
        <v>0</v>
      </c>
      <c r="R104" s="181" t="s">
        <v>800</v>
      </c>
      <c r="S104" s="181" t="s">
        <v>201</v>
      </c>
      <c r="T104" s="182" t="s">
        <v>245</v>
      </c>
      <c r="U104" s="160">
        <v>0.94199999999999995</v>
      </c>
      <c r="V104" s="160">
        <f>ROUND(E104*U104,2)</f>
        <v>8.81</v>
      </c>
      <c r="W104" s="160"/>
      <c r="X104" s="151"/>
      <c r="Y104" s="151"/>
      <c r="Z104" s="151"/>
      <c r="AA104" s="151"/>
      <c r="AB104" s="151"/>
      <c r="AC104" s="151"/>
      <c r="AD104" s="151"/>
      <c r="AE104" s="151"/>
      <c r="AF104" s="151"/>
      <c r="AG104" s="151" t="s">
        <v>951</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2.5" outlineLevel="1">
      <c r="A105" s="176">
        <v>24</v>
      </c>
      <c r="B105" s="177" t="s">
        <v>959</v>
      </c>
      <c r="C105" s="186" t="s">
        <v>960</v>
      </c>
      <c r="D105" s="178" t="s">
        <v>685</v>
      </c>
      <c r="E105" s="179">
        <v>46.7851</v>
      </c>
      <c r="F105" s="180">
        <v>0</v>
      </c>
      <c r="G105" s="181">
        <f>ROUND(E105*F105,2)</f>
        <v>0</v>
      </c>
      <c r="H105" s="180"/>
      <c r="I105" s="181">
        <f>ROUND(E105*H105,2)</f>
        <v>0</v>
      </c>
      <c r="J105" s="180"/>
      <c r="K105" s="181">
        <f>ROUND(E105*J105,2)</f>
        <v>0</v>
      </c>
      <c r="L105" s="181">
        <v>21</v>
      </c>
      <c r="M105" s="181">
        <f>G105*(1+L105/100)</f>
        <v>0</v>
      </c>
      <c r="N105" s="181">
        <v>0</v>
      </c>
      <c r="O105" s="181">
        <f>ROUND(E105*N105,2)</f>
        <v>0</v>
      </c>
      <c r="P105" s="181">
        <v>0</v>
      </c>
      <c r="Q105" s="181">
        <f>ROUND(E105*P105,2)</f>
        <v>0</v>
      </c>
      <c r="R105" s="181" t="s">
        <v>800</v>
      </c>
      <c r="S105" s="181" t="s">
        <v>201</v>
      </c>
      <c r="T105" s="182" t="s">
        <v>245</v>
      </c>
      <c r="U105" s="160">
        <v>0.105</v>
      </c>
      <c r="V105" s="160">
        <f>ROUND(E105*U105,2)</f>
        <v>4.91</v>
      </c>
      <c r="W105" s="160"/>
      <c r="X105" s="151"/>
      <c r="Y105" s="151"/>
      <c r="Z105" s="151"/>
      <c r="AA105" s="151"/>
      <c r="AB105" s="151"/>
      <c r="AC105" s="151"/>
      <c r="AD105" s="151"/>
      <c r="AE105" s="151"/>
      <c r="AF105" s="151"/>
      <c r="AG105" s="151" t="s">
        <v>951</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76">
        <v>25</v>
      </c>
      <c r="B106" s="177" t="s">
        <v>961</v>
      </c>
      <c r="C106" s="186" t="s">
        <v>962</v>
      </c>
      <c r="D106" s="178" t="s">
        <v>685</v>
      </c>
      <c r="E106" s="179">
        <v>9.3570200000000003</v>
      </c>
      <c r="F106" s="180">
        <v>0</v>
      </c>
      <c r="G106" s="181">
        <f>ROUND(E106*F106,2)</f>
        <v>0</v>
      </c>
      <c r="H106" s="180"/>
      <c r="I106" s="181">
        <f>ROUND(E106*H106,2)</f>
        <v>0</v>
      </c>
      <c r="J106" s="180"/>
      <c r="K106" s="181">
        <f>ROUND(E106*J106,2)</f>
        <v>0</v>
      </c>
      <c r="L106" s="181">
        <v>21</v>
      </c>
      <c r="M106" s="181">
        <f>G106*(1+L106/100)</f>
        <v>0</v>
      </c>
      <c r="N106" s="181">
        <v>0</v>
      </c>
      <c r="O106" s="181">
        <f>ROUND(E106*N106,2)</f>
        <v>0</v>
      </c>
      <c r="P106" s="181">
        <v>0</v>
      </c>
      <c r="Q106" s="181">
        <f>ROUND(E106*P106,2)</f>
        <v>0</v>
      </c>
      <c r="R106" s="181" t="s">
        <v>800</v>
      </c>
      <c r="S106" s="181" t="s">
        <v>201</v>
      </c>
      <c r="T106" s="182" t="s">
        <v>245</v>
      </c>
      <c r="U106" s="160">
        <v>0</v>
      </c>
      <c r="V106" s="160">
        <f>ROUND(E106*U106,2)</f>
        <v>0</v>
      </c>
      <c r="W106" s="160"/>
      <c r="X106" s="151"/>
      <c r="Y106" s="151"/>
      <c r="Z106" s="151"/>
      <c r="AA106" s="151"/>
      <c r="AB106" s="151"/>
      <c r="AC106" s="151"/>
      <c r="AD106" s="151"/>
      <c r="AE106" s="151"/>
      <c r="AF106" s="151"/>
      <c r="AG106" s="151" t="s">
        <v>951</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76">
        <v>26</v>
      </c>
      <c r="B107" s="177" t="s">
        <v>963</v>
      </c>
      <c r="C107" s="186" t="s">
        <v>1975</v>
      </c>
      <c r="D107" s="178" t="s">
        <v>685</v>
      </c>
      <c r="E107" s="179">
        <v>9.3570200000000003</v>
      </c>
      <c r="F107" s="180">
        <v>0</v>
      </c>
      <c r="G107" s="181">
        <f>ROUND(E107*F107,2)</f>
        <v>0</v>
      </c>
      <c r="H107" s="180"/>
      <c r="I107" s="181">
        <f>ROUND(E107*H107,2)</f>
        <v>0</v>
      </c>
      <c r="J107" s="180"/>
      <c r="K107" s="181">
        <f>ROUND(E107*J107,2)</f>
        <v>0</v>
      </c>
      <c r="L107" s="181">
        <v>21</v>
      </c>
      <c r="M107" s="181">
        <f>G107*(1+L107/100)</f>
        <v>0</v>
      </c>
      <c r="N107" s="181">
        <v>0</v>
      </c>
      <c r="O107" s="181">
        <f>ROUND(E107*N107,2)</f>
        <v>0</v>
      </c>
      <c r="P107" s="181">
        <v>0</v>
      </c>
      <c r="Q107" s="181">
        <f>ROUND(E107*P107,2)</f>
        <v>0</v>
      </c>
      <c r="R107" s="181"/>
      <c r="S107" s="181" t="s">
        <v>201</v>
      </c>
      <c r="T107" s="182" t="s">
        <v>245</v>
      </c>
      <c r="U107" s="160">
        <v>6.0000000000000001E-3</v>
      </c>
      <c r="V107" s="160">
        <f>ROUND(E107*U107,2)</f>
        <v>0.06</v>
      </c>
      <c r="W107" s="160"/>
      <c r="X107" s="151"/>
      <c r="Y107" s="151"/>
      <c r="Z107" s="151"/>
      <c r="AA107" s="151"/>
      <c r="AB107" s="151"/>
      <c r="AC107" s="151"/>
      <c r="AD107" s="151"/>
      <c r="AE107" s="151"/>
      <c r="AF107" s="151"/>
      <c r="AG107" s="151" t="s">
        <v>951</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c r="A108" s="162" t="s">
        <v>197</v>
      </c>
      <c r="B108" s="163" t="s">
        <v>110</v>
      </c>
      <c r="C108" s="184" t="s">
        <v>111</v>
      </c>
      <c r="D108" s="164"/>
      <c r="E108" s="165"/>
      <c r="F108" s="166"/>
      <c r="G108" s="166">
        <f>SUMIF(AG109:AG110,"&lt;&gt;NOR",G109:G110)</f>
        <v>0</v>
      </c>
      <c r="H108" s="166"/>
      <c r="I108" s="166">
        <f>SUM(I109:I110)</f>
        <v>0</v>
      </c>
      <c r="J108" s="166"/>
      <c r="K108" s="166">
        <f>SUM(K109:K110)</f>
        <v>0</v>
      </c>
      <c r="L108" s="166"/>
      <c r="M108" s="166">
        <f>SUM(M109:M110)</f>
        <v>0</v>
      </c>
      <c r="N108" s="166"/>
      <c r="O108" s="166">
        <f>SUM(O109:O110)</f>
        <v>0</v>
      </c>
      <c r="P108" s="166"/>
      <c r="Q108" s="166">
        <f>SUM(Q109:Q110)</f>
        <v>0</v>
      </c>
      <c r="R108" s="166"/>
      <c r="S108" s="166"/>
      <c r="T108" s="167"/>
      <c r="U108" s="161"/>
      <c r="V108" s="161">
        <f>SUM(V109:V110)</f>
        <v>69.09</v>
      </c>
      <c r="W108" s="161"/>
      <c r="AG108" t="s">
        <v>198</v>
      </c>
    </row>
    <row r="109" spans="1:60" ht="33.75" outlineLevel="1">
      <c r="A109" s="168">
        <v>27</v>
      </c>
      <c r="B109" s="169" t="s">
        <v>965</v>
      </c>
      <c r="C109" s="185" t="s">
        <v>966</v>
      </c>
      <c r="D109" s="170" t="s">
        <v>685</v>
      </c>
      <c r="E109" s="171">
        <v>36.51455</v>
      </c>
      <c r="F109" s="172">
        <v>0</v>
      </c>
      <c r="G109" s="173">
        <f>ROUND(E109*F109,2)</f>
        <v>0</v>
      </c>
      <c r="H109" s="172"/>
      <c r="I109" s="173">
        <f>ROUND(E109*H109,2)</f>
        <v>0</v>
      </c>
      <c r="J109" s="172"/>
      <c r="K109" s="173">
        <f>ROUND(E109*J109,2)</f>
        <v>0</v>
      </c>
      <c r="L109" s="173">
        <v>21</v>
      </c>
      <c r="M109" s="173">
        <f>G109*(1+L109/100)</f>
        <v>0</v>
      </c>
      <c r="N109" s="173">
        <v>0</v>
      </c>
      <c r="O109" s="173">
        <f>ROUND(E109*N109,2)</f>
        <v>0</v>
      </c>
      <c r="P109" s="173">
        <v>0</v>
      </c>
      <c r="Q109" s="173">
        <f>ROUND(E109*P109,2)</f>
        <v>0</v>
      </c>
      <c r="R109" s="173" t="s">
        <v>338</v>
      </c>
      <c r="S109" s="173" t="s">
        <v>201</v>
      </c>
      <c r="T109" s="174" t="s">
        <v>245</v>
      </c>
      <c r="U109" s="160">
        <v>1.8919999999999999</v>
      </c>
      <c r="V109" s="160">
        <f>ROUND(E109*U109,2)</f>
        <v>69.09</v>
      </c>
      <c r="W109" s="160"/>
      <c r="X109" s="151"/>
      <c r="Y109" s="151"/>
      <c r="Z109" s="151"/>
      <c r="AA109" s="151"/>
      <c r="AB109" s="151"/>
      <c r="AC109" s="151"/>
      <c r="AD109" s="151"/>
      <c r="AE109" s="151"/>
      <c r="AF109" s="151"/>
      <c r="AG109" s="151" t="s">
        <v>967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315" t="s">
        <v>968</v>
      </c>
      <c r="D110" s="316"/>
      <c r="E110" s="316"/>
      <c r="F110" s="316"/>
      <c r="G110" s="316"/>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248</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c r="A111" s="162" t="s">
        <v>197</v>
      </c>
      <c r="B111" s="163" t="s">
        <v>118</v>
      </c>
      <c r="C111" s="184" t="s">
        <v>119</v>
      </c>
      <c r="D111" s="164"/>
      <c r="E111" s="165"/>
      <c r="F111" s="166"/>
      <c r="G111" s="166">
        <f>SUMIF(AG112:AG193,"&lt;&gt;NOR",G112:G193)</f>
        <v>0</v>
      </c>
      <c r="H111" s="166"/>
      <c r="I111" s="166">
        <f>SUM(I112:I193)</f>
        <v>0</v>
      </c>
      <c r="J111" s="166"/>
      <c r="K111" s="166">
        <f>SUM(K112:K193)</f>
        <v>0</v>
      </c>
      <c r="L111" s="166"/>
      <c r="M111" s="166">
        <f>SUM(M112:M193)</f>
        <v>0</v>
      </c>
      <c r="N111" s="166"/>
      <c r="O111" s="166">
        <f>SUM(O112:O193)</f>
        <v>0.27</v>
      </c>
      <c r="P111" s="166"/>
      <c r="Q111" s="166">
        <f>SUM(Q112:Q193)</f>
        <v>0</v>
      </c>
      <c r="R111" s="166"/>
      <c r="S111" s="166"/>
      <c r="T111" s="167"/>
      <c r="U111" s="161"/>
      <c r="V111" s="161">
        <f>SUM(V112:V193)</f>
        <v>100.86</v>
      </c>
      <c r="W111" s="161"/>
      <c r="AG111" t="s">
        <v>198</v>
      </c>
    </row>
    <row r="112" spans="1:60" outlineLevel="1">
      <c r="A112" s="168">
        <v>28</v>
      </c>
      <c r="B112" s="169" t="s">
        <v>1976</v>
      </c>
      <c r="C112" s="185" t="s">
        <v>1977</v>
      </c>
      <c r="D112" s="170" t="s">
        <v>211</v>
      </c>
      <c r="E112" s="171">
        <v>17</v>
      </c>
      <c r="F112" s="172">
        <v>0</v>
      </c>
      <c r="G112" s="173">
        <f>ROUND(E112*F112,2)</f>
        <v>0</v>
      </c>
      <c r="H112" s="172"/>
      <c r="I112" s="173">
        <f>ROUND(E112*H112,2)</f>
        <v>0</v>
      </c>
      <c r="J112" s="172"/>
      <c r="K112" s="173">
        <f>ROUND(E112*J112,2)</f>
        <v>0</v>
      </c>
      <c r="L112" s="173">
        <v>21</v>
      </c>
      <c r="M112" s="173">
        <f>G112*(1+L112/100)</f>
        <v>0</v>
      </c>
      <c r="N112" s="173">
        <v>5.0000000000000002E-5</v>
      </c>
      <c r="O112" s="173">
        <f>ROUND(E112*N112,2)</f>
        <v>0</v>
      </c>
      <c r="P112" s="173">
        <v>0</v>
      </c>
      <c r="Q112" s="173">
        <f>ROUND(E112*P112,2)</f>
        <v>0</v>
      </c>
      <c r="R112" s="173" t="s">
        <v>1027</v>
      </c>
      <c r="S112" s="173" t="s">
        <v>201</v>
      </c>
      <c r="T112" s="174" t="s">
        <v>245</v>
      </c>
      <c r="U112" s="160">
        <v>0.55000000000000004</v>
      </c>
      <c r="V112" s="160">
        <f>ROUND(E112*U112,2)</f>
        <v>9.35</v>
      </c>
      <c r="W112" s="160"/>
      <c r="X112" s="151"/>
      <c r="Y112" s="151"/>
      <c r="Z112" s="151"/>
      <c r="AA112" s="151"/>
      <c r="AB112" s="151"/>
      <c r="AC112" s="151"/>
      <c r="AD112" s="151"/>
      <c r="AE112" s="151"/>
      <c r="AF112" s="151"/>
      <c r="AG112" s="151" t="s">
        <v>246</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319" t="s">
        <v>1978</v>
      </c>
      <c r="D113" s="320"/>
      <c r="E113" s="320"/>
      <c r="F113" s="320"/>
      <c r="G113" s="320"/>
      <c r="H113" s="160"/>
      <c r="I113" s="160"/>
      <c r="J113" s="160"/>
      <c r="K113" s="160"/>
      <c r="L113" s="160"/>
      <c r="M113" s="160"/>
      <c r="N113" s="160"/>
      <c r="O113" s="160"/>
      <c r="P113" s="160"/>
      <c r="Q113" s="160"/>
      <c r="R113" s="160"/>
      <c r="S113" s="160"/>
      <c r="T113" s="160"/>
      <c r="U113" s="160"/>
      <c r="V113" s="160"/>
      <c r="W113" s="160"/>
      <c r="X113" s="151"/>
      <c r="Y113" s="151"/>
      <c r="Z113" s="151"/>
      <c r="AA113" s="151"/>
      <c r="AB113" s="151"/>
      <c r="AC113" s="151"/>
      <c r="AD113" s="151"/>
      <c r="AE113" s="151"/>
      <c r="AF113" s="151"/>
      <c r="AG113" s="151" t="s">
        <v>204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68">
        <v>29</v>
      </c>
      <c r="B114" s="169" t="s">
        <v>1979</v>
      </c>
      <c r="C114" s="185" t="s">
        <v>1980</v>
      </c>
      <c r="D114" s="170" t="s">
        <v>211</v>
      </c>
      <c r="E114" s="171">
        <v>10</v>
      </c>
      <c r="F114" s="172">
        <v>0</v>
      </c>
      <c r="G114" s="173">
        <f>ROUND(E114*F114,2)</f>
        <v>0</v>
      </c>
      <c r="H114" s="172"/>
      <c r="I114" s="173">
        <f>ROUND(E114*H114,2)</f>
        <v>0</v>
      </c>
      <c r="J114" s="172"/>
      <c r="K114" s="173">
        <f>ROUND(E114*J114,2)</f>
        <v>0</v>
      </c>
      <c r="L114" s="173">
        <v>21</v>
      </c>
      <c r="M114" s="173">
        <f>G114*(1+L114/100)</f>
        <v>0</v>
      </c>
      <c r="N114" s="173">
        <v>3.8000000000000002E-4</v>
      </c>
      <c r="O114" s="173">
        <f>ROUND(E114*N114,2)</f>
        <v>0</v>
      </c>
      <c r="P114" s="173">
        <v>0</v>
      </c>
      <c r="Q114" s="173">
        <f>ROUND(E114*P114,2)</f>
        <v>0</v>
      </c>
      <c r="R114" s="173" t="s">
        <v>1067</v>
      </c>
      <c r="S114" s="173" t="s">
        <v>201</v>
      </c>
      <c r="T114" s="174" t="s">
        <v>245</v>
      </c>
      <c r="U114" s="160">
        <v>0.26100000000000001</v>
      </c>
      <c r="V114" s="160">
        <f>ROUND(E114*U114,2)</f>
        <v>2.61</v>
      </c>
      <c r="W114" s="160"/>
      <c r="X114" s="151"/>
      <c r="Y114" s="151"/>
      <c r="Z114" s="151"/>
      <c r="AA114" s="151"/>
      <c r="AB114" s="151"/>
      <c r="AC114" s="151"/>
      <c r="AD114" s="151"/>
      <c r="AE114" s="151"/>
      <c r="AF114" s="151"/>
      <c r="AG114" s="151" t="s">
        <v>246</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198" t="s">
        <v>1981</v>
      </c>
      <c r="D115" s="190"/>
      <c r="E115" s="191">
        <v>5</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250</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c r="A116" s="158"/>
      <c r="B116" s="159"/>
      <c r="C116" s="198" t="s">
        <v>1982</v>
      </c>
      <c r="D116" s="190"/>
      <c r="E116" s="191">
        <v>5</v>
      </c>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250</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68">
        <v>30</v>
      </c>
      <c r="B117" s="169" t="s">
        <v>1983</v>
      </c>
      <c r="C117" s="185" t="s">
        <v>1984</v>
      </c>
      <c r="D117" s="170" t="s">
        <v>211</v>
      </c>
      <c r="E117" s="171">
        <v>2</v>
      </c>
      <c r="F117" s="172">
        <v>0</v>
      </c>
      <c r="G117" s="173">
        <f>ROUND(E117*F117,2)</f>
        <v>0</v>
      </c>
      <c r="H117" s="172"/>
      <c r="I117" s="173">
        <f>ROUND(E117*H117,2)</f>
        <v>0</v>
      </c>
      <c r="J117" s="172"/>
      <c r="K117" s="173">
        <f>ROUND(E117*J117,2)</f>
        <v>0</v>
      </c>
      <c r="L117" s="173">
        <v>21</v>
      </c>
      <c r="M117" s="173">
        <f>G117*(1+L117/100)</f>
        <v>0</v>
      </c>
      <c r="N117" s="173">
        <v>6.8300000000000001E-3</v>
      </c>
      <c r="O117" s="173">
        <f>ROUND(E117*N117,2)</f>
        <v>0.01</v>
      </c>
      <c r="P117" s="173">
        <v>0</v>
      </c>
      <c r="Q117" s="173">
        <f>ROUND(E117*P117,2)</f>
        <v>0</v>
      </c>
      <c r="R117" s="173" t="s">
        <v>1067</v>
      </c>
      <c r="S117" s="173" t="s">
        <v>201</v>
      </c>
      <c r="T117" s="174" t="s">
        <v>245</v>
      </c>
      <c r="U117" s="160">
        <v>0.73699999999999999</v>
      </c>
      <c r="V117" s="160">
        <f>ROUND(E117*U117,2)</f>
        <v>1.47</v>
      </c>
      <c r="W117" s="160"/>
      <c r="X117" s="151"/>
      <c r="Y117" s="151"/>
      <c r="Z117" s="151"/>
      <c r="AA117" s="151"/>
      <c r="AB117" s="151"/>
      <c r="AC117" s="151"/>
      <c r="AD117" s="151"/>
      <c r="AE117" s="151"/>
      <c r="AF117" s="151"/>
      <c r="AG117" s="151" t="s">
        <v>246</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319" t="s">
        <v>1985</v>
      </c>
      <c r="D118" s="320"/>
      <c r="E118" s="320"/>
      <c r="F118" s="320"/>
      <c r="G118" s="32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204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58"/>
      <c r="B119" s="159"/>
      <c r="C119" s="198" t="s">
        <v>1986</v>
      </c>
      <c r="D119" s="190"/>
      <c r="E119" s="191">
        <v>1</v>
      </c>
      <c r="F119" s="160"/>
      <c r="G119" s="160"/>
      <c r="H119" s="160"/>
      <c r="I119" s="160"/>
      <c r="J119" s="160"/>
      <c r="K119" s="160"/>
      <c r="L119" s="160"/>
      <c r="M119" s="160"/>
      <c r="N119" s="160"/>
      <c r="O119" s="160"/>
      <c r="P119" s="160"/>
      <c r="Q119" s="160"/>
      <c r="R119" s="160"/>
      <c r="S119" s="160"/>
      <c r="T119" s="160"/>
      <c r="U119" s="160"/>
      <c r="V119" s="160"/>
      <c r="W119" s="160"/>
      <c r="X119" s="151"/>
      <c r="Y119" s="151"/>
      <c r="Z119" s="151"/>
      <c r="AA119" s="151"/>
      <c r="AB119" s="151"/>
      <c r="AC119" s="151"/>
      <c r="AD119" s="151"/>
      <c r="AE119" s="151"/>
      <c r="AF119" s="151"/>
      <c r="AG119" s="151" t="s">
        <v>250</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198" t="s">
        <v>1987</v>
      </c>
      <c r="D120" s="190"/>
      <c r="E120" s="191">
        <v>1</v>
      </c>
      <c r="F120" s="160"/>
      <c r="G120" s="160"/>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250</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68">
        <v>31</v>
      </c>
      <c r="B121" s="169" t="s">
        <v>1988</v>
      </c>
      <c r="C121" s="185" t="s">
        <v>1989</v>
      </c>
      <c r="D121" s="170" t="s">
        <v>211</v>
      </c>
      <c r="E121" s="171">
        <v>10</v>
      </c>
      <c r="F121" s="172">
        <v>0</v>
      </c>
      <c r="G121" s="173">
        <f>ROUND(E121*F121,2)</f>
        <v>0</v>
      </c>
      <c r="H121" s="172"/>
      <c r="I121" s="173">
        <f>ROUND(E121*H121,2)</f>
        <v>0</v>
      </c>
      <c r="J121" s="172"/>
      <c r="K121" s="173">
        <f>ROUND(E121*J121,2)</f>
        <v>0</v>
      </c>
      <c r="L121" s="173">
        <v>21</v>
      </c>
      <c r="M121" s="173">
        <f>G121*(1+L121/100)</f>
        <v>0</v>
      </c>
      <c r="N121" s="173">
        <v>8.94E-3</v>
      </c>
      <c r="O121" s="173">
        <f>ROUND(E121*N121,2)</f>
        <v>0.09</v>
      </c>
      <c r="P121" s="173">
        <v>0</v>
      </c>
      <c r="Q121" s="173">
        <f>ROUND(E121*P121,2)</f>
        <v>0</v>
      </c>
      <c r="R121" s="173"/>
      <c r="S121" s="173" t="s">
        <v>212</v>
      </c>
      <c r="T121" s="174" t="s">
        <v>578</v>
      </c>
      <c r="U121" s="160">
        <v>1.1279999999999999</v>
      </c>
      <c r="V121" s="160">
        <f>ROUND(E121*U121,2)</f>
        <v>11.28</v>
      </c>
      <c r="W121" s="160"/>
      <c r="X121" s="151"/>
      <c r="Y121" s="151"/>
      <c r="Z121" s="151"/>
      <c r="AA121" s="151"/>
      <c r="AB121" s="151"/>
      <c r="AC121" s="151"/>
      <c r="AD121" s="151"/>
      <c r="AE121" s="151"/>
      <c r="AF121" s="151"/>
      <c r="AG121" s="151" t="s">
        <v>246</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319" t="s">
        <v>1985</v>
      </c>
      <c r="D122" s="320"/>
      <c r="E122" s="320"/>
      <c r="F122" s="320"/>
      <c r="G122" s="32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204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198" t="s">
        <v>1981</v>
      </c>
      <c r="D123" s="190"/>
      <c r="E123" s="191">
        <v>5</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250</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198" t="s">
        <v>1990</v>
      </c>
      <c r="D124" s="190"/>
      <c r="E124" s="191">
        <v>2</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250</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198" t="s">
        <v>1991</v>
      </c>
      <c r="D125" s="190"/>
      <c r="E125" s="191">
        <v>3</v>
      </c>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250</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68">
        <v>32</v>
      </c>
      <c r="B126" s="169" t="s">
        <v>1992</v>
      </c>
      <c r="C126" s="185" t="s">
        <v>1993</v>
      </c>
      <c r="D126" s="170" t="s">
        <v>211</v>
      </c>
      <c r="E126" s="171">
        <v>1</v>
      </c>
      <c r="F126" s="172">
        <v>0</v>
      </c>
      <c r="G126" s="173">
        <f>ROUND(E126*F126,2)</f>
        <v>0</v>
      </c>
      <c r="H126" s="172"/>
      <c r="I126" s="173">
        <f>ROUND(E126*H126,2)</f>
        <v>0</v>
      </c>
      <c r="J126" s="172"/>
      <c r="K126" s="173">
        <f>ROUND(E126*J126,2)</f>
        <v>0</v>
      </c>
      <c r="L126" s="173">
        <v>21</v>
      </c>
      <c r="M126" s="173">
        <f>G126*(1+L126/100)</f>
        <v>0</v>
      </c>
      <c r="N126" s="173">
        <v>8.94E-3</v>
      </c>
      <c r="O126" s="173">
        <f>ROUND(E126*N126,2)</f>
        <v>0.01</v>
      </c>
      <c r="P126" s="173">
        <v>0</v>
      </c>
      <c r="Q126" s="173">
        <f>ROUND(E126*P126,2)</f>
        <v>0</v>
      </c>
      <c r="R126" s="173"/>
      <c r="S126" s="173" t="s">
        <v>212</v>
      </c>
      <c r="T126" s="174" t="s">
        <v>578</v>
      </c>
      <c r="U126" s="160">
        <v>1.1279999999999999</v>
      </c>
      <c r="V126" s="160">
        <f>ROUND(E126*U126,2)</f>
        <v>1.1299999999999999</v>
      </c>
      <c r="W126" s="160"/>
      <c r="X126" s="151"/>
      <c r="Y126" s="151"/>
      <c r="Z126" s="151"/>
      <c r="AA126" s="151"/>
      <c r="AB126" s="151"/>
      <c r="AC126" s="151"/>
      <c r="AD126" s="151"/>
      <c r="AE126" s="151"/>
      <c r="AF126" s="151"/>
      <c r="AG126" s="151" t="s">
        <v>246</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319" t="s">
        <v>1985</v>
      </c>
      <c r="D127" s="320"/>
      <c r="E127" s="320"/>
      <c r="F127" s="320"/>
      <c r="G127" s="320"/>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204</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198" t="s">
        <v>1994</v>
      </c>
      <c r="D128" s="190"/>
      <c r="E128" s="191">
        <v>1</v>
      </c>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250</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ht="22.5" outlineLevel="1">
      <c r="A129" s="168">
        <v>33</v>
      </c>
      <c r="B129" s="169" t="s">
        <v>1995</v>
      </c>
      <c r="C129" s="185" t="s">
        <v>1996</v>
      </c>
      <c r="D129" s="170" t="s">
        <v>318</v>
      </c>
      <c r="E129" s="171">
        <v>4.5</v>
      </c>
      <c r="F129" s="172">
        <v>0</v>
      </c>
      <c r="G129" s="173">
        <f>ROUND(E129*F129,2)</f>
        <v>0</v>
      </c>
      <c r="H129" s="172"/>
      <c r="I129" s="173">
        <f>ROUND(E129*H129,2)</f>
        <v>0</v>
      </c>
      <c r="J129" s="172"/>
      <c r="K129" s="173">
        <f>ROUND(E129*J129,2)</f>
        <v>0</v>
      </c>
      <c r="L129" s="173">
        <v>21</v>
      </c>
      <c r="M129" s="173">
        <f>G129*(1+L129/100)</f>
        <v>0</v>
      </c>
      <c r="N129" s="173">
        <v>4.6999999999999999E-4</v>
      </c>
      <c r="O129" s="173">
        <f>ROUND(E129*N129,2)</f>
        <v>0</v>
      </c>
      <c r="P129" s="173">
        <v>0</v>
      </c>
      <c r="Q129" s="173">
        <f>ROUND(E129*P129,2)</f>
        <v>0</v>
      </c>
      <c r="R129" s="173" t="s">
        <v>1067</v>
      </c>
      <c r="S129" s="173" t="s">
        <v>201</v>
      </c>
      <c r="T129" s="174" t="s">
        <v>245</v>
      </c>
      <c r="U129" s="160">
        <v>0.35899999999999999</v>
      </c>
      <c r="V129" s="160">
        <f>ROUND(E129*U129,2)</f>
        <v>1.62</v>
      </c>
      <c r="W129" s="160"/>
      <c r="X129" s="151"/>
      <c r="Y129" s="151"/>
      <c r="Z129" s="151"/>
      <c r="AA129" s="151"/>
      <c r="AB129" s="151"/>
      <c r="AC129" s="151"/>
      <c r="AD129" s="151"/>
      <c r="AE129" s="151"/>
      <c r="AF129" s="151"/>
      <c r="AG129" s="151" t="s">
        <v>246</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319" t="s">
        <v>1997</v>
      </c>
      <c r="D130" s="320"/>
      <c r="E130" s="320"/>
      <c r="F130" s="320"/>
      <c r="G130" s="32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204</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198" t="s">
        <v>1998</v>
      </c>
      <c r="D131" s="190"/>
      <c r="E131" s="191">
        <v>3</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250</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198" t="s">
        <v>1999</v>
      </c>
      <c r="D132" s="190"/>
      <c r="E132" s="191">
        <v>1.5</v>
      </c>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250</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ht="22.5" outlineLevel="1">
      <c r="A133" s="168">
        <v>34</v>
      </c>
      <c r="B133" s="169" t="s">
        <v>2000</v>
      </c>
      <c r="C133" s="185" t="s">
        <v>2001</v>
      </c>
      <c r="D133" s="170" t="s">
        <v>318</v>
      </c>
      <c r="E133" s="171">
        <v>8.0950000000000006</v>
      </c>
      <c r="F133" s="172">
        <v>0</v>
      </c>
      <c r="G133" s="173">
        <f>ROUND(E133*F133,2)</f>
        <v>0</v>
      </c>
      <c r="H133" s="172"/>
      <c r="I133" s="173">
        <f>ROUND(E133*H133,2)</f>
        <v>0</v>
      </c>
      <c r="J133" s="172"/>
      <c r="K133" s="173">
        <f>ROUND(E133*J133,2)</f>
        <v>0</v>
      </c>
      <c r="L133" s="173">
        <v>21</v>
      </c>
      <c r="M133" s="173">
        <f>G133*(1+L133/100)</f>
        <v>0</v>
      </c>
      <c r="N133" s="173">
        <v>6.9999999999999999E-4</v>
      </c>
      <c r="O133" s="173">
        <f>ROUND(E133*N133,2)</f>
        <v>0.01</v>
      </c>
      <c r="P133" s="173">
        <v>0</v>
      </c>
      <c r="Q133" s="173">
        <f>ROUND(E133*P133,2)</f>
        <v>0</v>
      </c>
      <c r="R133" s="173" t="s">
        <v>1067</v>
      </c>
      <c r="S133" s="173" t="s">
        <v>201</v>
      </c>
      <c r="T133" s="174" t="s">
        <v>245</v>
      </c>
      <c r="U133" s="160">
        <v>0.45200000000000001</v>
      </c>
      <c r="V133" s="160">
        <f>ROUND(E133*U133,2)</f>
        <v>3.66</v>
      </c>
      <c r="W133" s="160"/>
      <c r="X133" s="151"/>
      <c r="Y133" s="151"/>
      <c r="Z133" s="151"/>
      <c r="AA133" s="151"/>
      <c r="AB133" s="151"/>
      <c r="AC133" s="151"/>
      <c r="AD133" s="151"/>
      <c r="AE133" s="151"/>
      <c r="AF133" s="151"/>
      <c r="AG133" s="151" t="s">
        <v>259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319" t="s">
        <v>1997</v>
      </c>
      <c r="D134" s="320"/>
      <c r="E134" s="320"/>
      <c r="F134" s="320"/>
      <c r="G134" s="32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204</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198" t="s">
        <v>2002</v>
      </c>
      <c r="D135" s="190"/>
      <c r="E135" s="191">
        <v>6.0949999999999998</v>
      </c>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250</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198" t="s">
        <v>2003</v>
      </c>
      <c r="D136" s="190"/>
      <c r="E136" s="191">
        <v>2</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250</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22.5" outlineLevel="1">
      <c r="A137" s="168">
        <v>35</v>
      </c>
      <c r="B137" s="169" t="s">
        <v>2004</v>
      </c>
      <c r="C137" s="185" t="s">
        <v>2005</v>
      </c>
      <c r="D137" s="170" t="s">
        <v>318</v>
      </c>
      <c r="E137" s="171">
        <v>3</v>
      </c>
      <c r="F137" s="172">
        <v>0</v>
      </c>
      <c r="G137" s="173">
        <f>ROUND(E137*F137,2)</f>
        <v>0</v>
      </c>
      <c r="H137" s="172"/>
      <c r="I137" s="173">
        <f>ROUND(E137*H137,2)</f>
        <v>0</v>
      </c>
      <c r="J137" s="172"/>
      <c r="K137" s="173">
        <f>ROUND(E137*J137,2)</f>
        <v>0</v>
      </c>
      <c r="L137" s="173">
        <v>21</v>
      </c>
      <c r="M137" s="173">
        <f>G137*(1+L137/100)</f>
        <v>0</v>
      </c>
      <c r="N137" s="173">
        <v>1.5200000000000001E-3</v>
      </c>
      <c r="O137" s="173">
        <f>ROUND(E137*N137,2)</f>
        <v>0</v>
      </c>
      <c r="P137" s="173">
        <v>0</v>
      </c>
      <c r="Q137" s="173">
        <f>ROUND(E137*P137,2)</f>
        <v>0</v>
      </c>
      <c r="R137" s="173" t="s">
        <v>1067</v>
      </c>
      <c r="S137" s="173" t="s">
        <v>201</v>
      </c>
      <c r="T137" s="174" t="s">
        <v>245</v>
      </c>
      <c r="U137" s="160">
        <v>1.173</v>
      </c>
      <c r="V137" s="160">
        <f>ROUND(E137*U137,2)</f>
        <v>3.52</v>
      </c>
      <c r="W137" s="160"/>
      <c r="X137" s="151"/>
      <c r="Y137" s="151"/>
      <c r="Z137" s="151"/>
      <c r="AA137" s="151"/>
      <c r="AB137" s="151"/>
      <c r="AC137" s="151"/>
      <c r="AD137" s="151"/>
      <c r="AE137" s="151"/>
      <c r="AF137" s="151"/>
      <c r="AG137" s="151" t="s">
        <v>246</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319" t="s">
        <v>1997</v>
      </c>
      <c r="D138" s="320"/>
      <c r="E138" s="320"/>
      <c r="F138" s="320"/>
      <c r="G138" s="32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204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8" t="s">
        <v>2006</v>
      </c>
      <c r="D139" s="190"/>
      <c r="E139" s="191">
        <v>2</v>
      </c>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250</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8" t="s">
        <v>1987</v>
      </c>
      <c r="D140" s="190"/>
      <c r="E140" s="191">
        <v>1</v>
      </c>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250</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2.5" outlineLevel="1">
      <c r="A141" s="168">
        <v>36</v>
      </c>
      <c r="B141" s="169" t="s">
        <v>2007</v>
      </c>
      <c r="C141" s="185" t="s">
        <v>2008</v>
      </c>
      <c r="D141" s="170" t="s">
        <v>318</v>
      </c>
      <c r="E141" s="171">
        <v>31.89</v>
      </c>
      <c r="F141" s="172">
        <v>0</v>
      </c>
      <c r="G141" s="173">
        <f>ROUND(E141*F141,2)</f>
        <v>0</v>
      </c>
      <c r="H141" s="172"/>
      <c r="I141" s="173">
        <f>ROUND(E141*H141,2)</f>
        <v>0</v>
      </c>
      <c r="J141" s="172"/>
      <c r="K141" s="173">
        <f>ROUND(E141*J141,2)</f>
        <v>0</v>
      </c>
      <c r="L141" s="173">
        <v>21</v>
      </c>
      <c r="M141" s="173">
        <f>G141*(1+L141/100)</f>
        <v>0</v>
      </c>
      <c r="N141" s="173">
        <v>1.31E-3</v>
      </c>
      <c r="O141" s="173">
        <f>ROUND(E141*N141,2)</f>
        <v>0.04</v>
      </c>
      <c r="P141" s="173">
        <v>0</v>
      </c>
      <c r="Q141" s="173">
        <f>ROUND(E141*P141,2)</f>
        <v>0</v>
      </c>
      <c r="R141" s="173" t="s">
        <v>1067</v>
      </c>
      <c r="S141" s="173" t="s">
        <v>201</v>
      </c>
      <c r="T141" s="174" t="s">
        <v>245</v>
      </c>
      <c r="U141" s="160">
        <v>0.79700000000000004</v>
      </c>
      <c r="V141" s="160">
        <f>ROUND(E141*U141,2)</f>
        <v>25.42</v>
      </c>
      <c r="W141" s="160"/>
      <c r="X141" s="151"/>
      <c r="Y141" s="151"/>
      <c r="Z141" s="151"/>
      <c r="AA141" s="151"/>
      <c r="AB141" s="151"/>
      <c r="AC141" s="151"/>
      <c r="AD141" s="151"/>
      <c r="AE141" s="151"/>
      <c r="AF141" s="151"/>
      <c r="AG141" s="151" t="s">
        <v>246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319" t="s">
        <v>2009</v>
      </c>
      <c r="D142" s="320"/>
      <c r="E142" s="320"/>
      <c r="F142" s="320"/>
      <c r="G142" s="32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204</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317" t="s">
        <v>2010</v>
      </c>
      <c r="D143" s="318"/>
      <c r="E143" s="318"/>
      <c r="F143" s="318"/>
      <c r="G143" s="318"/>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204</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198" t="s">
        <v>2011</v>
      </c>
      <c r="D144" s="190"/>
      <c r="E144" s="191">
        <v>3.5</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250</v>
      </c>
      <c r="AH144" s="151">
        <v>0</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8" t="s">
        <v>2012</v>
      </c>
      <c r="D145" s="190"/>
      <c r="E145" s="191">
        <v>4</v>
      </c>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250</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8" t="s">
        <v>2013</v>
      </c>
      <c r="D146" s="190"/>
      <c r="E146" s="191">
        <v>12.51</v>
      </c>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250</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58"/>
      <c r="B147" s="159"/>
      <c r="C147" s="198" t="s">
        <v>2014</v>
      </c>
      <c r="D147" s="190"/>
      <c r="E147" s="191">
        <v>11.88</v>
      </c>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250</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2.5" outlineLevel="1">
      <c r="A148" s="168">
        <v>37</v>
      </c>
      <c r="B148" s="169" t="s">
        <v>2015</v>
      </c>
      <c r="C148" s="185" t="s">
        <v>2016</v>
      </c>
      <c r="D148" s="170" t="s">
        <v>318</v>
      </c>
      <c r="E148" s="171">
        <v>20.73</v>
      </c>
      <c r="F148" s="172">
        <v>0</v>
      </c>
      <c r="G148" s="173">
        <f>ROUND(E148*F148,2)</f>
        <v>0</v>
      </c>
      <c r="H148" s="172"/>
      <c r="I148" s="173">
        <f>ROUND(E148*H148,2)</f>
        <v>0</v>
      </c>
      <c r="J148" s="172"/>
      <c r="K148" s="173">
        <f>ROUND(E148*J148,2)</f>
        <v>0</v>
      </c>
      <c r="L148" s="173">
        <v>21</v>
      </c>
      <c r="M148" s="173">
        <f>G148*(1+L148/100)</f>
        <v>0</v>
      </c>
      <c r="N148" s="173">
        <v>1.6100000000000001E-3</v>
      </c>
      <c r="O148" s="173">
        <f>ROUND(E148*N148,2)</f>
        <v>0.03</v>
      </c>
      <c r="P148" s="173">
        <v>0</v>
      </c>
      <c r="Q148" s="173">
        <f>ROUND(E148*P148,2)</f>
        <v>0</v>
      </c>
      <c r="R148" s="173" t="s">
        <v>1067</v>
      </c>
      <c r="S148" s="173" t="s">
        <v>201</v>
      </c>
      <c r="T148" s="174" t="s">
        <v>245</v>
      </c>
      <c r="U148" s="160">
        <v>0.73899999999999999</v>
      </c>
      <c r="V148" s="160">
        <f>ROUND(E148*U148,2)</f>
        <v>15.32</v>
      </c>
      <c r="W148" s="160"/>
      <c r="X148" s="151"/>
      <c r="Y148" s="151"/>
      <c r="Z148" s="151"/>
      <c r="AA148" s="151"/>
      <c r="AB148" s="151"/>
      <c r="AC148" s="151"/>
      <c r="AD148" s="151"/>
      <c r="AE148" s="151"/>
      <c r="AF148" s="151"/>
      <c r="AG148" s="151" t="s">
        <v>246</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319" t="s">
        <v>2009</v>
      </c>
      <c r="D149" s="320"/>
      <c r="E149" s="320"/>
      <c r="F149" s="320"/>
      <c r="G149" s="32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204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317" t="s">
        <v>2010</v>
      </c>
      <c r="D150" s="318"/>
      <c r="E150" s="318"/>
      <c r="F150" s="318"/>
      <c r="G150" s="318"/>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204</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198" t="s">
        <v>2011</v>
      </c>
      <c r="D151" s="190"/>
      <c r="E151" s="191">
        <v>3.5</v>
      </c>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250</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8" t="s">
        <v>2012</v>
      </c>
      <c r="D152" s="190"/>
      <c r="E152" s="191">
        <v>4</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250</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198" t="s">
        <v>2017</v>
      </c>
      <c r="D153" s="190"/>
      <c r="E153" s="191">
        <v>13.23</v>
      </c>
      <c r="F153" s="160"/>
      <c r="G153" s="160"/>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250</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22.5" outlineLevel="1">
      <c r="A154" s="168">
        <v>38</v>
      </c>
      <c r="B154" s="169" t="s">
        <v>2018</v>
      </c>
      <c r="C154" s="185" t="s">
        <v>2019</v>
      </c>
      <c r="D154" s="170" t="s">
        <v>318</v>
      </c>
      <c r="E154" s="171">
        <v>5.2080000000000002</v>
      </c>
      <c r="F154" s="172">
        <v>0</v>
      </c>
      <c r="G154" s="173">
        <f>ROUND(E154*F154,2)</f>
        <v>0</v>
      </c>
      <c r="H154" s="172"/>
      <c r="I154" s="173">
        <f>ROUND(E154*H154,2)</f>
        <v>0</v>
      </c>
      <c r="J154" s="172"/>
      <c r="K154" s="173">
        <f>ROUND(E154*J154,2)</f>
        <v>0</v>
      </c>
      <c r="L154" s="173">
        <v>21</v>
      </c>
      <c r="M154" s="173">
        <f>G154*(1+L154/100)</f>
        <v>0</v>
      </c>
      <c r="N154" s="173">
        <v>1.3699999999999999E-3</v>
      </c>
      <c r="O154" s="173">
        <f>ROUND(E154*N154,2)</f>
        <v>0.01</v>
      </c>
      <c r="P154" s="173">
        <v>0</v>
      </c>
      <c r="Q154" s="173">
        <f>ROUND(E154*P154,2)</f>
        <v>0</v>
      </c>
      <c r="R154" s="173" t="s">
        <v>1067</v>
      </c>
      <c r="S154" s="173" t="s">
        <v>201</v>
      </c>
      <c r="T154" s="174" t="s">
        <v>245</v>
      </c>
      <c r="U154" s="160">
        <v>0.79669999999999996</v>
      </c>
      <c r="V154" s="160">
        <f>ROUND(E154*U154,2)</f>
        <v>4.1500000000000004</v>
      </c>
      <c r="W154" s="160"/>
      <c r="X154" s="151"/>
      <c r="Y154" s="151"/>
      <c r="Z154" s="151"/>
      <c r="AA154" s="151"/>
      <c r="AB154" s="151"/>
      <c r="AC154" s="151"/>
      <c r="AD154" s="151"/>
      <c r="AE154" s="151"/>
      <c r="AF154" s="151"/>
      <c r="AG154" s="151" t="s">
        <v>246</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319" t="s">
        <v>2009</v>
      </c>
      <c r="D155" s="320"/>
      <c r="E155" s="320"/>
      <c r="F155" s="320"/>
      <c r="G155" s="32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204</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317" t="s">
        <v>2010</v>
      </c>
      <c r="D156" s="318"/>
      <c r="E156" s="318"/>
      <c r="F156" s="318"/>
      <c r="G156" s="318"/>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204</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8" t="s">
        <v>2020</v>
      </c>
      <c r="D157" s="190"/>
      <c r="E157" s="191">
        <v>5.2080000000000002</v>
      </c>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250</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2.5" outlineLevel="1">
      <c r="A158" s="168">
        <v>39</v>
      </c>
      <c r="B158" s="169" t="s">
        <v>2021</v>
      </c>
      <c r="C158" s="185" t="s">
        <v>2022</v>
      </c>
      <c r="D158" s="170" t="s">
        <v>318</v>
      </c>
      <c r="E158" s="171">
        <v>3.1</v>
      </c>
      <c r="F158" s="172">
        <v>0</v>
      </c>
      <c r="G158" s="173">
        <f>ROUND(E158*F158,2)</f>
        <v>0</v>
      </c>
      <c r="H158" s="172"/>
      <c r="I158" s="173">
        <f>ROUND(E158*H158,2)</f>
        <v>0</v>
      </c>
      <c r="J158" s="172"/>
      <c r="K158" s="173">
        <f>ROUND(E158*J158,2)</f>
        <v>0</v>
      </c>
      <c r="L158" s="173">
        <v>21</v>
      </c>
      <c r="M158" s="173">
        <f>G158*(1+L158/100)</f>
        <v>0</v>
      </c>
      <c r="N158" s="173">
        <v>1.73E-3</v>
      </c>
      <c r="O158" s="173">
        <f>ROUND(E158*N158,2)</f>
        <v>0.01</v>
      </c>
      <c r="P158" s="173">
        <v>0</v>
      </c>
      <c r="Q158" s="173">
        <f>ROUND(E158*P158,2)</f>
        <v>0</v>
      </c>
      <c r="R158" s="173" t="s">
        <v>1067</v>
      </c>
      <c r="S158" s="173" t="s">
        <v>201</v>
      </c>
      <c r="T158" s="174" t="s">
        <v>245</v>
      </c>
      <c r="U158" s="160">
        <v>0.82899999999999996</v>
      </c>
      <c r="V158" s="160">
        <f>ROUND(E158*U158,2)</f>
        <v>2.57</v>
      </c>
      <c r="W158" s="160"/>
      <c r="X158" s="151"/>
      <c r="Y158" s="151"/>
      <c r="Z158" s="151"/>
      <c r="AA158" s="151"/>
      <c r="AB158" s="151"/>
      <c r="AC158" s="151"/>
      <c r="AD158" s="151"/>
      <c r="AE158" s="151"/>
      <c r="AF158" s="151"/>
      <c r="AG158" s="151" t="s">
        <v>246</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319" t="s">
        <v>2009</v>
      </c>
      <c r="D159" s="320"/>
      <c r="E159" s="320"/>
      <c r="F159" s="320"/>
      <c r="G159" s="320"/>
      <c r="H159" s="160"/>
      <c r="I159" s="160"/>
      <c r="J159" s="160"/>
      <c r="K159" s="160"/>
      <c r="L159" s="160"/>
      <c r="M159" s="160"/>
      <c r="N159" s="160"/>
      <c r="O159" s="160"/>
      <c r="P159" s="160"/>
      <c r="Q159" s="160"/>
      <c r="R159" s="160"/>
      <c r="S159" s="160"/>
      <c r="T159" s="160"/>
      <c r="U159" s="160"/>
      <c r="V159" s="160"/>
      <c r="W159" s="160"/>
      <c r="X159" s="151"/>
      <c r="Y159" s="151"/>
      <c r="Z159" s="151"/>
      <c r="AA159" s="151"/>
      <c r="AB159" s="151"/>
      <c r="AC159" s="151"/>
      <c r="AD159" s="151"/>
      <c r="AE159" s="151"/>
      <c r="AF159" s="151"/>
      <c r="AG159" s="151" t="s">
        <v>204</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317" t="s">
        <v>2010</v>
      </c>
      <c r="D160" s="318"/>
      <c r="E160" s="318"/>
      <c r="F160" s="318"/>
      <c r="G160" s="318"/>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204</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8" t="s">
        <v>2023</v>
      </c>
      <c r="D161" s="190"/>
      <c r="E161" s="191">
        <v>3.1</v>
      </c>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250</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c r="A162" s="168">
        <v>40</v>
      </c>
      <c r="B162" s="169" t="s">
        <v>2024</v>
      </c>
      <c r="C162" s="185" t="s">
        <v>2025</v>
      </c>
      <c r="D162" s="170" t="s">
        <v>318</v>
      </c>
      <c r="E162" s="171">
        <v>18.5</v>
      </c>
      <c r="F162" s="172">
        <v>0</v>
      </c>
      <c r="G162" s="173">
        <f>ROUND(E162*F162,2)</f>
        <v>0</v>
      </c>
      <c r="H162" s="172"/>
      <c r="I162" s="173">
        <f>ROUND(E162*H162,2)</f>
        <v>0</v>
      </c>
      <c r="J162" s="172"/>
      <c r="K162" s="173">
        <f>ROUND(E162*J162,2)</f>
        <v>0</v>
      </c>
      <c r="L162" s="173">
        <v>21</v>
      </c>
      <c r="M162" s="173">
        <f>G162*(1+L162/100)</f>
        <v>0</v>
      </c>
      <c r="N162" s="173">
        <v>2.5000000000000001E-3</v>
      </c>
      <c r="O162" s="173">
        <f>ROUND(E162*N162,2)</f>
        <v>0.05</v>
      </c>
      <c r="P162" s="173">
        <v>0</v>
      </c>
      <c r="Q162" s="173">
        <f>ROUND(E162*P162,2)</f>
        <v>0</v>
      </c>
      <c r="R162" s="173" t="s">
        <v>1067</v>
      </c>
      <c r="S162" s="173" t="s">
        <v>201</v>
      </c>
      <c r="T162" s="174" t="s">
        <v>245</v>
      </c>
      <c r="U162" s="160">
        <v>0.8</v>
      </c>
      <c r="V162" s="160">
        <f>ROUND(E162*U162,2)</f>
        <v>14.8</v>
      </c>
      <c r="W162" s="160"/>
      <c r="X162" s="151"/>
      <c r="Y162" s="151"/>
      <c r="Z162" s="151"/>
      <c r="AA162" s="151"/>
      <c r="AB162" s="151"/>
      <c r="AC162" s="151"/>
      <c r="AD162" s="151"/>
      <c r="AE162" s="151"/>
      <c r="AF162" s="151"/>
      <c r="AG162" s="151" t="s">
        <v>246</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319" t="s">
        <v>1997</v>
      </c>
      <c r="D163" s="320"/>
      <c r="E163" s="320"/>
      <c r="F163" s="320"/>
      <c r="G163" s="32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204</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198" t="s">
        <v>2026</v>
      </c>
      <c r="D164" s="190"/>
      <c r="E164" s="191">
        <v>18.5</v>
      </c>
      <c r="F164" s="160"/>
      <c r="G164" s="160"/>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250</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ht="22.5" outlineLevel="1">
      <c r="A165" s="168">
        <v>41</v>
      </c>
      <c r="B165" s="169" t="s">
        <v>2027</v>
      </c>
      <c r="C165" s="185" t="s">
        <v>2028</v>
      </c>
      <c r="D165" s="170" t="s">
        <v>318</v>
      </c>
      <c r="E165" s="171">
        <v>4</v>
      </c>
      <c r="F165" s="172">
        <v>0</v>
      </c>
      <c r="G165" s="173">
        <f>ROUND(E165*F165,2)</f>
        <v>0</v>
      </c>
      <c r="H165" s="172"/>
      <c r="I165" s="173">
        <f>ROUND(E165*H165,2)</f>
        <v>0</v>
      </c>
      <c r="J165" s="172"/>
      <c r="K165" s="173">
        <f>ROUND(E165*J165,2)</f>
        <v>0</v>
      </c>
      <c r="L165" s="173">
        <v>21</v>
      </c>
      <c r="M165" s="173">
        <f>G165*(1+L165/100)</f>
        <v>0</v>
      </c>
      <c r="N165" s="173">
        <v>3.5500000000000002E-3</v>
      </c>
      <c r="O165" s="173">
        <f>ROUND(E165*N165,2)</f>
        <v>0.01</v>
      </c>
      <c r="P165" s="173">
        <v>0</v>
      </c>
      <c r="Q165" s="173">
        <f>ROUND(E165*P165,2)</f>
        <v>0</v>
      </c>
      <c r="R165" s="173" t="s">
        <v>1067</v>
      </c>
      <c r="S165" s="173" t="s">
        <v>201</v>
      </c>
      <c r="T165" s="174" t="s">
        <v>245</v>
      </c>
      <c r="U165" s="160">
        <v>0.55000000000000004</v>
      </c>
      <c r="V165" s="160">
        <f>ROUND(E165*U165,2)</f>
        <v>2.2000000000000002</v>
      </c>
      <c r="W165" s="160"/>
      <c r="X165" s="151"/>
      <c r="Y165" s="151"/>
      <c r="Z165" s="151"/>
      <c r="AA165" s="151"/>
      <c r="AB165" s="151"/>
      <c r="AC165" s="151"/>
      <c r="AD165" s="151"/>
      <c r="AE165" s="151"/>
      <c r="AF165" s="151"/>
      <c r="AG165" s="151" t="s">
        <v>246</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c r="A166" s="158"/>
      <c r="B166" s="159"/>
      <c r="C166" s="319" t="s">
        <v>1997</v>
      </c>
      <c r="D166" s="320"/>
      <c r="E166" s="320"/>
      <c r="F166" s="320"/>
      <c r="G166" s="320"/>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204</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c r="A167" s="158"/>
      <c r="B167" s="159"/>
      <c r="C167" s="198" t="s">
        <v>2029</v>
      </c>
      <c r="D167" s="190"/>
      <c r="E167" s="191">
        <v>4</v>
      </c>
      <c r="F167" s="160"/>
      <c r="G167" s="160"/>
      <c r="H167" s="160"/>
      <c r="I167" s="160"/>
      <c r="J167" s="160"/>
      <c r="K167" s="160"/>
      <c r="L167" s="160"/>
      <c r="M167" s="160"/>
      <c r="N167" s="160"/>
      <c r="O167" s="160"/>
      <c r="P167" s="160"/>
      <c r="Q167" s="160"/>
      <c r="R167" s="160"/>
      <c r="S167" s="160"/>
      <c r="T167" s="160"/>
      <c r="U167" s="160"/>
      <c r="V167" s="160"/>
      <c r="W167" s="160"/>
      <c r="X167" s="151"/>
      <c r="Y167" s="151"/>
      <c r="Z167" s="151"/>
      <c r="AA167" s="151"/>
      <c r="AB167" s="151"/>
      <c r="AC167" s="151"/>
      <c r="AD167" s="151"/>
      <c r="AE167" s="151"/>
      <c r="AF167" s="151"/>
      <c r="AG167" s="151" t="s">
        <v>250</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68">
        <v>42</v>
      </c>
      <c r="B168" s="169" t="s">
        <v>2030</v>
      </c>
      <c r="C168" s="185" t="s">
        <v>2031</v>
      </c>
      <c r="D168" s="170" t="s">
        <v>2032</v>
      </c>
      <c r="E168" s="171">
        <v>4</v>
      </c>
      <c r="F168" s="172">
        <v>0</v>
      </c>
      <c r="G168" s="173">
        <f>ROUND(E168*F168,2)</f>
        <v>0</v>
      </c>
      <c r="H168" s="172"/>
      <c r="I168" s="173">
        <f>ROUND(E168*H168,2)</f>
        <v>0</v>
      </c>
      <c r="J168" s="172"/>
      <c r="K168" s="173">
        <f>ROUND(E168*J168,2)</f>
        <v>0</v>
      </c>
      <c r="L168" s="173">
        <v>21</v>
      </c>
      <c r="M168" s="173">
        <f>G168*(1+L168/100)</f>
        <v>0</v>
      </c>
      <c r="N168" s="173">
        <v>0</v>
      </c>
      <c r="O168" s="173">
        <f>ROUND(E168*N168,2)</f>
        <v>0</v>
      </c>
      <c r="P168" s="173">
        <v>0</v>
      </c>
      <c r="Q168" s="173">
        <f>ROUND(E168*P168,2)</f>
        <v>0</v>
      </c>
      <c r="R168" s="173" t="s">
        <v>1067</v>
      </c>
      <c r="S168" s="173" t="s">
        <v>201</v>
      </c>
      <c r="T168" s="174" t="s">
        <v>245</v>
      </c>
      <c r="U168" s="160">
        <v>0</v>
      </c>
      <c r="V168" s="160">
        <f>ROUND(E168*U168,2)</f>
        <v>0</v>
      </c>
      <c r="W168" s="160"/>
      <c r="X168" s="151"/>
      <c r="Y168" s="151"/>
      <c r="Z168" s="151"/>
      <c r="AA168" s="151"/>
      <c r="AB168" s="151"/>
      <c r="AC168" s="151"/>
      <c r="AD168" s="151"/>
      <c r="AE168" s="151"/>
      <c r="AF168" s="151"/>
      <c r="AG168" s="151" t="s">
        <v>259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315" t="s">
        <v>2033</v>
      </c>
      <c r="D169" s="316"/>
      <c r="E169" s="316"/>
      <c r="F169" s="316"/>
      <c r="G169" s="316"/>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248</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198" t="s">
        <v>2034</v>
      </c>
      <c r="D170" s="190"/>
      <c r="E170" s="191">
        <v>2</v>
      </c>
      <c r="F170" s="160"/>
      <c r="G170" s="160"/>
      <c r="H170" s="160"/>
      <c r="I170" s="160"/>
      <c r="J170" s="160"/>
      <c r="K170" s="160"/>
      <c r="L170" s="160"/>
      <c r="M170" s="160"/>
      <c r="N170" s="160"/>
      <c r="O170" s="160"/>
      <c r="P170" s="160"/>
      <c r="Q170" s="160"/>
      <c r="R170" s="160"/>
      <c r="S170" s="160"/>
      <c r="T170" s="160"/>
      <c r="U170" s="160"/>
      <c r="V170" s="160"/>
      <c r="W170" s="160"/>
      <c r="X170" s="151"/>
      <c r="Y170" s="151"/>
      <c r="Z170" s="151"/>
      <c r="AA170" s="151"/>
      <c r="AB170" s="151"/>
      <c r="AC170" s="151"/>
      <c r="AD170" s="151"/>
      <c r="AE170" s="151"/>
      <c r="AF170" s="151"/>
      <c r="AG170" s="151" t="s">
        <v>250</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c r="A171" s="158"/>
      <c r="B171" s="159"/>
      <c r="C171" s="198" t="s">
        <v>1990</v>
      </c>
      <c r="D171" s="190"/>
      <c r="E171" s="191">
        <v>2</v>
      </c>
      <c r="F171" s="160"/>
      <c r="G171" s="160"/>
      <c r="H171" s="160"/>
      <c r="I171" s="160"/>
      <c r="J171" s="160"/>
      <c r="K171" s="160"/>
      <c r="L171" s="160"/>
      <c r="M171" s="160"/>
      <c r="N171" s="160"/>
      <c r="O171" s="160"/>
      <c r="P171" s="160"/>
      <c r="Q171" s="160"/>
      <c r="R171" s="160"/>
      <c r="S171" s="160"/>
      <c r="T171" s="160"/>
      <c r="U171" s="160"/>
      <c r="V171" s="160"/>
      <c r="W171" s="160"/>
      <c r="X171" s="151"/>
      <c r="Y171" s="151"/>
      <c r="Z171" s="151"/>
      <c r="AA171" s="151"/>
      <c r="AB171" s="151"/>
      <c r="AC171" s="151"/>
      <c r="AD171" s="151"/>
      <c r="AE171" s="151"/>
      <c r="AF171" s="151"/>
      <c r="AG171" s="151" t="s">
        <v>250</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68">
        <v>43</v>
      </c>
      <c r="B172" s="169" t="s">
        <v>2035</v>
      </c>
      <c r="C172" s="185" t="s">
        <v>2036</v>
      </c>
      <c r="D172" s="170" t="s">
        <v>2032</v>
      </c>
      <c r="E172" s="171">
        <v>1</v>
      </c>
      <c r="F172" s="172">
        <v>0</v>
      </c>
      <c r="G172" s="173">
        <f>ROUND(E172*F172,2)</f>
        <v>0</v>
      </c>
      <c r="H172" s="172"/>
      <c r="I172" s="173">
        <f>ROUND(E172*H172,2)</f>
        <v>0</v>
      </c>
      <c r="J172" s="172"/>
      <c r="K172" s="173">
        <f>ROUND(E172*J172,2)</f>
        <v>0</v>
      </c>
      <c r="L172" s="173">
        <v>21</v>
      </c>
      <c r="M172" s="173">
        <f>G172*(1+L172/100)</f>
        <v>0</v>
      </c>
      <c r="N172" s="173">
        <v>0</v>
      </c>
      <c r="O172" s="173">
        <f>ROUND(E172*N172,2)</f>
        <v>0</v>
      </c>
      <c r="P172" s="173">
        <v>0</v>
      </c>
      <c r="Q172" s="173">
        <f>ROUND(E172*P172,2)</f>
        <v>0</v>
      </c>
      <c r="R172" s="173" t="s">
        <v>1067</v>
      </c>
      <c r="S172" s="173" t="s">
        <v>201</v>
      </c>
      <c r="T172" s="174" t="s">
        <v>245</v>
      </c>
      <c r="U172" s="160">
        <v>0</v>
      </c>
      <c r="V172" s="160">
        <f>ROUND(E172*U172,2)</f>
        <v>0</v>
      </c>
      <c r="W172" s="160"/>
      <c r="X172" s="151"/>
      <c r="Y172" s="151"/>
      <c r="Z172" s="151"/>
      <c r="AA172" s="151"/>
      <c r="AB172" s="151"/>
      <c r="AC172" s="151"/>
      <c r="AD172" s="151"/>
      <c r="AE172" s="151"/>
      <c r="AF172" s="151"/>
      <c r="AG172" s="151" t="s">
        <v>259</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315" t="s">
        <v>2033</v>
      </c>
      <c r="D173" s="316"/>
      <c r="E173" s="316"/>
      <c r="F173" s="316"/>
      <c r="G173" s="316"/>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248</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58"/>
      <c r="B174" s="159"/>
      <c r="C174" s="198" t="s">
        <v>1987</v>
      </c>
      <c r="D174" s="190"/>
      <c r="E174" s="191">
        <v>1</v>
      </c>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250</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68">
        <v>44</v>
      </c>
      <c r="B175" s="169" t="s">
        <v>2037</v>
      </c>
      <c r="C175" s="185" t="s">
        <v>2038</v>
      </c>
      <c r="D175" s="170" t="s">
        <v>2032</v>
      </c>
      <c r="E175" s="171">
        <v>3</v>
      </c>
      <c r="F175" s="172">
        <v>0</v>
      </c>
      <c r="G175" s="173">
        <f>ROUND(E175*F175,2)</f>
        <v>0</v>
      </c>
      <c r="H175" s="172"/>
      <c r="I175" s="173">
        <f>ROUND(E175*H175,2)</f>
        <v>0</v>
      </c>
      <c r="J175" s="172"/>
      <c r="K175" s="173">
        <f>ROUND(E175*J175,2)</f>
        <v>0</v>
      </c>
      <c r="L175" s="173">
        <v>21</v>
      </c>
      <c r="M175" s="173">
        <f>G175*(1+L175/100)</f>
        <v>0</v>
      </c>
      <c r="N175" s="173">
        <v>0</v>
      </c>
      <c r="O175" s="173">
        <f>ROUND(E175*N175,2)</f>
        <v>0</v>
      </c>
      <c r="P175" s="173">
        <v>0</v>
      </c>
      <c r="Q175" s="173">
        <f>ROUND(E175*P175,2)</f>
        <v>0</v>
      </c>
      <c r="R175" s="173" t="s">
        <v>1067</v>
      </c>
      <c r="S175" s="173" t="s">
        <v>201</v>
      </c>
      <c r="T175" s="174" t="s">
        <v>245</v>
      </c>
      <c r="U175" s="160">
        <v>0</v>
      </c>
      <c r="V175" s="160">
        <f>ROUND(E175*U175,2)</f>
        <v>0</v>
      </c>
      <c r="W175" s="160"/>
      <c r="X175" s="151"/>
      <c r="Y175" s="151"/>
      <c r="Z175" s="151"/>
      <c r="AA175" s="151"/>
      <c r="AB175" s="151"/>
      <c r="AC175" s="151"/>
      <c r="AD175" s="151"/>
      <c r="AE175" s="151"/>
      <c r="AF175" s="151"/>
      <c r="AG175" s="151" t="s">
        <v>259</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315" t="s">
        <v>2033</v>
      </c>
      <c r="D176" s="316"/>
      <c r="E176" s="316"/>
      <c r="F176" s="316"/>
      <c r="G176" s="316"/>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248</v>
      </c>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198" t="s">
        <v>2006</v>
      </c>
      <c r="D177" s="190"/>
      <c r="E177" s="191">
        <v>2</v>
      </c>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250</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98" t="s">
        <v>1987</v>
      </c>
      <c r="D178" s="190"/>
      <c r="E178" s="191">
        <v>1</v>
      </c>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250</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ht="22.5" outlineLevel="1">
      <c r="A179" s="168">
        <v>45</v>
      </c>
      <c r="B179" s="169" t="s">
        <v>2039</v>
      </c>
      <c r="C179" s="185" t="s">
        <v>2040</v>
      </c>
      <c r="D179" s="170" t="s">
        <v>211</v>
      </c>
      <c r="E179" s="171">
        <v>1</v>
      </c>
      <c r="F179" s="172">
        <v>0</v>
      </c>
      <c r="G179" s="173">
        <f>ROUND(E179*F179,2)</f>
        <v>0</v>
      </c>
      <c r="H179" s="172"/>
      <c r="I179" s="173">
        <f>ROUND(E179*H179,2)</f>
        <v>0</v>
      </c>
      <c r="J179" s="172"/>
      <c r="K179" s="173">
        <f>ROUND(E179*J179,2)</f>
        <v>0</v>
      </c>
      <c r="L179" s="173">
        <v>21</v>
      </c>
      <c r="M179" s="173">
        <f>G179*(1+L179/100)</f>
        <v>0</v>
      </c>
      <c r="N179" s="173">
        <v>7.5000000000000002E-4</v>
      </c>
      <c r="O179" s="173">
        <f>ROUND(E179*N179,2)</f>
        <v>0</v>
      </c>
      <c r="P179" s="173">
        <v>0</v>
      </c>
      <c r="Q179" s="173">
        <f>ROUND(E179*P179,2)</f>
        <v>0</v>
      </c>
      <c r="R179" s="173" t="s">
        <v>1067</v>
      </c>
      <c r="S179" s="173" t="s">
        <v>201</v>
      </c>
      <c r="T179" s="174" t="s">
        <v>245</v>
      </c>
      <c r="U179" s="160">
        <v>0.2</v>
      </c>
      <c r="V179" s="160">
        <f>ROUND(E179*U179,2)</f>
        <v>0.2</v>
      </c>
      <c r="W179" s="160"/>
      <c r="X179" s="151"/>
      <c r="Y179" s="151"/>
      <c r="Z179" s="151"/>
      <c r="AA179" s="151"/>
      <c r="AB179" s="151"/>
      <c r="AC179" s="151"/>
      <c r="AD179" s="151"/>
      <c r="AE179" s="151"/>
      <c r="AF179" s="151"/>
      <c r="AG179" s="151" t="s">
        <v>246</v>
      </c>
      <c r="AH179" s="151"/>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58"/>
      <c r="B180" s="159"/>
      <c r="C180" s="198" t="s">
        <v>1987</v>
      </c>
      <c r="D180" s="190"/>
      <c r="E180" s="191">
        <v>1</v>
      </c>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250</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ht="22.5" outlineLevel="1">
      <c r="A181" s="168">
        <v>46</v>
      </c>
      <c r="B181" s="169" t="s">
        <v>2041</v>
      </c>
      <c r="C181" s="185" t="s">
        <v>2042</v>
      </c>
      <c r="D181" s="170" t="s">
        <v>211</v>
      </c>
      <c r="E181" s="171">
        <v>1</v>
      </c>
      <c r="F181" s="172">
        <v>0</v>
      </c>
      <c r="G181" s="173">
        <f>ROUND(E181*F181,2)</f>
        <v>0</v>
      </c>
      <c r="H181" s="172"/>
      <c r="I181" s="173">
        <f>ROUND(E181*H181,2)</f>
        <v>0</v>
      </c>
      <c r="J181" s="172"/>
      <c r="K181" s="173">
        <f>ROUND(E181*J181,2)</f>
        <v>0</v>
      </c>
      <c r="L181" s="173">
        <v>21</v>
      </c>
      <c r="M181" s="173">
        <f>G181*(1+L181/100)</f>
        <v>0</v>
      </c>
      <c r="N181" s="173">
        <v>4.8999999999999998E-4</v>
      </c>
      <c r="O181" s="173">
        <f>ROUND(E181*N181,2)</f>
        <v>0</v>
      </c>
      <c r="P181" s="173">
        <v>0</v>
      </c>
      <c r="Q181" s="173">
        <f>ROUND(E181*P181,2)</f>
        <v>0</v>
      </c>
      <c r="R181" s="173" t="s">
        <v>1067</v>
      </c>
      <c r="S181" s="173" t="s">
        <v>201</v>
      </c>
      <c r="T181" s="174" t="s">
        <v>245</v>
      </c>
      <c r="U181" s="160">
        <v>0.13300000000000001</v>
      </c>
      <c r="V181" s="160">
        <f>ROUND(E181*U181,2)</f>
        <v>0.13</v>
      </c>
      <c r="W181" s="160"/>
      <c r="X181" s="151"/>
      <c r="Y181" s="151"/>
      <c r="Z181" s="151"/>
      <c r="AA181" s="151"/>
      <c r="AB181" s="151"/>
      <c r="AC181" s="151"/>
      <c r="AD181" s="151"/>
      <c r="AE181" s="151"/>
      <c r="AF181" s="151"/>
      <c r="AG181" s="151" t="s">
        <v>246</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c r="A182" s="158"/>
      <c r="B182" s="159"/>
      <c r="C182" s="198" t="s">
        <v>2043</v>
      </c>
      <c r="D182" s="190"/>
      <c r="E182" s="191">
        <v>1</v>
      </c>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250</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68">
        <v>47</v>
      </c>
      <c r="B183" s="169" t="s">
        <v>2044</v>
      </c>
      <c r="C183" s="185" t="s">
        <v>2045</v>
      </c>
      <c r="D183" s="170" t="s">
        <v>211</v>
      </c>
      <c r="E183" s="171">
        <v>3</v>
      </c>
      <c r="F183" s="172">
        <v>0</v>
      </c>
      <c r="G183" s="173">
        <f>ROUND(E183*F183,2)</f>
        <v>0</v>
      </c>
      <c r="H183" s="172"/>
      <c r="I183" s="173">
        <f>ROUND(E183*H183,2)</f>
        <v>0</v>
      </c>
      <c r="J183" s="172"/>
      <c r="K183" s="173">
        <f>ROUND(E183*J183,2)</f>
        <v>0</v>
      </c>
      <c r="L183" s="173">
        <v>21</v>
      </c>
      <c r="M183" s="173">
        <f>G183*(1+L183/100)</f>
        <v>0</v>
      </c>
      <c r="N183" s="173">
        <v>2.7E-4</v>
      </c>
      <c r="O183" s="173">
        <f>ROUND(E183*N183,2)</f>
        <v>0</v>
      </c>
      <c r="P183" s="173">
        <v>0</v>
      </c>
      <c r="Q183" s="173">
        <f>ROUND(E183*P183,2)</f>
        <v>0</v>
      </c>
      <c r="R183" s="173" t="s">
        <v>1067</v>
      </c>
      <c r="S183" s="173" t="s">
        <v>201</v>
      </c>
      <c r="T183" s="174" t="s">
        <v>245</v>
      </c>
      <c r="U183" s="160">
        <v>0.33300000000000002</v>
      </c>
      <c r="V183" s="160">
        <f>ROUND(E183*U183,2)</f>
        <v>1</v>
      </c>
      <c r="W183" s="160"/>
      <c r="X183" s="151"/>
      <c r="Y183" s="151"/>
      <c r="Z183" s="151"/>
      <c r="AA183" s="151"/>
      <c r="AB183" s="151"/>
      <c r="AC183" s="151"/>
      <c r="AD183" s="151"/>
      <c r="AE183" s="151"/>
      <c r="AF183" s="151"/>
      <c r="AG183" s="151" t="s">
        <v>259</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98" t="s">
        <v>2046</v>
      </c>
      <c r="D184" s="190"/>
      <c r="E184" s="191">
        <v>3</v>
      </c>
      <c r="F184" s="160"/>
      <c r="G184" s="160"/>
      <c r="H184" s="160"/>
      <c r="I184" s="160"/>
      <c r="J184" s="160"/>
      <c r="K184" s="160"/>
      <c r="L184" s="160"/>
      <c r="M184" s="160"/>
      <c r="N184" s="160"/>
      <c r="O184" s="160"/>
      <c r="P184" s="160"/>
      <c r="Q184" s="160"/>
      <c r="R184" s="160"/>
      <c r="S184" s="160"/>
      <c r="T184" s="160"/>
      <c r="U184" s="160"/>
      <c r="V184" s="160"/>
      <c r="W184" s="160"/>
      <c r="X184" s="151"/>
      <c r="Y184" s="151"/>
      <c r="Z184" s="151"/>
      <c r="AA184" s="151"/>
      <c r="AB184" s="151"/>
      <c r="AC184" s="151"/>
      <c r="AD184" s="151"/>
      <c r="AE184" s="151"/>
      <c r="AF184" s="151"/>
      <c r="AG184" s="151" t="s">
        <v>250</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68">
        <v>48</v>
      </c>
      <c r="B185" s="169" t="s">
        <v>2047</v>
      </c>
      <c r="C185" s="185" t="s">
        <v>2048</v>
      </c>
      <c r="D185" s="170" t="s">
        <v>318</v>
      </c>
      <c r="E185" s="171">
        <v>99.022999999999996</v>
      </c>
      <c r="F185" s="172">
        <v>0</v>
      </c>
      <c r="G185" s="173">
        <f>ROUND(E185*F185,2)</f>
        <v>0</v>
      </c>
      <c r="H185" s="172"/>
      <c r="I185" s="173">
        <f>ROUND(E185*H185,2)</f>
        <v>0</v>
      </c>
      <c r="J185" s="172"/>
      <c r="K185" s="173">
        <f>ROUND(E185*J185,2)</f>
        <v>0</v>
      </c>
      <c r="L185" s="173">
        <v>21</v>
      </c>
      <c r="M185" s="173">
        <f>G185*(1+L185/100)</f>
        <v>0</v>
      </c>
      <c r="N185" s="173">
        <v>0</v>
      </c>
      <c r="O185" s="173">
        <f>ROUND(E185*N185,2)</f>
        <v>0</v>
      </c>
      <c r="P185" s="173">
        <v>0</v>
      </c>
      <c r="Q185" s="173">
        <f>ROUND(E185*P185,2)</f>
        <v>0</v>
      </c>
      <c r="R185" s="173" t="s">
        <v>1067</v>
      </c>
      <c r="S185" s="173" t="s">
        <v>201</v>
      </c>
      <c r="T185" s="174" t="s">
        <v>245</v>
      </c>
      <c r="U185" s="160">
        <v>0</v>
      </c>
      <c r="V185" s="160">
        <f>ROUND(E185*U185,2)</f>
        <v>0</v>
      </c>
      <c r="W185" s="160"/>
      <c r="X185" s="151"/>
      <c r="Y185" s="151"/>
      <c r="Z185" s="151"/>
      <c r="AA185" s="151"/>
      <c r="AB185" s="151"/>
      <c r="AC185" s="151"/>
      <c r="AD185" s="151"/>
      <c r="AE185" s="151"/>
      <c r="AF185" s="151"/>
      <c r="AG185" s="151" t="s">
        <v>259</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58"/>
      <c r="B186" s="159"/>
      <c r="C186" s="198" t="s">
        <v>2049</v>
      </c>
      <c r="D186" s="190"/>
      <c r="E186" s="191">
        <v>99.022999999999996</v>
      </c>
      <c r="F186" s="160"/>
      <c r="G186" s="160"/>
      <c r="H186" s="160"/>
      <c r="I186" s="160"/>
      <c r="J186" s="160"/>
      <c r="K186" s="160"/>
      <c r="L186" s="160"/>
      <c r="M186" s="160"/>
      <c r="N186" s="160"/>
      <c r="O186" s="160"/>
      <c r="P186" s="160"/>
      <c r="Q186" s="160"/>
      <c r="R186" s="160"/>
      <c r="S186" s="160"/>
      <c r="T186" s="160"/>
      <c r="U186" s="160"/>
      <c r="V186" s="160"/>
      <c r="W186" s="160"/>
      <c r="X186" s="151"/>
      <c r="Y186" s="151"/>
      <c r="Z186" s="151"/>
      <c r="AA186" s="151"/>
      <c r="AB186" s="151"/>
      <c r="AC186" s="151"/>
      <c r="AD186" s="151"/>
      <c r="AE186" s="151"/>
      <c r="AF186" s="151"/>
      <c r="AG186" s="151" t="s">
        <v>250</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68">
        <v>49</v>
      </c>
      <c r="B187" s="169" t="s">
        <v>2050</v>
      </c>
      <c r="C187" s="185" t="s">
        <v>2051</v>
      </c>
      <c r="D187" s="170" t="s">
        <v>664</v>
      </c>
      <c r="E187" s="171">
        <v>1</v>
      </c>
      <c r="F187" s="172">
        <v>0</v>
      </c>
      <c r="G187" s="173">
        <f>ROUND(E187*F187,2)</f>
        <v>0</v>
      </c>
      <c r="H187" s="172"/>
      <c r="I187" s="173">
        <f>ROUND(E187*H187,2)</f>
        <v>0</v>
      </c>
      <c r="J187" s="172"/>
      <c r="K187" s="173">
        <f>ROUND(E187*J187,2)</f>
        <v>0</v>
      </c>
      <c r="L187" s="173">
        <v>21</v>
      </c>
      <c r="M187" s="173">
        <f>G187*(1+L187/100)</f>
        <v>0</v>
      </c>
      <c r="N187" s="173">
        <v>0</v>
      </c>
      <c r="O187" s="173">
        <f>ROUND(E187*N187,2)</f>
        <v>0</v>
      </c>
      <c r="P187" s="173">
        <v>0</v>
      </c>
      <c r="Q187" s="173">
        <f>ROUND(E187*P187,2)</f>
        <v>0</v>
      </c>
      <c r="R187" s="173"/>
      <c r="S187" s="173" t="s">
        <v>212</v>
      </c>
      <c r="T187" s="174" t="s">
        <v>202</v>
      </c>
      <c r="U187" s="160">
        <v>0</v>
      </c>
      <c r="V187" s="160">
        <f>ROUND(E187*U187,2)</f>
        <v>0</v>
      </c>
      <c r="W187" s="160"/>
      <c r="X187" s="151"/>
      <c r="Y187" s="151"/>
      <c r="Z187" s="151"/>
      <c r="AA187" s="151"/>
      <c r="AB187" s="151"/>
      <c r="AC187" s="151"/>
      <c r="AD187" s="151"/>
      <c r="AE187" s="151"/>
      <c r="AF187" s="151"/>
      <c r="AG187" s="151" t="s">
        <v>259</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198" t="s">
        <v>2052</v>
      </c>
      <c r="D188" s="190"/>
      <c r="E188" s="191">
        <v>1</v>
      </c>
      <c r="F188" s="160"/>
      <c r="G188" s="160"/>
      <c r="H188" s="160"/>
      <c r="I188" s="160"/>
      <c r="J188" s="160"/>
      <c r="K188" s="160"/>
      <c r="L188" s="160"/>
      <c r="M188" s="160"/>
      <c r="N188" s="160"/>
      <c r="O188" s="160"/>
      <c r="P188" s="160"/>
      <c r="Q188" s="160"/>
      <c r="R188" s="160"/>
      <c r="S188" s="160"/>
      <c r="T188" s="160"/>
      <c r="U188" s="160"/>
      <c r="V188" s="160"/>
      <c r="W188" s="160"/>
      <c r="X188" s="151"/>
      <c r="Y188" s="151"/>
      <c r="Z188" s="151"/>
      <c r="AA188" s="151"/>
      <c r="AB188" s="151"/>
      <c r="AC188" s="151"/>
      <c r="AD188" s="151"/>
      <c r="AE188" s="151"/>
      <c r="AF188" s="151"/>
      <c r="AG188" s="151" t="s">
        <v>250</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68">
        <v>50</v>
      </c>
      <c r="B189" s="169" t="s">
        <v>2053</v>
      </c>
      <c r="C189" s="185" t="s">
        <v>2054</v>
      </c>
      <c r="D189" s="170" t="s">
        <v>211</v>
      </c>
      <c r="E189" s="171">
        <v>10</v>
      </c>
      <c r="F189" s="172">
        <v>0</v>
      </c>
      <c r="G189" s="173">
        <f>ROUND(E189*F189,2)</f>
        <v>0</v>
      </c>
      <c r="H189" s="172"/>
      <c r="I189" s="173">
        <f>ROUND(E189*H189,2)</f>
        <v>0</v>
      </c>
      <c r="J189" s="172"/>
      <c r="K189" s="173">
        <f>ROUND(E189*J189,2)</f>
        <v>0</v>
      </c>
      <c r="L189" s="173">
        <v>21</v>
      </c>
      <c r="M189" s="173">
        <f>G189*(1+L189/100)</f>
        <v>0</v>
      </c>
      <c r="N189" s="173">
        <v>2.0000000000000001E-4</v>
      </c>
      <c r="O189" s="173">
        <f>ROUND(E189*N189,2)</f>
        <v>0</v>
      </c>
      <c r="P189" s="173">
        <v>0</v>
      </c>
      <c r="Q189" s="173">
        <f>ROUND(E189*P189,2)</f>
        <v>0</v>
      </c>
      <c r="R189" s="173" t="s">
        <v>277</v>
      </c>
      <c r="S189" s="173" t="s">
        <v>201</v>
      </c>
      <c r="T189" s="174" t="s">
        <v>245</v>
      </c>
      <c r="U189" s="160">
        <v>0</v>
      </c>
      <c r="V189" s="160">
        <f>ROUND(E189*U189,2)</f>
        <v>0</v>
      </c>
      <c r="W189" s="160"/>
      <c r="X189" s="151"/>
      <c r="Y189" s="151"/>
      <c r="Z189" s="151"/>
      <c r="AA189" s="151"/>
      <c r="AB189" s="151"/>
      <c r="AC189" s="151"/>
      <c r="AD189" s="151"/>
      <c r="AE189" s="151"/>
      <c r="AF189" s="151"/>
      <c r="AG189" s="151" t="s">
        <v>649</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8" t="s">
        <v>1981</v>
      </c>
      <c r="D190" s="190"/>
      <c r="E190" s="191">
        <v>5</v>
      </c>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250</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58"/>
      <c r="B191" s="159"/>
      <c r="C191" s="198" t="s">
        <v>1982</v>
      </c>
      <c r="D191" s="190"/>
      <c r="E191" s="191">
        <v>5</v>
      </c>
      <c r="F191" s="160"/>
      <c r="G191" s="160"/>
      <c r="H191" s="160"/>
      <c r="I191" s="160"/>
      <c r="J191" s="160"/>
      <c r="K191" s="160"/>
      <c r="L191" s="160"/>
      <c r="M191" s="160"/>
      <c r="N191" s="160"/>
      <c r="O191" s="160"/>
      <c r="P191" s="160"/>
      <c r="Q191" s="160"/>
      <c r="R191" s="160"/>
      <c r="S191" s="160"/>
      <c r="T191" s="160"/>
      <c r="U191" s="160"/>
      <c r="V191" s="160"/>
      <c r="W191" s="160"/>
      <c r="X191" s="151"/>
      <c r="Y191" s="151"/>
      <c r="Z191" s="151"/>
      <c r="AA191" s="151"/>
      <c r="AB191" s="151"/>
      <c r="AC191" s="151"/>
      <c r="AD191" s="151"/>
      <c r="AE191" s="151"/>
      <c r="AF191" s="151"/>
      <c r="AG191" s="151" t="s">
        <v>250</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68">
        <v>51</v>
      </c>
      <c r="B192" s="169" t="s">
        <v>2055</v>
      </c>
      <c r="C192" s="185" t="s">
        <v>2056</v>
      </c>
      <c r="D192" s="170" t="s">
        <v>685</v>
      </c>
      <c r="E192" s="171">
        <v>0.28114</v>
      </c>
      <c r="F192" s="172">
        <v>0</v>
      </c>
      <c r="G192" s="173">
        <f>ROUND(E192*F192,2)</f>
        <v>0</v>
      </c>
      <c r="H192" s="172"/>
      <c r="I192" s="173">
        <f>ROUND(E192*H192,2)</f>
        <v>0</v>
      </c>
      <c r="J192" s="172"/>
      <c r="K192" s="173">
        <f>ROUND(E192*J192,2)</f>
        <v>0</v>
      </c>
      <c r="L192" s="173">
        <v>21</v>
      </c>
      <c r="M192" s="173">
        <f>G192*(1+L192/100)</f>
        <v>0</v>
      </c>
      <c r="N192" s="173">
        <v>0</v>
      </c>
      <c r="O192" s="173">
        <f>ROUND(E192*N192,2)</f>
        <v>0</v>
      </c>
      <c r="P192" s="173">
        <v>0</v>
      </c>
      <c r="Q192" s="173">
        <f>ROUND(E192*P192,2)</f>
        <v>0</v>
      </c>
      <c r="R192" s="173" t="s">
        <v>1067</v>
      </c>
      <c r="S192" s="173" t="s">
        <v>201</v>
      </c>
      <c r="T192" s="174" t="s">
        <v>245</v>
      </c>
      <c r="U192" s="160">
        <v>1.5229999999999999</v>
      </c>
      <c r="V192" s="160">
        <f>ROUND(E192*U192,2)</f>
        <v>0.43</v>
      </c>
      <c r="W192" s="160"/>
      <c r="X192" s="151"/>
      <c r="Y192" s="151"/>
      <c r="Z192" s="151"/>
      <c r="AA192" s="151"/>
      <c r="AB192" s="151"/>
      <c r="AC192" s="151"/>
      <c r="AD192" s="151"/>
      <c r="AE192" s="151"/>
      <c r="AF192" s="151"/>
      <c r="AG192" s="151" t="s">
        <v>967</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58"/>
      <c r="B193" s="159"/>
      <c r="C193" s="315" t="s">
        <v>2057</v>
      </c>
      <c r="D193" s="316"/>
      <c r="E193" s="316"/>
      <c r="F193" s="316"/>
      <c r="G193" s="316"/>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248</v>
      </c>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c r="A194" s="162" t="s">
        <v>197</v>
      </c>
      <c r="B194" s="163" t="s">
        <v>120</v>
      </c>
      <c r="C194" s="184" t="s">
        <v>121</v>
      </c>
      <c r="D194" s="164"/>
      <c r="E194" s="165"/>
      <c r="F194" s="166"/>
      <c r="G194" s="166">
        <f>SUMIF(AG195:AG266,"&lt;&gt;NOR",G195:G266)</f>
        <v>0</v>
      </c>
      <c r="H194" s="166"/>
      <c r="I194" s="166">
        <f>SUM(I195:I266)</f>
        <v>0</v>
      </c>
      <c r="J194" s="166"/>
      <c r="K194" s="166">
        <f>SUM(K195:K266)</f>
        <v>0</v>
      </c>
      <c r="L194" s="166"/>
      <c r="M194" s="166">
        <f>SUM(M195:M266)</f>
        <v>0</v>
      </c>
      <c r="N194" s="166"/>
      <c r="O194" s="166">
        <f>SUM(O195:O266)</f>
        <v>0.4</v>
      </c>
      <c r="P194" s="166"/>
      <c r="Q194" s="166">
        <f>SUM(Q195:Q266)</f>
        <v>0</v>
      </c>
      <c r="R194" s="166"/>
      <c r="S194" s="166"/>
      <c r="T194" s="167"/>
      <c r="U194" s="161"/>
      <c r="V194" s="161">
        <f>SUM(V195:V266)</f>
        <v>76.690000000000012</v>
      </c>
      <c r="W194" s="161"/>
      <c r="AG194" t="s">
        <v>198</v>
      </c>
    </row>
    <row r="195" spans="1:60" outlineLevel="1">
      <c r="A195" s="168">
        <v>52</v>
      </c>
      <c r="B195" s="169" t="s">
        <v>2058</v>
      </c>
      <c r="C195" s="185" t="s">
        <v>2059</v>
      </c>
      <c r="D195" s="170" t="s">
        <v>211</v>
      </c>
      <c r="E195" s="171">
        <v>5</v>
      </c>
      <c r="F195" s="172">
        <v>0</v>
      </c>
      <c r="G195" s="173">
        <f>ROUND(E195*F195,2)</f>
        <v>0</v>
      </c>
      <c r="H195" s="172"/>
      <c r="I195" s="173">
        <f>ROUND(E195*H195,2)</f>
        <v>0</v>
      </c>
      <c r="J195" s="172"/>
      <c r="K195" s="173">
        <f>ROUND(E195*J195,2)</f>
        <v>0</v>
      </c>
      <c r="L195" s="173">
        <v>21</v>
      </c>
      <c r="M195" s="173">
        <f>G195*(1+L195/100)</f>
        <v>0</v>
      </c>
      <c r="N195" s="173">
        <v>0</v>
      </c>
      <c r="O195" s="173">
        <f>ROUND(E195*N195,2)</f>
        <v>0</v>
      </c>
      <c r="P195" s="173">
        <v>0</v>
      </c>
      <c r="Q195" s="173">
        <f>ROUND(E195*P195,2)</f>
        <v>0</v>
      </c>
      <c r="R195" s="173" t="s">
        <v>1067</v>
      </c>
      <c r="S195" s="173" t="s">
        <v>201</v>
      </c>
      <c r="T195" s="174" t="s">
        <v>245</v>
      </c>
      <c r="U195" s="160">
        <v>5.8000000000000003E-2</v>
      </c>
      <c r="V195" s="160">
        <f>ROUND(E195*U195,2)</f>
        <v>0.28999999999999998</v>
      </c>
      <c r="W195" s="160"/>
      <c r="X195" s="151"/>
      <c r="Y195" s="151"/>
      <c r="Z195" s="151"/>
      <c r="AA195" s="151"/>
      <c r="AB195" s="151"/>
      <c r="AC195" s="151"/>
      <c r="AD195" s="151"/>
      <c r="AE195" s="151"/>
      <c r="AF195" s="151"/>
      <c r="AG195" s="151" t="s">
        <v>246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58"/>
      <c r="B196" s="159"/>
      <c r="C196" s="198" t="s">
        <v>2060</v>
      </c>
      <c r="D196" s="190"/>
      <c r="E196" s="191">
        <v>2</v>
      </c>
      <c r="F196" s="160"/>
      <c r="G196" s="160"/>
      <c r="H196" s="160"/>
      <c r="I196" s="160"/>
      <c r="J196" s="160"/>
      <c r="K196" s="160"/>
      <c r="L196" s="160"/>
      <c r="M196" s="160"/>
      <c r="N196" s="160"/>
      <c r="O196" s="160"/>
      <c r="P196" s="160"/>
      <c r="Q196" s="160"/>
      <c r="R196" s="160"/>
      <c r="S196" s="160"/>
      <c r="T196" s="160"/>
      <c r="U196" s="160"/>
      <c r="V196" s="160"/>
      <c r="W196" s="160"/>
      <c r="X196" s="151"/>
      <c r="Y196" s="151"/>
      <c r="Z196" s="151"/>
      <c r="AA196" s="151"/>
      <c r="AB196" s="151"/>
      <c r="AC196" s="151"/>
      <c r="AD196" s="151"/>
      <c r="AE196" s="151"/>
      <c r="AF196" s="151"/>
      <c r="AG196" s="151" t="s">
        <v>250</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58"/>
      <c r="B197" s="159"/>
      <c r="C197" s="198" t="s">
        <v>2061</v>
      </c>
      <c r="D197" s="190"/>
      <c r="E197" s="191">
        <v>3</v>
      </c>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250</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ht="22.5" outlineLevel="1">
      <c r="A198" s="168">
        <v>53</v>
      </c>
      <c r="B198" s="169" t="s">
        <v>2062</v>
      </c>
      <c r="C198" s="185" t="s">
        <v>2063</v>
      </c>
      <c r="D198" s="170" t="s">
        <v>664</v>
      </c>
      <c r="E198" s="171">
        <v>1</v>
      </c>
      <c r="F198" s="172">
        <v>0</v>
      </c>
      <c r="G198" s="173">
        <f>ROUND(E198*F198,2)</f>
        <v>0</v>
      </c>
      <c r="H198" s="172"/>
      <c r="I198" s="173">
        <f>ROUND(E198*H198,2)</f>
        <v>0</v>
      </c>
      <c r="J198" s="172"/>
      <c r="K198" s="173">
        <f>ROUND(E198*J198,2)</f>
        <v>0</v>
      </c>
      <c r="L198" s="173">
        <v>21</v>
      </c>
      <c r="M198" s="173">
        <f>G198*(1+L198/100)</f>
        <v>0</v>
      </c>
      <c r="N198" s="173">
        <v>8.7000000000000001E-4</v>
      </c>
      <c r="O198" s="173">
        <f>ROUND(E198*N198,2)</f>
        <v>0</v>
      </c>
      <c r="P198" s="173">
        <v>0</v>
      </c>
      <c r="Q198" s="173">
        <f>ROUND(E198*P198,2)</f>
        <v>0</v>
      </c>
      <c r="R198" s="173" t="s">
        <v>1067</v>
      </c>
      <c r="S198" s="173" t="s">
        <v>201</v>
      </c>
      <c r="T198" s="174" t="s">
        <v>245</v>
      </c>
      <c r="U198" s="160">
        <v>0.26800000000000002</v>
      </c>
      <c r="V198" s="160">
        <f>ROUND(E198*U198,2)</f>
        <v>0.27</v>
      </c>
      <c r="W198" s="160"/>
      <c r="X198" s="151"/>
      <c r="Y198" s="151"/>
      <c r="Z198" s="151"/>
      <c r="AA198" s="151"/>
      <c r="AB198" s="151"/>
      <c r="AC198" s="151"/>
      <c r="AD198" s="151"/>
      <c r="AE198" s="151"/>
      <c r="AF198" s="151"/>
      <c r="AG198" s="151" t="s">
        <v>246</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58"/>
      <c r="B199" s="159"/>
      <c r="C199" s="198" t="s">
        <v>2064</v>
      </c>
      <c r="D199" s="190"/>
      <c r="E199" s="191">
        <v>1</v>
      </c>
      <c r="F199" s="160"/>
      <c r="G199" s="160"/>
      <c r="H199" s="160"/>
      <c r="I199" s="160"/>
      <c r="J199" s="160"/>
      <c r="K199" s="160"/>
      <c r="L199" s="160"/>
      <c r="M199" s="160"/>
      <c r="N199" s="160"/>
      <c r="O199" s="160"/>
      <c r="P199" s="160"/>
      <c r="Q199" s="160"/>
      <c r="R199" s="160"/>
      <c r="S199" s="160"/>
      <c r="T199" s="160"/>
      <c r="U199" s="160"/>
      <c r="V199" s="160"/>
      <c r="W199" s="160"/>
      <c r="X199" s="151"/>
      <c r="Y199" s="151"/>
      <c r="Z199" s="151"/>
      <c r="AA199" s="151"/>
      <c r="AB199" s="151"/>
      <c r="AC199" s="151"/>
      <c r="AD199" s="151"/>
      <c r="AE199" s="151"/>
      <c r="AF199" s="151"/>
      <c r="AG199" s="151" t="s">
        <v>250</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68">
        <v>54</v>
      </c>
      <c r="B200" s="169" t="s">
        <v>2065</v>
      </c>
      <c r="C200" s="185" t="s">
        <v>2066</v>
      </c>
      <c r="D200" s="170" t="s">
        <v>211</v>
      </c>
      <c r="E200" s="171">
        <v>5</v>
      </c>
      <c r="F200" s="172">
        <v>0</v>
      </c>
      <c r="G200" s="173">
        <f>ROUND(E200*F200,2)</f>
        <v>0</v>
      </c>
      <c r="H200" s="172"/>
      <c r="I200" s="173">
        <f>ROUND(E200*H200,2)</f>
        <v>0</v>
      </c>
      <c r="J200" s="172"/>
      <c r="K200" s="173">
        <f>ROUND(E200*J200,2)</f>
        <v>0</v>
      </c>
      <c r="L200" s="173">
        <v>21</v>
      </c>
      <c r="M200" s="173">
        <f>G200*(1+L200/100)</f>
        <v>0</v>
      </c>
      <c r="N200" s="173">
        <v>9.8999999999999999E-4</v>
      </c>
      <c r="O200" s="173">
        <f>ROUND(E200*N200,2)</f>
        <v>0</v>
      </c>
      <c r="P200" s="173">
        <v>0</v>
      </c>
      <c r="Q200" s="173">
        <f>ROUND(E200*P200,2)</f>
        <v>0</v>
      </c>
      <c r="R200" s="173" t="s">
        <v>1067</v>
      </c>
      <c r="S200" s="173" t="s">
        <v>201</v>
      </c>
      <c r="T200" s="174" t="s">
        <v>245</v>
      </c>
      <c r="U200" s="160">
        <v>0.66900000000000004</v>
      </c>
      <c r="V200" s="160">
        <f>ROUND(E200*U200,2)</f>
        <v>3.35</v>
      </c>
      <c r="W200" s="160"/>
      <c r="X200" s="151"/>
      <c r="Y200" s="151"/>
      <c r="Z200" s="151"/>
      <c r="AA200" s="151"/>
      <c r="AB200" s="151"/>
      <c r="AC200" s="151"/>
      <c r="AD200" s="151"/>
      <c r="AE200" s="151"/>
      <c r="AF200" s="151"/>
      <c r="AG200" s="151" t="s">
        <v>246</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58"/>
      <c r="B201" s="159"/>
      <c r="C201" s="198" t="s">
        <v>2060</v>
      </c>
      <c r="D201" s="190"/>
      <c r="E201" s="191">
        <v>2</v>
      </c>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250</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58"/>
      <c r="B202" s="159"/>
      <c r="C202" s="198" t="s">
        <v>2061</v>
      </c>
      <c r="D202" s="190"/>
      <c r="E202" s="191">
        <v>3</v>
      </c>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250</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ht="22.5" outlineLevel="1">
      <c r="A203" s="168">
        <v>55</v>
      </c>
      <c r="B203" s="169" t="s">
        <v>2067</v>
      </c>
      <c r="C203" s="185" t="s">
        <v>2068</v>
      </c>
      <c r="D203" s="170" t="s">
        <v>318</v>
      </c>
      <c r="E203" s="171">
        <v>11.5</v>
      </c>
      <c r="F203" s="172">
        <v>0</v>
      </c>
      <c r="G203" s="173">
        <f>ROUND(E203*F203,2)</f>
        <v>0</v>
      </c>
      <c r="H203" s="172"/>
      <c r="I203" s="173">
        <f>ROUND(E203*H203,2)</f>
        <v>0</v>
      </c>
      <c r="J203" s="172"/>
      <c r="K203" s="173">
        <f>ROUND(E203*J203,2)</f>
        <v>0</v>
      </c>
      <c r="L203" s="173">
        <v>21</v>
      </c>
      <c r="M203" s="173">
        <f>G203*(1+L203/100)</f>
        <v>0</v>
      </c>
      <c r="N203" s="173">
        <v>3.9899999999999996E-3</v>
      </c>
      <c r="O203" s="173">
        <f>ROUND(E203*N203,2)</f>
        <v>0.05</v>
      </c>
      <c r="P203" s="173">
        <v>0</v>
      </c>
      <c r="Q203" s="173">
        <f>ROUND(E203*P203,2)</f>
        <v>0</v>
      </c>
      <c r="R203" s="173" t="s">
        <v>1067</v>
      </c>
      <c r="S203" s="173" t="s">
        <v>201</v>
      </c>
      <c r="T203" s="174" t="s">
        <v>245</v>
      </c>
      <c r="U203" s="160">
        <v>0.54290000000000005</v>
      </c>
      <c r="V203" s="160">
        <f>ROUND(E203*U203,2)</f>
        <v>6.24</v>
      </c>
      <c r="W203" s="160"/>
      <c r="X203" s="151"/>
      <c r="Y203" s="151"/>
      <c r="Z203" s="151"/>
      <c r="AA203" s="151"/>
      <c r="AB203" s="151"/>
      <c r="AC203" s="151"/>
      <c r="AD203" s="151"/>
      <c r="AE203" s="151"/>
      <c r="AF203" s="151"/>
      <c r="AG203" s="151" t="s">
        <v>246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c r="A204" s="158"/>
      <c r="B204" s="159"/>
      <c r="C204" s="319" t="s">
        <v>2069</v>
      </c>
      <c r="D204" s="320"/>
      <c r="E204" s="320"/>
      <c r="F204" s="320"/>
      <c r="G204" s="320"/>
      <c r="H204" s="160"/>
      <c r="I204" s="160"/>
      <c r="J204" s="160"/>
      <c r="K204" s="160"/>
      <c r="L204" s="160"/>
      <c r="M204" s="160"/>
      <c r="N204" s="160"/>
      <c r="O204" s="160"/>
      <c r="P204" s="160"/>
      <c r="Q204" s="160"/>
      <c r="R204" s="160"/>
      <c r="S204" s="160"/>
      <c r="T204" s="160"/>
      <c r="U204" s="160"/>
      <c r="V204" s="160"/>
      <c r="W204" s="160"/>
      <c r="X204" s="151"/>
      <c r="Y204" s="151"/>
      <c r="Z204" s="151"/>
      <c r="AA204" s="151"/>
      <c r="AB204" s="151"/>
      <c r="AC204" s="151"/>
      <c r="AD204" s="151"/>
      <c r="AE204" s="151"/>
      <c r="AF204" s="151"/>
      <c r="AG204" s="151" t="s">
        <v>204</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58"/>
      <c r="B205" s="159"/>
      <c r="C205" s="317" t="s">
        <v>1985</v>
      </c>
      <c r="D205" s="318"/>
      <c r="E205" s="318"/>
      <c r="F205" s="318"/>
      <c r="G205" s="318"/>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204</v>
      </c>
      <c r="AH205" s="151"/>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8" t="s">
        <v>2070</v>
      </c>
      <c r="D206" s="190"/>
      <c r="E206" s="191">
        <v>3</v>
      </c>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250</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58"/>
      <c r="B207" s="159"/>
      <c r="C207" s="198" t="s">
        <v>2071</v>
      </c>
      <c r="D207" s="190"/>
      <c r="E207" s="191">
        <v>4</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250</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198" t="s">
        <v>2072</v>
      </c>
      <c r="D208" s="190"/>
      <c r="E208" s="191">
        <v>4.5</v>
      </c>
      <c r="F208" s="160"/>
      <c r="G208" s="160"/>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250</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ht="22.5" outlineLevel="1">
      <c r="A209" s="168">
        <v>56</v>
      </c>
      <c r="B209" s="169" t="s">
        <v>2073</v>
      </c>
      <c r="C209" s="185" t="s">
        <v>2074</v>
      </c>
      <c r="D209" s="170" t="s">
        <v>318</v>
      </c>
      <c r="E209" s="171">
        <v>21.8</v>
      </c>
      <c r="F209" s="172">
        <v>0</v>
      </c>
      <c r="G209" s="173">
        <f>ROUND(E209*F209,2)</f>
        <v>0</v>
      </c>
      <c r="H209" s="172"/>
      <c r="I209" s="173">
        <f>ROUND(E209*H209,2)</f>
        <v>0</v>
      </c>
      <c r="J209" s="172"/>
      <c r="K209" s="173">
        <f>ROUND(E209*J209,2)</f>
        <v>0</v>
      </c>
      <c r="L209" s="173">
        <v>21</v>
      </c>
      <c r="M209" s="173">
        <f>G209*(1+L209/100)</f>
        <v>0</v>
      </c>
      <c r="N209" s="173">
        <v>5.1799999999999997E-3</v>
      </c>
      <c r="O209" s="173">
        <f>ROUND(E209*N209,2)</f>
        <v>0.11</v>
      </c>
      <c r="P209" s="173">
        <v>0</v>
      </c>
      <c r="Q209" s="173">
        <f>ROUND(E209*P209,2)</f>
        <v>0</v>
      </c>
      <c r="R209" s="173" t="s">
        <v>1067</v>
      </c>
      <c r="S209" s="173" t="s">
        <v>201</v>
      </c>
      <c r="T209" s="174" t="s">
        <v>245</v>
      </c>
      <c r="U209" s="160">
        <v>0.63429999999999997</v>
      </c>
      <c r="V209" s="160">
        <f>ROUND(E209*U209,2)</f>
        <v>13.83</v>
      </c>
      <c r="W209" s="160"/>
      <c r="X209" s="151"/>
      <c r="Y209" s="151"/>
      <c r="Z209" s="151"/>
      <c r="AA209" s="151"/>
      <c r="AB209" s="151"/>
      <c r="AC209" s="151"/>
      <c r="AD209" s="151"/>
      <c r="AE209" s="151"/>
      <c r="AF209" s="151"/>
      <c r="AG209" s="151" t="s">
        <v>246</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c r="A210" s="158"/>
      <c r="B210" s="159"/>
      <c r="C210" s="319" t="s">
        <v>2069</v>
      </c>
      <c r="D210" s="320"/>
      <c r="E210" s="320"/>
      <c r="F210" s="320"/>
      <c r="G210" s="32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204</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317" t="s">
        <v>1985</v>
      </c>
      <c r="D211" s="318"/>
      <c r="E211" s="318"/>
      <c r="F211" s="318"/>
      <c r="G211" s="318"/>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204</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98" t="s">
        <v>2075</v>
      </c>
      <c r="D212" s="190"/>
      <c r="E212" s="191">
        <v>4.5</v>
      </c>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250</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198" t="s">
        <v>2071</v>
      </c>
      <c r="D213" s="190"/>
      <c r="E213" s="191">
        <v>4</v>
      </c>
      <c r="F213" s="160"/>
      <c r="G213" s="160"/>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250</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198" t="s">
        <v>2076</v>
      </c>
      <c r="D214" s="190"/>
      <c r="E214" s="191">
        <v>3.5</v>
      </c>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250</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198" t="s">
        <v>2077</v>
      </c>
      <c r="D215" s="190"/>
      <c r="E215" s="191">
        <v>9.8000000000000007</v>
      </c>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250</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22.5" outlineLevel="1">
      <c r="A216" s="168">
        <v>57</v>
      </c>
      <c r="B216" s="169" t="s">
        <v>2078</v>
      </c>
      <c r="C216" s="185" t="s">
        <v>2079</v>
      </c>
      <c r="D216" s="170" t="s">
        <v>318</v>
      </c>
      <c r="E216" s="171">
        <v>11.5</v>
      </c>
      <c r="F216" s="172">
        <v>0</v>
      </c>
      <c r="G216" s="173">
        <f>ROUND(E216*F216,2)</f>
        <v>0</v>
      </c>
      <c r="H216" s="172"/>
      <c r="I216" s="173">
        <f>ROUND(E216*H216,2)</f>
        <v>0</v>
      </c>
      <c r="J216" s="172"/>
      <c r="K216" s="173">
        <f>ROUND(E216*J216,2)</f>
        <v>0</v>
      </c>
      <c r="L216" s="173">
        <v>21</v>
      </c>
      <c r="M216" s="173">
        <f>G216*(1+L216/100)</f>
        <v>0</v>
      </c>
      <c r="N216" s="173">
        <v>4.0099999999999997E-3</v>
      </c>
      <c r="O216" s="173">
        <f>ROUND(E216*N216,2)</f>
        <v>0.05</v>
      </c>
      <c r="P216" s="173">
        <v>0</v>
      </c>
      <c r="Q216" s="173">
        <f>ROUND(E216*P216,2)</f>
        <v>0</v>
      </c>
      <c r="R216" s="173" t="s">
        <v>1067</v>
      </c>
      <c r="S216" s="173" t="s">
        <v>201</v>
      </c>
      <c r="T216" s="174" t="s">
        <v>245</v>
      </c>
      <c r="U216" s="160">
        <v>0.54290000000000005</v>
      </c>
      <c r="V216" s="160">
        <f>ROUND(E216*U216,2)</f>
        <v>6.24</v>
      </c>
      <c r="W216" s="160"/>
      <c r="X216" s="151"/>
      <c r="Y216" s="151"/>
      <c r="Z216" s="151"/>
      <c r="AA216" s="151"/>
      <c r="AB216" s="151"/>
      <c r="AC216" s="151"/>
      <c r="AD216" s="151"/>
      <c r="AE216" s="151"/>
      <c r="AF216" s="151"/>
      <c r="AG216" s="151" t="s">
        <v>246</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319" t="s">
        <v>2069</v>
      </c>
      <c r="D217" s="320"/>
      <c r="E217" s="320"/>
      <c r="F217" s="320"/>
      <c r="G217" s="320"/>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204</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317" t="s">
        <v>1985</v>
      </c>
      <c r="D218" s="318"/>
      <c r="E218" s="318"/>
      <c r="F218" s="318"/>
      <c r="G218" s="318"/>
      <c r="H218" s="160"/>
      <c r="I218" s="160"/>
      <c r="J218" s="160"/>
      <c r="K218" s="160"/>
      <c r="L218" s="160"/>
      <c r="M218" s="160"/>
      <c r="N218" s="160"/>
      <c r="O218" s="160"/>
      <c r="P218" s="160"/>
      <c r="Q218" s="160"/>
      <c r="R218" s="160"/>
      <c r="S218" s="160"/>
      <c r="T218" s="160"/>
      <c r="U218" s="160"/>
      <c r="V218" s="160"/>
      <c r="W218" s="160"/>
      <c r="X218" s="151"/>
      <c r="Y218" s="151"/>
      <c r="Z218" s="151"/>
      <c r="AA218" s="151"/>
      <c r="AB218" s="151"/>
      <c r="AC218" s="151"/>
      <c r="AD218" s="151"/>
      <c r="AE218" s="151"/>
      <c r="AF218" s="151"/>
      <c r="AG218" s="151" t="s">
        <v>204</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198" t="s">
        <v>2070</v>
      </c>
      <c r="D219" s="190"/>
      <c r="E219" s="191">
        <v>3</v>
      </c>
      <c r="F219" s="160"/>
      <c r="G219" s="160"/>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250</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198" t="s">
        <v>2071</v>
      </c>
      <c r="D220" s="190"/>
      <c r="E220" s="191">
        <v>4</v>
      </c>
      <c r="F220" s="160"/>
      <c r="G220" s="160"/>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250</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198" t="s">
        <v>2072</v>
      </c>
      <c r="D221" s="190"/>
      <c r="E221" s="191">
        <v>4.5</v>
      </c>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250</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ht="22.5" outlineLevel="1">
      <c r="A222" s="168">
        <v>58</v>
      </c>
      <c r="B222" s="169" t="s">
        <v>2080</v>
      </c>
      <c r="C222" s="185" t="s">
        <v>2081</v>
      </c>
      <c r="D222" s="170" t="s">
        <v>318</v>
      </c>
      <c r="E222" s="171">
        <v>35.1</v>
      </c>
      <c r="F222" s="172">
        <v>0</v>
      </c>
      <c r="G222" s="173">
        <f>ROUND(E222*F222,2)</f>
        <v>0</v>
      </c>
      <c r="H222" s="172"/>
      <c r="I222" s="173">
        <f>ROUND(E222*H222,2)</f>
        <v>0</v>
      </c>
      <c r="J222" s="172"/>
      <c r="K222" s="173">
        <f>ROUND(E222*J222,2)</f>
        <v>0</v>
      </c>
      <c r="L222" s="173">
        <v>21</v>
      </c>
      <c r="M222" s="173">
        <f>G222*(1+L222/100)</f>
        <v>0</v>
      </c>
      <c r="N222" s="173">
        <v>5.2199999999999998E-3</v>
      </c>
      <c r="O222" s="173">
        <f>ROUND(E222*N222,2)</f>
        <v>0.18</v>
      </c>
      <c r="P222" s="173">
        <v>0</v>
      </c>
      <c r="Q222" s="173">
        <f>ROUND(E222*P222,2)</f>
        <v>0</v>
      </c>
      <c r="R222" s="173" t="s">
        <v>1067</v>
      </c>
      <c r="S222" s="173" t="s">
        <v>201</v>
      </c>
      <c r="T222" s="174" t="s">
        <v>245</v>
      </c>
      <c r="U222" s="160">
        <v>0.63429999999999997</v>
      </c>
      <c r="V222" s="160">
        <f>ROUND(E222*U222,2)</f>
        <v>22.26</v>
      </c>
      <c r="W222" s="160"/>
      <c r="X222" s="151"/>
      <c r="Y222" s="151"/>
      <c r="Z222" s="151"/>
      <c r="AA222" s="151"/>
      <c r="AB222" s="151"/>
      <c r="AC222" s="151"/>
      <c r="AD222" s="151"/>
      <c r="AE222" s="151"/>
      <c r="AF222" s="151"/>
      <c r="AG222" s="151" t="s">
        <v>246</v>
      </c>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319" t="s">
        <v>2069</v>
      </c>
      <c r="D223" s="320"/>
      <c r="E223" s="320"/>
      <c r="F223" s="320"/>
      <c r="G223" s="32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204</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317" t="s">
        <v>1985</v>
      </c>
      <c r="D224" s="318"/>
      <c r="E224" s="318"/>
      <c r="F224" s="318"/>
      <c r="G224" s="318"/>
      <c r="H224" s="160"/>
      <c r="I224" s="160"/>
      <c r="J224" s="160"/>
      <c r="K224" s="160"/>
      <c r="L224" s="160"/>
      <c r="M224" s="160"/>
      <c r="N224" s="160"/>
      <c r="O224" s="160"/>
      <c r="P224" s="160"/>
      <c r="Q224" s="160"/>
      <c r="R224" s="160"/>
      <c r="S224" s="160"/>
      <c r="T224" s="160"/>
      <c r="U224" s="160"/>
      <c r="V224" s="160"/>
      <c r="W224" s="160"/>
      <c r="X224" s="151"/>
      <c r="Y224" s="151"/>
      <c r="Z224" s="151"/>
      <c r="AA224" s="151"/>
      <c r="AB224" s="151"/>
      <c r="AC224" s="151"/>
      <c r="AD224" s="151"/>
      <c r="AE224" s="151"/>
      <c r="AF224" s="151"/>
      <c r="AG224" s="151" t="s">
        <v>204</v>
      </c>
      <c r="AH224" s="151"/>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198" t="s">
        <v>2075</v>
      </c>
      <c r="D225" s="190"/>
      <c r="E225" s="191">
        <v>4.5</v>
      </c>
      <c r="F225" s="160"/>
      <c r="G225" s="160"/>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250</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c r="A226" s="158"/>
      <c r="B226" s="159"/>
      <c r="C226" s="198" t="s">
        <v>2071</v>
      </c>
      <c r="D226" s="190"/>
      <c r="E226" s="191">
        <v>4</v>
      </c>
      <c r="F226" s="160"/>
      <c r="G226" s="160"/>
      <c r="H226" s="160"/>
      <c r="I226" s="160"/>
      <c r="J226" s="160"/>
      <c r="K226" s="160"/>
      <c r="L226" s="160"/>
      <c r="M226" s="160"/>
      <c r="N226" s="160"/>
      <c r="O226" s="160"/>
      <c r="P226" s="160"/>
      <c r="Q226" s="160"/>
      <c r="R226" s="160"/>
      <c r="S226" s="160"/>
      <c r="T226" s="160"/>
      <c r="U226" s="160"/>
      <c r="V226" s="160"/>
      <c r="W226" s="160"/>
      <c r="X226" s="151"/>
      <c r="Y226" s="151"/>
      <c r="Z226" s="151"/>
      <c r="AA226" s="151"/>
      <c r="AB226" s="151"/>
      <c r="AC226" s="151"/>
      <c r="AD226" s="151"/>
      <c r="AE226" s="151"/>
      <c r="AF226" s="151"/>
      <c r="AG226" s="151" t="s">
        <v>250</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198" t="s">
        <v>2082</v>
      </c>
      <c r="D227" s="190"/>
      <c r="E227" s="191">
        <v>7</v>
      </c>
      <c r="F227" s="160"/>
      <c r="G227" s="160"/>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250</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198" t="s">
        <v>2083</v>
      </c>
      <c r="D228" s="190"/>
      <c r="E228" s="191">
        <v>19.600000000000001</v>
      </c>
      <c r="F228" s="160"/>
      <c r="G228" s="160"/>
      <c r="H228" s="160"/>
      <c r="I228" s="160"/>
      <c r="J228" s="160"/>
      <c r="K228" s="160"/>
      <c r="L228" s="160"/>
      <c r="M228" s="160"/>
      <c r="N228" s="160"/>
      <c r="O228" s="160"/>
      <c r="P228" s="160"/>
      <c r="Q228" s="160"/>
      <c r="R228" s="160"/>
      <c r="S228" s="160"/>
      <c r="T228" s="160"/>
      <c r="U228" s="160"/>
      <c r="V228" s="160"/>
      <c r="W228" s="160"/>
      <c r="X228" s="151"/>
      <c r="Y228" s="151"/>
      <c r="Z228" s="151"/>
      <c r="AA228" s="151"/>
      <c r="AB228" s="151"/>
      <c r="AC228" s="151"/>
      <c r="AD228" s="151"/>
      <c r="AE228" s="151"/>
      <c r="AF228" s="151"/>
      <c r="AG228" s="151" t="s">
        <v>250</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22.5" outlineLevel="1">
      <c r="A229" s="168">
        <v>59</v>
      </c>
      <c r="B229" s="169" t="s">
        <v>2084</v>
      </c>
      <c r="C229" s="185" t="s">
        <v>2085</v>
      </c>
      <c r="D229" s="170" t="s">
        <v>318</v>
      </c>
      <c r="E229" s="171">
        <v>23</v>
      </c>
      <c r="F229" s="172">
        <v>0</v>
      </c>
      <c r="G229" s="173">
        <f>ROUND(E229*F229,2)</f>
        <v>0</v>
      </c>
      <c r="H229" s="172"/>
      <c r="I229" s="173">
        <f>ROUND(E229*H229,2)</f>
        <v>0</v>
      </c>
      <c r="J229" s="172"/>
      <c r="K229" s="173">
        <f>ROUND(E229*J229,2)</f>
        <v>0</v>
      </c>
      <c r="L229" s="173">
        <v>21</v>
      </c>
      <c r="M229" s="173">
        <f>G229*(1+L229/100)</f>
        <v>0</v>
      </c>
      <c r="N229" s="173">
        <v>3.0000000000000001E-5</v>
      </c>
      <c r="O229" s="173">
        <f>ROUND(E229*N229,2)</f>
        <v>0</v>
      </c>
      <c r="P229" s="173">
        <v>0</v>
      </c>
      <c r="Q229" s="173">
        <f>ROUND(E229*P229,2)</f>
        <v>0</v>
      </c>
      <c r="R229" s="173" t="s">
        <v>1067</v>
      </c>
      <c r="S229" s="173" t="s">
        <v>201</v>
      </c>
      <c r="T229" s="174" t="s">
        <v>245</v>
      </c>
      <c r="U229" s="160">
        <v>0.129</v>
      </c>
      <c r="V229" s="160">
        <f>ROUND(E229*U229,2)</f>
        <v>2.97</v>
      </c>
      <c r="W229" s="160"/>
      <c r="X229" s="151"/>
      <c r="Y229" s="151"/>
      <c r="Z229" s="151"/>
      <c r="AA229" s="151"/>
      <c r="AB229" s="151"/>
      <c r="AC229" s="151"/>
      <c r="AD229" s="151"/>
      <c r="AE229" s="151"/>
      <c r="AF229" s="151"/>
      <c r="AG229" s="151" t="s">
        <v>246</v>
      </c>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c r="A230" s="158"/>
      <c r="B230" s="159"/>
      <c r="C230" s="319" t="s">
        <v>2086</v>
      </c>
      <c r="D230" s="320"/>
      <c r="E230" s="320"/>
      <c r="F230" s="320"/>
      <c r="G230" s="320"/>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204</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199" t="s">
        <v>279</v>
      </c>
      <c r="D231" s="192"/>
      <c r="E231" s="193"/>
      <c r="F231" s="160"/>
      <c r="G231" s="160"/>
      <c r="H231" s="160"/>
      <c r="I231" s="160"/>
      <c r="J231" s="160"/>
      <c r="K231" s="160"/>
      <c r="L231" s="160"/>
      <c r="M231" s="160"/>
      <c r="N231" s="160"/>
      <c r="O231" s="160"/>
      <c r="P231" s="160"/>
      <c r="Q231" s="160"/>
      <c r="R231" s="160"/>
      <c r="S231" s="160"/>
      <c r="T231" s="160"/>
      <c r="U231" s="160"/>
      <c r="V231" s="160"/>
      <c r="W231" s="160"/>
      <c r="X231" s="151"/>
      <c r="Y231" s="151"/>
      <c r="Z231" s="151"/>
      <c r="AA231" s="151"/>
      <c r="AB231" s="151"/>
      <c r="AC231" s="151"/>
      <c r="AD231" s="151"/>
      <c r="AE231" s="151"/>
      <c r="AF231" s="151"/>
      <c r="AG231" s="151" t="s">
        <v>250</v>
      </c>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200" t="s">
        <v>2087</v>
      </c>
      <c r="D232" s="192"/>
      <c r="E232" s="193">
        <v>3</v>
      </c>
      <c r="F232" s="160"/>
      <c r="G232" s="160"/>
      <c r="H232" s="160"/>
      <c r="I232" s="160"/>
      <c r="J232" s="160"/>
      <c r="K232" s="160"/>
      <c r="L232" s="160"/>
      <c r="M232" s="160"/>
      <c r="N232" s="160"/>
      <c r="O232" s="160"/>
      <c r="P232" s="160"/>
      <c r="Q232" s="160"/>
      <c r="R232" s="160"/>
      <c r="S232" s="160"/>
      <c r="T232" s="160"/>
      <c r="U232" s="160"/>
      <c r="V232" s="160"/>
      <c r="W232" s="160"/>
      <c r="X232" s="151"/>
      <c r="Y232" s="151"/>
      <c r="Z232" s="151"/>
      <c r="AA232" s="151"/>
      <c r="AB232" s="151"/>
      <c r="AC232" s="151"/>
      <c r="AD232" s="151"/>
      <c r="AE232" s="151"/>
      <c r="AF232" s="151"/>
      <c r="AG232" s="151" t="s">
        <v>250</v>
      </c>
      <c r="AH232" s="151">
        <v>2</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200" t="s">
        <v>2088</v>
      </c>
      <c r="D233" s="192"/>
      <c r="E233" s="193">
        <v>4</v>
      </c>
      <c r="F233" s="160"/>
      <c r="G233" s="160"/>
      <c r="H233" s="160"/>
      <c r="I233" s="160"/>
      <c r="J233" s="160"/>
      <c r="K233" s="160"/>
      <c r="L233" s="160"/>
      <c r="M233" s="160"/>
      <c r="N233" s="160"/>
      <c r="O233" s="160"/>
      <c r="P233" s="160"/>
      <c r="Q233" s="160"/>
      <c r="R233" s="160"/>
      <c r="S233" s="160"/>
      <c r="T233" s="160"/>
      <c r="U233" s="160"/>
      <c r="V233" s="160"/>
      <c r="W233" s="160"/>
      <c r="X233" s="151"/>
      <c r="Y233" s="151"/>
      <c r="Z233" s="151"/>
      <c r="AA233" s="151"/>
      <c r="AB233" s="151"/>
      <c r="AC233" s="151"/>
      <c r="AD233" s="151"/>
      <c r="AE233" s="151"/>
      <c r="AF233" s="151"/>
      <c r="AG233" s="151" t="s">
        <v>250</v>
      </c>
      <c r="AH233" s="151">
        <v>2</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200" t="s">
        <v>2089</v>
      </c>
      <c r="D234" s="192"/>
      <c r="E234" s="193">
        <v>4.5</v>
      </c>
      <c r="F234" s="160"/>
      <c r="G234" s="160"/>
      <c r="H234" s="160"/>
      <c r="I234" s="160"/>
      <c r="J234" s="160"/>
      <c r="K234" s="160"/>
      <c r="L234" s="160"/>
      <c r="M234" s="160"/>
      <c r="N234" s="160"/>
      <c r="O234" s="160"/>
      <c r="P234" s="160"/>
      <c r="Q234" s="160"/>
      <c r="R234" s="160"/>
      <c r="S234" s="160"/>
      <c r="T234" s="160"/>
      <c r="U234" s="160"/>
      <c r="V234" s="160"/>
      <c r="W234" s="160"/>
      <c r="X234" s="151"/>
      <c r="Y234" s="151"/>
      <c r="Z234" s="151"/>
      <c r="AA234" s="151"/>
      <c r="AB234" s="151"/>
      <c r="AC234" s="151"/>
      <c r="AD234" s="151"/>
      <c r="AE234" s="151"/>
      <c r="AF234" s="151"/>
      <c r="AG234" s="151" t="s">
        <v>250</v>
      </c>
      <c r="AH234" s="151">
        <v>2</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201" t="s">
        <v>284</v>
      </c>
      <c r="D235" s="194"/>
      <c r="E235" s="195">
        <v>11.5</v>
      </c>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250</v>
      </c>
      <c r="AH235" s="151">
        <v>3</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9" t="s">
        <v>285</v>
      </c>
      <c r="D236" s="192"/>
      <c r="E236" s="193"/>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250</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8" t="s">
        <v>2090</v>
      </c>
      <c r="D237" s="190"/>
      <c r="E237" s="191">
        <v>23</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250</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ht="22.5" outlineLevel="1">
      <c r="A238" s="168">
        <v>60</v>
      </c>
      <c r="B238" s="169" t="s">
        <v>2091</v>
      </c>
      <c r="C238" s="185" t="s">
        <v>2092</v>
      </c>
      <c r="D238" s="170" t="s">
        <v>318</v>
      </c>
      <c r="E238" s="171">
        <v>56.9</v>
      </c>
      <c r="F238" s="172">
        <v>0</v>
      </c>
      <c r="G238" s="173">
        <f>ROUND(E238*F238,2)</f>
        <v>0</v>
      </c>
      <c r="H238" s="172"/>
      <c r="I238" s="173">
        <f>ROUND(E238*H238,2)</f>
        <v>0</v>
      </c>
      <c r="J238" s="172"/>
      <c r="K238" s="173">
        <f>ROUND(E238*J238,2)</f>
        <v>0</v>
      </c>
      <c r="L238" s="173">
        <v>21</v>
      </c>
      <c r="M238" s="173">
        <f>G238*(1+L238/100)</f>
        <v>0</v>
      </c>
      <c r="N238" s="173">
        <v>4.0000000000000003E-5</v>
      </c>
      <c r="O238" s="173">
        <f>ROUND(E238*N238,2)</f>
        <v>0</v>
      </c>
      <c r="P238" s="173">
        <v>0</v>
      </c>
      <c r="Q238" s="173">
        <f>ROUND(E238*P238,2)</f>
        <v>0</v>
      </c>
      <c r="R238" s="173" t="s">
        <v>1067</v>
      </c>
      <c r="S238" s="173" t="s">
        <v>201</v>
      </c>
      <c r="T238" s="174" t="s">
        <v>245</v>
      </c>
      <c r="U238" s="160">
        <v>0.129</v>
      </c>
      <c r="V238" s="160">
        <f>ROUND(E238*U238,2)</f>
        <v>7.34</v>
      </c>
      <c r="W238" s="160"/>
      <c r="X238" s="151"/>
      <c r="Y238" s="151"/>
      <c r="Z238" s="151"/>
      <c r="AA238" s="151"/>
      <c r="AB238" s="151"/>
      <c r="AC238" s="151"/>
      <c r="AD238" s="151"/>
      <c r="AE238" s="151"/>
      <c r="AF238" s="151"/>
      <c r="AG238" s="151" t="s">
        <v>246</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319" t="s">
        <v>2086</v>
      </c>
      <c r="D239" s="320"/>
      <c r="E239" s="320"/>
      <c r="F239" s="320"/>
      <c r="G239" s="320"/>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204</v>
      </c>
      <c r="AH239" s="151"/>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58"/>
      <c r="B240" s="159"/>
      <c r="C240" s="198" t="s">
        <v>2093</v>
      </c>
      <c r="D240" s="190"/>
      <c r="E240" s="191">
        <v>9</v>
      </c>
      <c r="F240" s="160"/>
      <c r="G240" s="160"/>
      <c r="H240" s="160"/>
      <c r="I240" s="160"/>
      <c r="J240" s="160"/>
      <c r="K240" s="160"/>
      <c r="L240" s="160"/>
      <c r="M240" s="160"/>
      <c r="N240" s="160"/>
      <c r="O240" s="160"/>
      <c r="P240" s="160"/>
      <c r="Q240" s="160"/>
      <c r="R240" s="160"/>
      <c r="S240" s="160"/>
      <c r="T240" s="160"/>
      <c r="U240" s="160"/>
      <c r="V240" s="160"/>
      <c r="W240" s="160"/>
      <c r="X240" s="151"/>
      <c r="Y240" s="151"/>
      <c r="Z240" s="151"/>
      <c r="AA240" s="151"/>
      <c r="AB240" s="151"/>
      <c r="AC240" s="151"/>
      <c r="AD240" s="151"/>
      <c r="AE240" s="151"/>
      <c r="AF240" s="151"/>
      <c r="AG240" s="151" t="s">
        <v>250</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c r="A241" s="158"/>
      <c r="B241" s="159"/>
      <c r="C241" s="198" t="s">
        <v>2094</v>
      </c>
      <c r="D241" s="190"/>
      <c r="E241" s="191">
        <v>8</v>
      </c>
      <c r="F241" s="160"/>
      <c r="G241" s="160"/>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250</v>
      </c>
      <c r="AH241" s="151">
        <v>0</v>
      </c>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c r="A242" s="158"/>
      <c r="B242" s="159"/>
      <c r="C242" s="198" t="s">
        <v>2095</v>
      </c>
      <c r="D242" s="190"/>
      <c r="E242" s="191">
        <v>10.5</v>
      </c>
      <c r="F242" s="160"/>
      <c r="G242" s="160"/>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250</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198" t="s">
        <v>2096</v>
      </c>
      <c r="D243" s="190"/>
      <c r="E243" s="191">
        <v>29.4</v>
      </c>
      <c r="F243" s="160"/>
      <c r="G243" s="160"/>
      <c r="H243" s="160"/>
      <c r="I243" s="160"/>
      <c r="J243" s="160"/>
      <c r="K243" s="160"/>
      <c r="L243" s="160"/>
      <c r="M243" s="160"/>
      <c r="N243" s="160"/>
      <c r="O243" s="160"/>
      <c r="P243" s="160"/>
      <c r="Q243" s="160"/>
      <c r="R243" s="160"/>
      <c r="S243" s="160"/>
      <c r="T243" s="160"/>
      <c r="U243" s="160"/>
      <c r="V243" s="160"/>
      <c r="W243" s="160"/>
      <c r="X243" s="151"/>
      <c r="Y243" s="151"/>
      <c r="Z243" s="151"/>
      <c r="AA243" s="151"/>
      <c r="AB243" s="151"/>
      <c r="AC243" s="151"/>
      <c r="AD243" s="151"/>
      <c r="AE243" s="151"/>
      <c r="AF243" s="151"/>
      <c r="AG243" s="151" t="s">
        <v>250</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68">
        <v>61</v>
      </c>
      <c r="B244" s="169" t="s">
        <v>2097</v>
      </c>
      <c r="C244" s="185" t="s">
        <v>2098</v>
      </c>
      <c r="D244" s="170" t="s">
        <v>2032</v>
      </c>
      <c r="E244" s="171">
        <v>9</v>
      </c>
      <c r="F244" s="172">
        <v>0</v>
      </c>
      <c r="G244" s="173">
        <f>ROUND(E244*F244,2)</f>
        <v>0</v>
      </c>
      <c r="H244" s="172"/>
      <c r="I244" s="173">
        <f>ROUND(E244*H244,2)</f>
        <v>0</v>
      </c>
      <c r="J244" s="172"/>
      <c r="K244" s="173">
        <f>ROUND(E244*J244,2)</f>
        <v>0</v>
      </c>
      <c r="L244" s="173">
        <v>21</v>
      </c>
      <c r="M244" s="173">
        <f>G244*(1+L244/100)</f>
        <v>0</v>
      </c>
      <c r="N244" s="173">
        <v>0</v>
      </c>
      <c r="O244" s="173">
        <f>ROUND(E244*N244,2)</f>
        <v>0</v>
      </c>
      <c r="P244" s="173">
        <v>0</v>
      </c>
      <c r="Q244" s="173">
        <f>ROUND(E244*P244,2)</f>
        <v>0</v>
      </c>
      <c r="R244" s="173" t="s">
        <v>1067</v>
      </c>
      <c r="S244" s="173" t="s">
        <v>201</v>
      </c>
      <c r="T244" s="174" t="s">
        <v>245</v>
      </c>
      <c r="U244" s="160">
        <v>0</v>
      </c>
      <c r="V244" s="160">
        <f>ROUND(E244*U244,2)</f>
        <v>0</v>
      </c>
      <c r="W244" s="160"/>
      <c r="X244" s="151"/>
      <c r="Y244" s="151"/>
      <c r="Z244" s="151"/>
      <c r="AA244" s="151"/>
      <c r="AB244" s="151"/>
      <c r="AC244" s="151"/>
      <c r="AD244" s="151"/>
      <c r="AE244" s="151"/>
      <c r="AF244" s="151"/>
      <c r="AG244" s="151" t="s">
        <v>259</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198" t="s">
        <v>2099</v>
      </c>
      <c r="D245" s="190"/>
      <c r="E245" s="191">
        <v>6</v>
      </c>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250</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8" t="s">
        <v>2100</v>
      </c>
      <c r="D246" s="190"/>
      <c r="E246" s="191">
        <v>3</v>
      </c>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250</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68">
        <v>62</v>
      </c>
      <c r="B247" s="169" t="s">
        <v>2101</v>
      </c>
      <c r="C247" s="185" t="s">
        <v>2102</v>
      </c>
      <c r="D247" s="170" t="s">
        <v>2032</v>
      </c>
      <c r="E247" s="171">
        <v>2</v>
      </c>
      <c r="F247" s="172">
        <v>0</v>
      </c>
      <c r="G247" s="173">
        <f>ROUND(E247*F247,2)</f>
        <v>0</v>
      </c>
      <c r="H247" s="172"/>
      <c r="I247" s="173">
        <f>ROUND(E247*H247,2)</f>
        <v>0</v>
      </c>
      <c r="J247" s="172"/>
      <c r="K247" s="173">
        <f>ROUND(E247*J247,2)</f>
        <v>0</v>
      </c>
      <c r="L247" s="173">
        <v>21</v>
      </c>
      <c r="M247" s="173">
        <f>G247*(1+L247/100)</f>
        <v>0</v>
      </c>
      <c r="N247" s="173">
        <v>0</v>
      </c>
      <c r="O247" s="173">
        <f>ROUND(E247*N247,2)</f>
        <v>0</v>
      </c>
      <c r="P247" s="173">
        <v>0</v>
      </c>
      <c r="Q247" s="173">
        <f>ROUND(E247*P247,2)</f>
        <v>0</v>
      </c>
      <c r="R247" s="173" t="s">
        <v>1067</v>
      </c>
      <c r="S247" s="173" t="s">
        <v>201</v>
      </c>
      <c r="T247" s="174" t="s">
        <v>245</v>
      </c>
      <c r="U247" s="160">
        <v>0</v>
      </c>
      <c r="V247" s="160">
        <f>ROUND(E247*U247,2)</f>
        <v>0</v>
      </c>
      <c r="W247" s="160"/>
      <c r="X247" s="151"/>
      <c r="Y247" s="151"/>
      <c r="Z247" s="151"/>
      <c r="AA247" s="151"/>
      <c r="AB247" s="151"/>
      <c r="AC247" s="151"/>
      <c r="AD247" s="151"/>
      <c r="AE247" s="151"/>
      <c r="AF247" s="151"/>
      <c r="AG247" s="151" t="s">
        <v>259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8" t="s">
        <v>1990</v>
      </c>
      <c r="D248" s="190"/>
      <c r="E248" s="191">
        <v>2</v>
      </c>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250</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68">
        <v>63</v>
      </c>
      <c r="B249" s="169" t="s">
        <v>2103</v>
      </c>
      <c r="C249" s="185" t="s">
        <v>2104</v>
      </c>
      <c r="D249" s="170" t="s">
        <v>211</v>
      </c>
      <c r="E249" s="171">
        <v>6</v>
      </c>
      <c r="F249" s="172">
        <v>0</v>
      </c>
      <c r="G249" s="173">
        <f>ROUND(E249*F249,2)</f>
        <v>0</v>
      </c>
      <c r="H249" s="172"/>
      <c r="I249" s="173">
        <f>ROUND(E249*H249,2)</f>
        <v>0</v>
      </c>
      <c r="J249" s="172"/>
      <c r="K249" s="173">
        <f>ROUND(E249*J249,2)</f>
        <v>0</v>
      </c>
      <c r="L249" s="173">
        <v>21</v>
      </c>
      <c r="M249" s="173">
        <f>G249*(1+L249/100)</f>
        <v>0</v>
      </c>
      <c r="N249" s="173">
        <v>0</v>
      </c>
      <c r="O249" s="173">
        <f>ROUND(E249*N249,2)</f>
        <v>0</v>
      </c>
      <c r="P249" s="173">
        <v>0</v>
      </c>
      <c r="Q249" s="173">
        <f>ROUND(E249*P249,2)</f>
        <v>0</v>
      </c>
      <c r="R249" s="173" t="s">
        <v>1067</v>
      </c>
      <c r="S249" s="173" t="s">
        <v>201</v>
      </c>
      <c r="T249" s="174" t="s">
        <v>245</v>
      </c>
      <c r="U249" s="160">
        <v>0.16500000000000001</v>
      </c>
      <c r="V249" s="160">
        <f>ROUND(E249*U249,2)</f>
        <v>0.99</v>
      </c>
      <c r="W249" s="160"/>
      <c r="X249" s="151"/>
      <c r="Y249" s="151"/>
      <c r="Z249" s="151"/>
      <c r="AA249" s="151"/>
      <c r="AB249" s="151"/>
      <c r="AC249" s="151"/>
      <c r="AD249" s="151"/>
      <c r="AE249" s="151"/>
      <c r="AF249" s="151"/>
      <c r="AG249" s="151" t="s">
        <v>246</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58"/>
      <c r="B250" s="159"/>
      <c r="C250" s="315" t="s">
        <v>2105</v>
      </c>
      <c r="D250" s="316"/>
      <c r="E250" s="316"/>
      <c r="F250" s="316"/>
      <c r="G250" s="316"/>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248</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ht="22.5" outlineLevel="1">
      <c r="A251" s="168">
        <v>64</v>
      </c>
      <c r="B251" s="169" t="s">
        <v>2106</v>
      </c>
      <c r="C251" s="185" t="s">
        <v>2107</v>
      </c>
      <c r="D251" s="170" t="s">
        <v>2032</v>
      </c>
      <c r="E251" s="171">
        <v>11</v>
      </c>
      <c r="F251" s="172">
        <v>0</v>
      </c>
      <c r="G251" s="173">
        <f>ROUND(E251*F251,2)</f>
        <v>0</v>
      </c>
      <c r="H251" s="172"/>
      <c r="I251" s="173">
        <f>ROUND(E251*H251,2)</f>
        <v>0</v>
      </c>
      <c r="J251" s="172"/>
      <c r="K251" s="173">
        <f>ROUND(E251*J251,2)</f>
        <v>0</v>
      </c>
      <c r="L251" s="173">
        <v>21</v>
      </c>
      <c r="M251" s="173">
        <f>G251*(1+L251/100)</f>
        <v>0</v>
      </c>
      <c r="N251" s="173">
        <v>0</v>
      </c>
      <c r="O251" s="173">
        <f>ROUND(E251*N251,2)</f>
        <v>0</v>
      </c>
      <c r="P251" s="173">
        <v>0</v>
      </c>
      <c r="Q251" s="173">
        <f>ROUND(E251*P251,2)</f>
        <v>0</v>
      </c>
      <c r="R251" s="173" t="s">
        <v>1067</v>
      </c>
      <c r="S251" s="173" t="s">
        <v>201</v>
      </c>
      <c r="T251" s="174" t="s">
        <v>245</v>
      </c>
      <c r="U251" s="160">
        <v>0</v>
      </c>
      <c r="V251" s="160">
        <f>ROUND(E251*U251,2)</f>
        <v>0</v>
      </c>
      <c r="W251" s="160"/>
      <c r="X251" s="151"/>
      <c r="Y251" s="151"/>
      <c r="Z251" s="151"/>
      <c r="AA251" s="151"/>
      <c r="AB251" s="151"/>
      <c r="AC251" s="151"/>
      <c r="AD251" s="151"/>
      <c r="AE251" s="151"/>
      <c r="AF251" s="151"/>
      <c r="AG251" s="151" t="s">
        <v>259</v>
      </c>
      <c r="AH251" s="151"/>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58"/>
      <c r="B252" s="159"/>
      <c r="C252" s="198" t="s">
        <v>2099</v>
      </c>
      <c r="D252" s="190"/>
      <c r="E252" s="191">
        <v>6</v>
      </c>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250</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8" t="s">
        <v>2108</v>
      </c>
      <c r="D253" s="190"/>
      <c r="E253" s="191">
        <v>5</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250</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ht="22.5" outlineLevel="1">
      <c r="A254" s="168">
        <v>65</v>
      </c>
      <c r="B254" s="169" t="s">
        <v>2109</v>
      </c>
      <c r="C254" s="185" t="s">
        <v>2110</v>
      </c>
      <c r="D254" s="170" t="s">
        <v>2032</v>
      </c>
      <c r="E254" s="171">
        <v>1</v>
      </c>
      <c r="F254" s="172">
        <v>0</v>
      </c>
      <c r="G254" s="173">
        <f>ROUND(E254*F254,2)</f>
        <v>0</v>
      </c>
      <c r="H254" s="172"/>
      <c r="I254" s="173">
        <f>ROUND(E254*H254,2)</f>
        <v>0</v>
      </c>
      <c r="J254" s="172"/>
      <c r="K254" s="173">
        <f>ROUND(E254*J254,2)</f>
        <v>0</v>
      </c>
      <c r="L254" s="173">
        <v>21</v>
      </c>
      <c r="M254" s="173">
        <f>G254*(1+L254/100)</f>
        <v>0</v>
      </c>
      <c r="N254" s="173">
        <v>0</v>
      </c>
      <c r="O254" s="173">
        <f>ROUND(E254*N254,2)</f>
        <v>0</v>
      </c>
      <c r="P254" s="173">
        <v>0</v>
      </c>
      <c r="Q254" s="173">
        <f>ROUND(E254*P254,2)</f>
        <v>0</v>
      </c>
      <c r="R254" s="173" t="s">
        <v>1067</v>
      </c>
      <c r="S254" s="173" t="s">
        <v>201</v>
      </c>
      <c r="T254" s="174" t="s">
        <v>245</v>
      </c>
      <c r="U254" s="160">
        <v>0</v>
      </c>
      <c r="V254" s="160">
        <f>ROUND(E254*U254,2)</f>
        <v>0</v>
      </c>
      <c r="W254" s="160"/>
      <c r="X254" s="151"/>
      <c r="Y254" s="151"/>
      <c r="Z254" s="151"/>
      <c r="AA254" s="151"/>
      <c r="AB254" s="151"/>
      <c r="AC254" s="151"/>
      <c r="AD254" s="151"/>
      <c r="AE254" s="151"/>
      <c r="AF254" s="151"/>
      <c r="AG254" s="151" t="s">
        <v>259</v>
      </c>
      <c r="AH254" s="151"/>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8" t="s">
        <v>1987</v>
      </c>
      <c r="D255" s="190"/>
      <c r="E255" s="191">
        <v>1</v>
      </c>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250</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68">
        <v>66</v>
      </c>
      <c r="B256" s="169" t="s">
        <v>2111</v>
      </c>
      <c r="C256" s="185" t="s">
        <v>2112</v>
      </c>
      <c r="D256" s="170" t="s">
        <v>318</v>
      </c>
      <c r="E256" s="171">
        <v>79.900000000000006</v>
      </c>
      <c r="F256" s="172">
        <v>0</v>
      </c>
      <c r="G256" s="173">
        <f>ROUND(E256*F256,2)</f>
        <v>0</v>
      </c>
      <c r="H256" s="172"/>
      <c r="I256" s="173">
        <f>ROUND(E256*H256,2)</f>
        <v>0</v>
      </c>
      <c r="J256" s="172"/>
      <c r="K256" s="173">
        <f>ROUND(E256*J256,2)</f>
        <v>0</v>
      </c>
      <c r="L256" s="173">
        <v>21</v>
      </c>
      <c r="M256" s="173">
        <f>G256*(1+L256/100)</f>
        <v>0</v>
      </c>
      <c r="N256" s="173">
        <v>1.8000000000000001E-4</v>
      </c>
      <c r="O256" s="173">
        <f>ROUND(E256*N256,2)</f>
        <v>0.01</v>
      </c>
      <c r="P256" s="173">
        <v>0</v>
      </c>
      <c r="Q256" s="173">
        <f>ROUND(E256*P256,2)</f>
        <v>0</v>
      </c>
      <c r="R256" s="173" t="s">
        <v>1067</v>
      </c>
      <c r="S256" s="173" t="s">
        <v>201</v>
      </c>
      <c r="T256" s="174" t="s">
        <v>245</v>
      </c>
      <c r="U256" s="160">
        <v>6.7000000000000004E-2</v>
      </c>
      <c r="V256" s="160">
        <f>ROUND(E256*U256,2)</f>
        <v>5.35</v>
      </c>
      <c r="W256" s="160"/>
      <c r="X256" s="151"/>
      <c r="Y256" s="151"/>
      <c r="Z256" s="151"/>
      <c r="AA256" s="151"/>
      <c r="AB256" s="151"/>
      <c r="AC256" s="151"/>
      <c r="AD256" s="151"/>
      <c r="AE256" s="151"/>
      <c r="AF256" s="151"/>
      <c r="AG256" s="151" t="s">
        <v>259</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319" t="s">
        <v>2113</v>
      </c>
      <c r="D257" s="320"/>
      <c r="E257" s="320"/>
      <c r="F257" s="320"/>
      <c r="G257" s="32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204</v>
      </c>
      <c r="AH257" s="151"/>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c r="A258" s="158"/>
      <c r="B258" s="159"/>
      <c r="C258" s="198" t="s">
        <v>1954</v>
      </c>
      <c r="D258" s="190"/>
      <c r="E258" s="191">
        <v>79.900000000000006</v>
      </c>
      <c r="F258" s="160"/>
      <c r="G258" s="160"/>
      <c r="H258" s="160"/>
      <c r="I258" s="160"/>
      <c r="J258" s="160"/>
      <c r="K258" s="160"/>
      <c r="L258" s="160"/>
      <c r="M258" s="160"/>
      <c r="N258" s="160"/>
      <c r="O258" s="160"/>
      <c r="P258" s="160"/>
      <c r="Q258" s="160"/>
      <c r="R258" s="160"/>
      <c r="S258" s="160"/>
      <c r="T258" s="160"/>
      <c r="U258" s="160"/>
      <c r="V258" s="160"/>
      <c r="W258" s="160"/>
      <c r="X258" s="151"/>
      <c r="Y258" s="151"/>
      <c r="Z258" s="151"/>
      <c r="AA258" s="151"/>
      <c r="AB258" s="151"/>
      <c r="AC258" s="151"/>
      <c r="AD258" s="151"/>
      <c r="AE258" s="151"/>
      <c r="AF258" s="151"/>
      <c r="AG258" s="151" t="s">
        <v>250</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68">
        <v>67</v>
      </c>
      <c r="B259" s="169" t="s">
        <v>2114</v>
      </c>
      <c r="C259" s="185" t="s">
        <v>2115</v>
      </c>
      <c r="D259" s="170" t="s">
        <v>318</v>
      </c>
      <c r="E259" s="171">
        <v>79.900000000000006</v>
      </c>
      <c r="F259" s="172">
        <v>0</v>
      </c>
      <c r="G259" s="173">
        <f>ROUND(E259*F259,2)</f>
        <v>0</v>
      </c>
      <c r="H259" s="172"/>
      <c r="I259" s="173">
        <f>ROUND(E259*H259,2)</f>
        <v>0</v>
      </c>
      <c r="J259" s="172"/>
      <c r="K259" s="173">
        <f>ROUND(E259*J259,2)</f>
        <v>0</v>
      </c>
      <c r="L259" s="173">
        <v>21</v>
      </c>
      <c r="M259" s="173">
        <f>G259*(1+L259/100)</f>
        <v>0</v>
      </c>
      <c r="N259" s="173">
        <v>1.0000000000000001E-5</v>
      </c>
      <c r="O259" s="173">
        <f>ROUND(E259*N259,2)</f>
        <v>0</v>
      </c>
      <c r="P259" s="173">
        <v>0</v>
      </c>
      <c r="Q259" s="173">
        <f>ROUND(E259*P259,2)</f>
        <v>0</v>
      </c>
      <c r="R259" s="173" t="s">
        <v>1067</v>
      </c>
      <c r="S259" s="173" t="s">
        <v>201</v>
      </c>
      <c r="T259" s="174" t="s">
        <v>245</v>
      </c>
      <c r="U259" s="160">
        <v>6.2E-2</v>
      </c>
      <c r="V259" s="160">
        <f>ROUND(E259*U259,2)</f>
        <v>4.95</v>
      </c>
      <c r="W259" s="160"/>
      <c r="X259" s="151"/>
      <c r="Y259" s="151"/>
      <c r="Z259" s="151"/>
      <c r="AA259" s="151"/>
      <c r="AB259" s="151"/>
      <c r="AC259" s="151"/>
      <c r="AD259" s="151"/>
      <c r="AE259" s="151"/>
      <c r="AF259" s="151"/>
      <c r="AG259" s="151" t="s">
        <v>259</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58"/>
      <c r="B260" s="159"/>
      <c r="C260" s="319" t="s">
        <v>2116</v>
      </c>
      <c r="D260" s="320"/>
      <c r="E260" s="320"/>
      <c r="F260" s="320"/>
      <c r="G260" s="320"/>
      <c r="H260" s="160"/>
      <c r="I260" s="160"/>
      <c r="J260" s="160"/>
      <c r="K260" s="160"/>
      <c r="L260" s="160"/>
      <c r="M260" s="160"/>
      <c r="N260" s="160"/>
      <c r="O260" s="160"/>
      <c r="P260" s="160"/>
      <c r="Q260" s="160"/>
      <c r="R260" s="160"/>
      <c r="S260" s="160"/>
      <c r="T260" s="160"/>
      <c r="U260" s="160"/>
      <c r="V260" s="160"/>
      <c r="W260" s="160"/>
      <c r="X260" s="151"/>
      <c r="Y260" s="151"/>
      <c r="Z260" s="151"/>
      <c r="AA260" s="151"/>
      <c r="AB260" s="151"/>
      <c r="AC260" s="151"/>
      <c r="AD260" s="151"/>
      <c r="AE260" s="151"/>
      <c r="AF260" s="151"/>
      <c r="AG260" s="151" t="s">
        <v>204</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8" t="s">
        <v>1954</v>
      </c>
      <c r="D261" s="190"/>
      <c r="E261" s="191">
        <v>79.900000000000006</v>
      </c>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250</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ht="22.5" outlineLevel="1">
      <c r="A262" s="168">
        <v>68</v>
      </c>
      <c r="B262" s="169" t="s">
        <v>2117</v>
      </c>
      <c r="C262" s="185" t="s">
        <v>2118</v>
      </c>
      <c r="D262" s="170" t="s">
        <v>664</v>
      </c>
      <c r="E262" s="171">
        <v>9</v>
      </c>
      <c r="F262" s="172">
        <v>0</v>
      </c>
      <c r="G262" s="173">
        <f>ROUND(E262*F262,2)</f>
        <v>0</v>
      </c>
      <c r="H262" s="172"/>
      <c r="I262" s="173">
        <f>ROUND(E262*H262,2)</f>
        <v>0</v>
      </c>
      <c r="J262" s="172"/>
      <c r="K262" s="173">
        <f>ROUND(E262*J262,2)</f>
        <v>0</v>
      </c>
      <c r="L262" s="173">
        <v>21</v>
      </c>
      <c r="M262" s="173">
        <f>G262*(1+L262/100)</f>
        <v>0</v>
      </c>
      <c r="N262" s="173">
        <v>1.7000000000000001E-4</v>
      </c>
      <c r="O262" s="173">
        <f>ROUND(E262*N262,2)</f>
        <v>0</v>
      </c>
      <c r="P262" s="173">
        <v>0</v>
      </c>
      <c r="Q262" s="173">
        <f>ROUND(E262*P262,2)</f>
        <v>0</v>
      </c>
      <c r="R262" s="173" t="s">
        <v>1067</v>
      </c>
      <c r="S262" s="173" t="s">
        <v>201</v>
      </c>
      <c r="T262" s="174" t="s">
        <v>245</v>
      </c>
      <c r="U262" s="160">
        <v>0.22700000000000001</v>
      </c>
      <c r="V262" s="160">
        <f>ROUND(E262*U262,2)</f>
        <v>2.04</v>
      </c>
      <c r="W262" s="160"/>
      <c r="X262" s="151"/>
      <c r="Y262" s="151"/>
      <c r="Z262" s="151"/>
      <c r="AA262" s="151"/>
      <c r="AB262" s="151"/>
      <c r="AC262" s="151"/>
      <c r="AD262" s="151"/>
      <c r="AE262" s="151"/>
      <c r="AF262" s="151"/>
      <c r="AG262" s="151" t="s">
        <v>246</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8" t="s">
        <v>2099</v>
      </c>
      <c r="D263" s="190"/>
      <c r="E263" s="191">
        <v>6</v>
      </c>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250</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8" t="s">
        <v>2100</v>
      </c>
      <c r="D264" s="190"/>
      <c r="E264" s="191">
        <v>3</v>
      </c>
      <c r="F264" s="160"/>
      <c r="G264" s="160"/>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250</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68">
        <v>69</v>
      </c>
      <c r="B265" s="169" t="s">
        <v>2119</v>
      </c>
      <c r="C265" s="185" t="s">
        <v>2120</v>
      </c>
      <c r="D265" s="170" t="s">
        <v>685</v>
      </c>
      <c r="E265" s="171">
        <v>0.41364000000000001</v>
      </c>
      <c r="F265" s="172">
        <v>0</v>
      </c>
      <c r="G265" s="173">
        <f>ROUND(E265*F265,2)</f>
        <v>0</v>
      </c>
      <c r="H265" s="172"/>
      <c r="I265" s="173">
        <f>ROUND(E265*H265,2)</f>
        <v>0</v>
      </c>
      <c r="J265" s="172"/>
      <c r="K265" s="173">
        <f>ROUND(E265*J265,2)</f>
        <v>0</v>
      </c>
      <c r="L265" s="173">
        <v>21</v>
      </c>
      <c r="M265" s="173">
        <f>G265*(1+L265/100)</f>
        <v>0</v>
      </c>
      <c r="N265" s="173">
        <v>0</v>
      </c>
      <c r="O265" s="173">
        <f>ROUND(E265*N265,2)</f>
        <v>0</v>
      </c>
      <c r="P265" s="173">
        <v>0</v>
      </c>
      <c r="Q265" s="173">
        <f>ROUND(E265*P265,2)</f>
        <v>0</v>
      </c>
      <c r="R265" s="173" t="s">
        <v>1067</v>
      </c>
      <c r="S265" s="173" t="s">
        <v>201</v>
      </c>
      <c r="T265" s="174" t="s">
        <v>245</v>
      </c>
      <c r="U265" s="160">
        <v>1.3740000000000001</v>
      </c>
      <c r="V265" s="160">
        <f>ROUND(E265*U265,2)</f>
        <v>0.56999999999999995</v>
      </c>
      <c r="W265" s="160"/>
      <c r="X265" s="151"/>
      <c r="Y265" s="151"/>
      <c r="Z265" s="151"/>
      <c r="AA265" s="151"/>
      <c r="AB265" s="151"/>
      <c r="AC265" s="151"/>
      <c r="AD265" s="151"/>
      <c r="AE265" s="151"/>
      <c r="AF265" s="151"/>
      <c r="AG265" s="151" t="s">
        <v>967</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58"/>
      <c r="B266" s="159"/>
      <c r="C266" s="315" t="s">
        <v>1102</v>
      </c>
      <c r="D266" s="316"/>
      <c r="E266" s="316"/>
      <c r="F266" s="316"/>
      <c r="G266" s="316"/>
      <c r="H266" s="160"/>
      <c r="I266" s="160"/>
      <c r="J266" s="160"/>
      <c r="K266" s="160"/>
      <c r="L266" s="160"/>
      <c r="M266" s="160"/>
      <c r="N266" s="160"/>
      <c r="O266" s="160"/>
      <c r="P266" s="160"/>
      <c r="Q266" s="160"/>
      <c r="R266" s="160"/>
      <c r="S266" s="160"/>
      <c r="T266" s="160"/>
      <c r="U266" s="160"/>
      <c r="V266" s="160"/>
      <c r="W266" s="160"/>
      <c r="X266" s="151"/>
      <c r="Y266" s="151"/>
      <c r="Z266" s="151"/>
      <c r="AA266" s="151"/>
      <c r="AB266" s="151"/>
      <c r="AC266" s="151"/>
      <c r="AD266" s="151"/>
      <c r="AE266" s="151"/>
      <c r="AF266" s="151"/>
      <c r="AG266" s="151" t="s">
        <v>248</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c r="A267" s="162" t="s">
        <v>197</v>
      </c>
      <c r="B267" s="163" t="s">
        <v>122</v>
      </c>
      <c r="C267" s="184" t="s">
        <v>123</v>
      </c>
      <c r="D267" s="164"/>
      <c r="E267" s="165"/>
      <c r="F267" s="166"/>
      <c r="G267" s="166">
        <f>SUMIF(AG268:AG374,"&lt;&gt;NOR",G268:G374)</f>
        <v>0</v>
      </c>
      <c r="H267" s="166"/>
      <c r="I267" s="166">
        <f>SUM(I268:I374)</f>
        <v>0</v>
      </c>
      <c r="J267" s="166"/>
      <c r="K267" s="166">
        <f>SUM(K268:K374)</f>
        <v>0</v>
      </c>
      <c r="L267" s="166"/>
      <c r="M267" s="166">
        <f>SUM(M268:M374)</f>
        <v>0</v>
      </c>
      <c r="N267" s="166"/>
      <c r="O267" s="166">
        <f>SUM(O268:O374)</f>
        <v>0.23000000000000004</v>
      </c>
      <c r="P267" s="166"/>
      <c r="Q267" s="166">
        <f>SUM(Q268:Q374)</f>
        <v>0</v>
      </c>
      <c r="R267" s="166"/>
      <c r="S267" s="166"/>
      <c r="T267" s="167"/>
      <c r="U267" s="161"/>
      <c r="V267" s="161">
        <f>SUM(V268:V374)</f>
        <v>39.589999999999989</v>
      </c>
      <c r="W267" s="161"/>
      <c r="AG267" t="s">
        <v>198</v>
      </c>
    </row>
    <row r="268" spans="1:60" ht="22.5" outlineLevel="1">
      <c r="A268" s="168">
        <v>70</v>
      </c>
      <c r="B268" s="169" t="s">
        <v>2121</v>
      </c>
      <c r="C268" s="185" t="s">
        <v>2122</v>
      </c>
      <c r="D268" s="170" t="s">
        <v>664</v>
      </c>
      <c r="E268" s="171">
        <v>2</v>
      </c>
      <c r="F268" s="172">
        <v>0</v>
      </c>
      <c r="G268" s="173">
        <f>ROUND(E268*F268,2)</f>
        <v>0</v>
      </c>
      <c r="H268" s="172"/>
      <c r="I268" s="173">
        <f>ROUND(E268*H268,2)</f>
        <v>0</v>
      </c>
      <c r="J268" s="172"/>
      <c r="K268" s="173">
        <f>ROUND(E268*J268,2)</f>
        <v>0</v>
      </c>
      <c r="L268" s="173">
        <v>21</v>
      </c>
      <c r="M268" s="173">
        <f>G268*(1+L268/100)</f>
        <v>0</v>
      </c>
      <c r="N268" s="173">
        <v>1.772E-2</v>
      </c>
      <c r="O268" s="173">
        <f>ROUND(E268*N268,2)</f>
        <v>0.04</v>
      </c>
      <c r="P268" s="173">
        <v>0</v>
      </c>
      <c r="Q268" s="173">
        <f>ROUND(E268*P268,2)</f>
        <v>0</v>
      </c>
      <c r="R268" s="173" t="s">
        <v>1067</v>
      </c>
      <c r="S268" s="173" t="s">
        <v>201</v>
      </c>
      <c r="T268" s="174" t="s">
        <v>245</v>
      </c>
      <c r="U268" s="160">
        <v>0.97299999999999998</v>
      </c>
      <c r="V268" s="160">
        <f>ROUND(E268*U268,2)</f>
        <v>1.95</v>
      </c>
      <c r="W268" s="160"/>
      <c r="X268" s="151"/>
      <c r="Y268" s="151"/>
      <c r="Z268" s="151"/>
      <c r="AA268" s="151"/>
      <c r="AB268" s="151"/>
      <c r="AC268" s="151"/>
      <c r="AD268" s="151"/>
      <c r="AE268" s="151"/>
      <c r="AF268" s="151"/>
      <c r="AG268" s="151" t="s">
        <v>246</v>
      </c>
      <c r="AH268" s="151"/>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58"/>
      <c r="B269" s="159"/>
      <c r="C269" s="198" t="s">
        <v>1986</v>
      </c>
      <c r="D269" s="190"/>
      <c r="E269" s="191">
        <v>1</v>
      </c>
      <c r="F269" s="160"/>
      <c r="G269" s="160"/>
      <c r="H269" s="160"/>
      <c r="I269" s="160"/>
      <c r="J269" s="160"/>
      <c r="K269" s="160"/>
      <c r="L269" s="160"/>
      <c r="M269" s="160"/>
      <c r="N269" s="160"/>
      <c r="O269" s="160"/>
      <c r="P269" s="160"/>
      <c r="Q269" s="160"/>
      <c r="R269" s="160"/>
      <c r="S269" s="160"/>
      <c r="T269" s="160"/>
      <c r="U269" s="160"/>
      <c r="V269" s="160"/>
      <c r="W269" s="160"/>
      <c r="X269" s="151"/>
      <c r="Y269" s="151"/>
      <c r="Z269" s="151"/>
      <c r="AA269" s="151"/>
      <c r="AB269" s="151"/>
      <c r="AC269" s="151"/>
      <c r="AD269" s="151"/>
      <c r="AE269" s="151"/>
      <c r="AF269" s="151"/>
      <c r="AG269" s="151" t="s">
        <v>250</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8" t="s">
        <v>1987</v>
      </c>
      <c r="D270" s="190"/>
      <c r="E270" s="191">
        <v>1</v>
      </c>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250</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ht="22.5" outlineLevel="1">
      <c r="A271" s="168">
        <v>71</v>
      </c>
      <c r="B271" s="169" t="s">
        <v>2123</v>
      </c>
      <c r="C271" s="185" t="s">
        <v>2124</v>
      </c>
      <c r="D271" s="170" t="s">
        <v>664</v>
      </c>
      <c r="E271" s="171">
        <v>1</v>
      </c>
      <c r="F271" s="172">
        <v>0</v>
      </c>
      <c r="G271" s="173">
        <f>ROUND(E271*F271,2)</f>
        <v>0</v>
      </c>
      <c r="H271" s="172"/>
      <c r="I271" s="173">
        <f>ROUND(E271*H271,2)</f>
        <v>0</v>
      </c>
      <c r="J271" s="172"/>
      <c r="K271" s="173">
        <f>ROUND(E271*J271,2)</f>
        <v>0</v>
      </c>
      <c r="L271" s="173">
        <v>21</v>
      </c>
      <c r="M271" s="173">
        <f>G271*(1+L271/100)</f>
        <v>0</v>
      </c>
      <c r="N271" s="173">
        <v>1.8890000000000001E-2</v>
      </c>
      <c r="O271" s="173">
        <f>ROUND(E271*N271,2)</f>
        <v>0.02</v>
      </c>
      <c r="P271" s="173">
        <v>0</v>
      </c>
      <c r="Q271" s="173">
        <f>ROUND(E271*P271,2)</f>
        <v>0</v>
      </c>
      <c r="R271" s="173" t="s">
        <v>1067</v>
      </c>
      <c r="S271" s="173" t="s">
        <v>201</v>
      </c>
      <c r="T271" s="174" t="s">
        <v>245</v>
      </c>
      <c r="U271" s="160">
        <v>0.97299999999999998</v>
      </c>
      <c r="V271" s="160">
        <f>ROUND(E271*U271,2)</f>
        <v>0.97</v>
      </c>
      <c r="W271" s="160"/>
      <c r="X271" s="151"/>
      <c r="Y271" s="151"/>
      <c r="Z271" s="151"/>
      <c r="AA271" s="151"/>
      <c r="AB271" s="151"/>
      <c r="AC271" s="151"/>
      <c r="AD271" s="151"/>
      <c r="AE271" s="151"/>
      <c r="AF271" s="151"/>
      <c r="AG271" s="151" t="s">
        <v>246</v>
      </c>
      <c r="AH271" s="151"/>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58"/>
      <c r="B272" s="159"/>
      <c r="C272" s="198" t="s">
        <v>1986</v>
      </c>
      <c r="D272" s="190"/>
      <c r="E272" s="191">
        <v>1</v>
      </c>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250</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68">
        <v>72</v>
      </c>
      <c r="B273" s="169" t="s">
        <v>2125</v>
      </c>
      <c r="C273" s="185" t="s">
        <v>2126</v>
      </c>
      <c r="D273" s="170" t="s">
        <v>664</v>
      </c>
      <c r="E273" s="171">
        <v>3</v>
      </c>
      <c r="F273" s="172">
        <v>0</v>
      </c>
      <c r="G273" s="173">
        <f>ROUND(E273*F273,2)</f>
        <v>0</v>
      </c>
      <c r="H273" s="172"/>
      <c r="I273" s="173">
        <f>ROUND(E273*H273,2)</f>
        <v>0</v>
      </c>
      <c r="J273" s="172"/>
      <c r="K273" s="173">
        <f>ROUND(E273*J273,2)</f>
        <v>0</v>
      </c>
      <c r="L273" s="173">
        <v>21</v>
      </c>
      <c r="M273" s="173">
        <f>G273*(1+L273/100)</f>
        <v>0</v>
      </c>
      <c r="N273" s="173">
        <v>0</v>
      </c>
      <c r="O273" s="173">
        <f>ROUND(E273*N273,2)</f>
        <v>0</v>
      </c>
      <c r="P273" s="173">
        <v>0</v>
      </c>
      <c r="Q273" s="173">
        <f>ROUND(E273*P273,2)</f>
        <v>0</v>
      </c>
      <c r="R273" s="173" t="s">
        <v>1067</v>
      </c>
      <c r="S273" s="173" t="s">
        <v>201</v>
      </c>
      <c r="T273" s="174" t="s">
        <v>245</v>
      </c>
      <c r="U273" s="160">
        <v>1.77</v>
      </c>
      <c r="V273" s="160">
        <f>ROUND(E273*U273,2)</f>
        <v>5.31</v>
      </c>
      <c r="W273" s="160"/>
      <c r="X273" s="151"/>
      <c r="Y273" s="151"/>
      <c r="Z273" s="151"/>
      <c r="AA273" s="151"/>
      <c r="AB273" s="151"/>
      <c r="AC273" s="151"/>
      <c r="AD273" s="151"/>
      <c r="AE273" s="151"/>
      <c r="AF273" s="151"/>
      <c r="AG273" s="151" t="s">
        <v>246</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198" t="s">
        <v>2006</v>
      </c>
      <c r="D274" s="190"/>
      <c r="E274" s="191">
        <v>2</v>
      </c>
      <c r="F274" s="160"/>
      <c r="G274" s="160"/>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250</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58"/>
      <c r="B275" s="159"/>
      <c r="C275" s="198" t="s">
        <v>1987</v>
      </c>
      <c r="D275" s="190"/>
      <c r="E275" s="191">
        <v>1</v>
      </c>
      <c r="F275" s="160"/>
      <c r="G275" s="160"/>
      <c r="H275" s="160"/>
      <c r="I275" s="160"/>
      <c r="J275" s="160"/>
      <c r="K275" s="160"/>
      <c r="L275" s="160"/>
      <c r="M275" s="160"/>
      <c r="N275" s="160"/>
      <c r="O275" s="160"/>
      <c r="P275" s="160"/>
      <c r="Q275" s="160"/>
      <c r="R275" s="160"/>
      <c r="S275" s="160"/>
      <c r="T275" s="160"/>
      <c r="U275" s="160"/>
      <c r="V275" s="160"/>
      <c r="W275" s="160"/>
      <c r="X275" s="151"/>
      <c r="Y275" s="151"/>
      <c r="Z275" s="151"/>
      <c r="AA275" s="151"/>
      <c r="AB275" s="151"/>
      <c r="AC275" s="151"/>
      <c r="AD275" s="151"/>
      <c r="AE275" s="151"/>
      <c r="AF275" s="151"/>
      <c r="AG275" s="151" t="s">
        <v>250</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68">
        <v>73</v>
      </c>
      <c r="B276" s="169" t="s">
        <v>2127</v>
      </c>
      <c r="C276" s="185" t="s">
        <v>2128</v>
      </c>
      <c r="D276" s="170" t="s">
        <v>664</v>
      </c>
      <c r="E276" s="171">
        <v>1</v>
      </c>
      <c r="F276" s="172">
        <v>0</v>
      </c>
      <c r="G276" s="173">
        <f>ROUND(E276*F276,2)</f>
        <v>0</v>
      </c>
      <c r="H276" s="172"/>
      <c r="I276" s="173">
        <f>ROUND(E276*H276,2)</f>
        <v>0</v>
      </c>
      <c r="J276" s="172"/>
      <c r="K276" s="173">
        <f>ROUND(E276*J276,2)</f>
        <v>0</v>
      </c>
      <c r="L276" s="173">
        <v>21</v>
      </c>
      <c r="M276" s="173">
        <f>G276*(1+L276/100)</f>
        <v>0</v>
      </c>
      <c r="N276" s="173">
        <v>1.7010000000000001E-2</v>
      </c>
      <c r="O276" s="173">
        <f>ROUND(E276*N276,2)</f>
        <v>0.02</v>
      </c>
      <c r="P276" s="173">
        <v>0</v>
      </c>
      <c r="Q276" s="173">
        <f>ROUND(E276*P276,2)</f>
        <v>0</v>
      </c>
      <c r="R276" s="173" t="s">
        <v>1067</v>
      </c>
      <c r="S276" s="173" t="s">
        <v>201</v>
      </c>
      <c r="T276" s="174" t="s">
        <v>245</v>
      </c>
      <c r="U276" s="160">
        <v>1.2529999999999999</v>
      </c>
      <c r="V276" s="160">
        <f>ROUND(E276*U276,2)</f>
        <v>1.25</v>
      </c>
      <c r="W276" s="160"/>
      <c r="X276" s="151"/>
      <c r="Y276" s="151"/>
      <c r="Z276" s="151"/>
      <c r="AA276" s="151"/>
      <c r="AB276" s="151"/>
      <c r="AC276" s="151"/>
      <c r="AD276" s="151"/>
      <c r="AE276" s="151"/>
      <c r="AF276" s="151"/>
      <c r="AG276" s="151" t="s">
        <v>246</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c r="A277" s="158"/>
      <c r="B277" s="159"/>
      <c r="C277" s="198" t="s">
        <v>1986</v>
      </c>
      <c r="D277" s="190"/>
      <c r="E277" s="191">
        <v>1</v>
      </c>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250</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c r="A278" s="168">
        <v>74</v>
      </c>
      <c r="B278" s="169" t="s">
        <v>2129</v>
      </c>
      <c r="C278" s="185" t="s">
        <v>2130</v>
      </c>
      <c r="D278" s="170" t="s">
        <v>664</v>
      </c>
      <c r="E278" s="171">
        <v>2</v>
      </c>
      <c r="F278" s="172">
        <v>0</v>
      </c>
      <c r="G278" s="173">
        <f>ROUND(E278*F278,2)</f>
        <v>0</v>
      </c>
      <c r="H278" s="172"/>
      <c r="I278" s="173">
        <f>ROUND(E278*H278,2)</f>
        <v>0</v>
      </c>
      <c r="J278" s="172"/>
      <c r="K278" s="173">
        <f>ROUND(E278*J278,2)</f>
        <v>0</v>
      </c>
      <c r="L278" s="173">
        <v>21</v>
      </c>
      <c r="M278" s="173">
        <f>G278*(1+L278/100)</f>
        <v>0</v>
      </c>
      <c r="N278" s="173">
        <v>1.401E-2</v>
      </c>
      <c r="O278" s="173">
        <f>ROUND(E278*N278,2)</f>
        <v>0.03</v>
      </c>
      <c r="P278" s="173">
        <v>0</v>
      </c>
      <c r="Q278" s="173">
        <f>ROUND(E278*P278,2)</f>
        <v>0</v>
      </c>
      <c r="R278" s="173" t="s">
        <v>1067</v>
      </c>
      <c r="S278" s="173" t="s">
        <v>201</v>
      </c>
      <c r="T278" s="174" t="s">
        <v>245</v>
      </c>
      <c r="U278" s="160">
        <v>1.1890000000000001</v>
      </c>
      <c r="V278" s="160">
        <f>ROUND(E278*U278,2)</f>
        <v>2.38</v>
      </c>
      <c r="W278" s="160"/>
      <c r="X278" s="151"/>
      <c r="Y278" s="151"/>
      <c r="Z278" s="151"/>
      <c r="AA278" s="151"/>
      <c r="AB278" s="151"/>
      <c r="AC278" s="151"/>
      <c r="AD278" s="151"/>
      <c r="AE278" s="151"/>
      <c r="AF278" s="151"/>
      <c r="AG278" s="151" t="s">
        <v>246</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198" t="s">
        <v>1986</v>
      </c>
      <c r="D279" s="190"/>
      <c r="E279" s="191">
        <v>1</v>
      </c>
      <c r="F279" s="160"/>
      <c r="G279" s="160"/>
      <c r="H279" s="160"/>
      <c r="I279" s="160"/>
      <c r="J279" s="160"/>
      <c r="K279" s="160"/>
      <c r="L279" s="160"/>
      <c r="M279" s="160"/>
      <c r="N279" s="160"/>
      <c r="O279" s="160"/>
      <c r="P279" s="160"/>
      <c r="Q279" s="160"/>
      <c r="R279" s="160"/>
      <c r="S279" s="160"/>
      <c r="T279" s="160"/>
      <c r="U279" s="160"/>
      <c r="V279" s="160"/>
      <c r="W279" s="160"/>
      <c r="X279" s="151"/>
      <c r="Y279" s="151"/>
      <c r="Z279" s="151"/>
      <c r="AA279" s="151"/>
      <c r="AB279" s="151"/>
      <c r="AC279" s="151"/>
      <c r="AD279" s="151"/>
      <c r="AE279" s="151"/>
      <c r="AF279" s="151"/>
      <c r="AG279" s="151" t="s">
        <v>250</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8" t="s">
        <v>1987</v>
      </c>
      <c r="D280" s="190"/>
      <c r="E280" s="191">
        <v>1</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250</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68">
        <v>75</v>
      </c>
      <c r="B281" s="169" t="s">
        <v>2131</v>
      </c>
      <c r="C281" s="185" t="s">
        <v>2132</v>
      </c>
      <c r="D281" s="170" t="s">
        <v>664</v>
      </c>
      <c r="E281" s="171">
        <v>2</v>
      </c>
      <c r="F281" s="172">
        <v>0</v>
      </c>
      <c r="G281" s="173">
        <f>ROUND(E281*F281,2)</f>
        <v>0</v>
      </c>
      <c r="H281" s="172"/>
      <c r="I281" s="173">
        <f>ROUND(E281*H281,2)</f>
        <v>0</v>
      </c>
      <c r="J281" s="172"/>
      <c r="K281" s="173">
        <f>ROUND(E281*J281,2)</f>
        <v>0</v>
      </c>
      <c r="L281" s="173">
        <v>21</v>
      </c>
      <c r="M281" s="173">
        <f>G281*(1+L281/100)</f>
        <v>0</v>
      </c>
      <c r="N281" s="173">
        <v>8.0700000000000008E-3</v>
      </c>
      <c r="O281" s="173">
        <f>ROUND(E281*N281,2)</f>
        <v>0.02</v>
      </c>
      <c r="P281" s="173">
        <v>0</v>
      </c>
      <c r="Q281" s="173">
        <f>ROUND(E281*P281,2)</f>
        <v>0</v>
      </c>
      <c r="R281" s="173" t="s">
        <v>1067</v>
      </c>
      <c r="S281" s="173" t="s">
        <v>201</v>
      </c>
      <c r="T281" s="174" t="s">
        <v>245</v>
      </c>
      <c r="U281" s="160">
        <v>0.32500000000000001</v>
      </c>
      <c r="V281" s="160">
        <f>ROUND(E281*U281,2)</f>
        <v>0.65</v>
      </c>
      <c r="W281" s="160"/>
      <c r="X281" s="151"/>
      <c r="Y281" s="151"/>
      <c r="Z281" s="151"/>
      <c r="AA281" s="151"/>
      <c r="AB281" s="151"/>
      <c r="AC281" s="151"/>
      <c r="AD281" s="151"/>
      <c r="AE281" s="151"/>
      <c r="AF281" s="151"/>
      <c r="AG281" s="151" t="s">
        <v>246</v>
      </c>
      <c r="AH281" s="151"/>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8" t="s">
        <v>1986</v>
      </c>
      <c r="D282" s="190"/>
      <c r="E282" s="191">
        <v>1</v>
      </c>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250</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198" t="s">
        <v>1987</v>
      </c>
      <c r="D283" s="190"/>
      <c r="E283" s="191">
        <v>1</v>
      </c>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250</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68">
        <v>76</v>
      </c>
      <c r="B284" s="169" t="s">
        <v>2133</v>
      </c>
      <c r="C284" s="185" t="s">
        <v>2134</v>
      </c>
      <c r="D284" s="170" t="s">
        <v>664</v>
      </c>
      <c r="E284" s="171">
        <v>1</v>
      </c>
      <c r="F284" s="172">
        <v>0</v>
      </c>
      <c r="G284" s="173">
        <f>ROUND(E284*F284,2)</f>
        <v>0</v>
      </c>
      <c r="H284" s="172"/>
      <c r="I284" s="173">
        <f>ROUND(E284*H284,2)</f>
        <v>0</v>
      </c>
      <c r="J284" s="172"/>
      <c r="K284" s="173">
        <f>ROUND(E284*J284,2)</f>
        <v>0</v>
      </c>
      <c r="L284" s="173">
        <v>21</v>
      </c>
      <c r="M284" s="173">
        <f>G284*(1+L284/100)</f>
        <v>0</v>
      </c>
      <c r="N284" s="173">
        <v>4.8999999999999998E-4</v>
      </c>
      <c r="O284" s="173">
        <f>ROUND(E284*N284,2)</f>
        <v>0</v>
      </c>
      <c r="P284" s="173">
        <v>0</v>
      </c>
      <c r="Q284" s="173">
        <f>ROUND(E284*P284,2)</f>
        <v>0</v>
      </c>
      <c r="R284" s="173" t="s">
        <v>1067</v>
      </c>
      <c r="S284" s="173" t="s">
        <v>201</v>
      </c>
      <c r="T284" s="174" t="s">
        <v>245</v>
      </c>
      <c r="U284" s="160">
        <v>3.6</v>
      </c>
      <c r="V284" s="160">
        <f>ROUND(E284*U284,2)</f>
        <v>3.6</v>
      </c>
      <c r="W284" s="160"/>
      <c r="X284" s="151"/>
      <c r="Y284" s="151"/>
      <c r="Z284" s="151"/>
      <c r="AA284" s="151"/>
      <c r="AB284" s="151"/>
      <c r="AC284" s="151"/>
      <c r="AD284" s="151"/>
      <c r="AE284" s="151"/>
      <c r="AF284" s="151"/>
      <c r="AG284" s="151" t="s">
        <v>246</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319" t="s">
        <v>2135</v>
      </c>
      <c r="D285" s="320"/>
      <c r="E285" s="320"/>
      <c r="F285" s="320"/>
      <c r="G285" s="320"/>
      <c r="H285" s="160"/>
      <c r="I285" s="160"/>
      <c r="J285" s="160"/>
      <c r="K285" s="160"/>
      <c r="L285" s="160"/>
      <c r="M285" s="160"/>
      <c r="N285" s="160"/>
      <c r="O285" s="160"/>
      <c r="P285" s="160"/>
      <c r="Q285" s="160"/>
      <c r="R285" s="160"/>
      <c r="S285" s="160"/>
      <c r="T285" s="160"/>
      <c r="U285" s="160"/>
      <c r="V285" s="160"/>
      <c r="W285" s="160"/>
      <c r="X285" s="151"/>
      <c r="Y285" s="151"/>
      <c r="Z285" s="151"/>
      <c r="AA285" s="151"/>
      <c r="AB285" s="151"/>
      <c r="AC285" s="151"/>
      <c r="AD285" s="151"/>
      <c r="AE285" s="151"/>
      <c r="AF285" s="151"/>
      <c r="AG285" s="151" t="s">
        <v>204</v>
      </c>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c r="A286" s="158"/>
      <c r="B286" s="159"/>
      <c r="C286" s="198" t="s">
        <v>1987</v>
      </c>
      <c r="D286" s="190"/>
      <c r="E286" s="191">
        <v>1</v>
      </c>
      <c r="F286" s="160"/>
      <c r="G286" s="160"/>
      <c r="H286" s="160"/>
      <c r="I286" s="160"/>
      <c r="J286" s="160"/>
      <c r="K286" s="160"/>
      <c r="L286" s="160"/>
      <c r="M286" s="160"/>
      <c r="N286" s="160"/>
      <c r="O286" s="160"/>
      <c r="P286" s="160"/>
      <c r="Q286" s="160"/>
      <c r="R286" s="160"/>
      <c r="S286" s="160"/>
      <c r="T286" s="160"/>
      <c r="U286" s="160"/>
      <c r="V286" s="160"/>
      <c r="W286" s="160"/>
      <c r="X286" s="151"/>
      <c r="Y286" s="151"/>
      <c r="Z286" s="151"/>
      <c r="AA286" s="151"/>
      <c r="AB286" s="151"/>
      <c r="AC286" s="151"/>
      <c r="AD286" s="151"/>
      <c r="AE286" s="151"/>
      <c r="AF286" s="151"/>
      <c r="AG286" s="151" t="s">
        <v>250</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ht="22.5" outlineLevel="1">
      <c r="A287" s="168">
        <v>77</v>
      </c>
      <c r="B287" s="169" t="s">
        <v>1075</v>
      </c>
      <c r="C287" s="185" t="s">
        <v>1076</v>
      </c>
      <c r="D287" s="170" t="s">
        <v>211</v>
      </c>
      <c r="E287" s="171">
        <v>24</v>
      </c>
      <c r="F287" s="172">
        <v>0</v>
      </c>
      <c r="G287" s="173">
        <f>ROUND(E287*F287,2)</f>
        <v>0</v>
      </c>
      <c r="H287" s="172"/>
      <c r="I287" s="173">
        <f>ROUND(E287*H287,2)</f>
        <v>0</v>
      </c>
      <c r="J287" s="172"/>
      <c r="K287" s="173">
        <f>ROUND(E287*J287,2)</f>
        <v>0</v>
      </c>
      <c r="L287" s="173">
        <v>21</v>
      </c>
      <c r="M287" s="173">
        <f>G287*(1+L287/100)</f>
        <v>0</v>
      </c>
      <c r="N287" s="173">
        <v>3.0000000000000001E-5</v>
      </c>
      <c r="O287" s="173">
        <f>ROUND(E287*N287,2)</f>
        <v>0</v>
      </c>
      <c r="P287" s="173">
        <v>0</v>
      </c>
      <c r="Q287" s="173">
        <f>ROUND(E287*P287,2)</f>
        <v>0</v>
      </c>
      <c r="R287" s="173" t="s">
        <v>1067</v>
      </c>
      <c r="S287" s="173" t="s">
        <v>201</v>
      </c>
      <c r="T287" s="174" t="s">
        <v>245</v>
      </c>
      <c r="U287" s="160">
        <v>0.33</v>
      </c>
      <c r="V287" s="160">
        <f>ROUND(E287*U287,2)</f>
        <v>7.92</v>
      </c>
      <c r="W287" s="160"/>
      <c r="X287" s="151"/>
      <c r="Y287" s="151"/>
      <c r="Z287" s="151"/>
      <c r="AA287" s="151"/>
      <c r="AB287" s="151"/>
      <c r="AC287" s="151"/>
      <c r="AD287" s="151"/>
      <c r="AE287" s="151"/>
      <c r="AF287" s="151"/>
      <c r="AG287" s="151" t="s">
        <v>972</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58"/>
      <c r="B288" s="159"/>
      <c r="C288" s="198" t="s">
        <v>2136</v>
      </c>
      <c r="D288" s="190"/>
      <c r="E288" s="191">
        <v>6</v>
      </c>
      <c r="F288" s="160"/>
      <c r="G288" s="160"/>
      <c r="H288" s="160"/>
      <c r="I288" s="160"/>
      <c r="J288" s="160"/>
      <c r="K288" s="160"/>
      <c r="L288" s="160"/>
      <c r="M288" s="160"/>
      <c r="N288" s="160"/>
      <c r="O288" s="160"/>
      <c r="P288" s="160"/>
      <c r="Q288" s="160"/>
      <c r="R288" s="160"/>
      <c r="S288" s="160"/>
      <c r="T288" s="160"/>
      <c r="U288" s="160"/>
      <c r="V288" s="160"/>
      <c r="W288" s="160"/>
      <c r="X288" s="151"/>
      <c r="Y288" s="151"/>
      <c r="Z288" s="151"/>
      <c r="AA288" s="151"/>
      <c r="AB288" s="151"/>
      <c r="AC288" s="151"/>
      <c r="AD288" s="151"/>
      <c r="AE288" s="151"/>
      <c r="AF288" s="151"/>
      <c r="AG288" s="151" t="s">
        <v>250</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58"/>
      <c r="B289" s="159"/>
      <c r="C289" s="198" t="s">
        <v>2137</v>
      </c>
      <c r="D289" s="190"/>
      <c r="E289" s="191">
        <v>3</v>
      </c>
      <c r="F289" s="160"/>
      <c r="G289" s="160"/>
      <c r="H289" s="160"/>
      <c r="I289" s="160"/>
      <c r="J289" s="160"/>
      <c r="K289" s="160"/>
      <c r="L289" s="160"/>
      <c r="M289" s="160"/>
      <c r="N289" s="160"/>
      <c r="O289" s="160"/>
      <c r="P289" s="160"/>
      <c r="Q289" s="160"/>
      <c r="R289" s="160"/>
      <c r="S289" s="160"/>
      <c r="T289" s="160"/>
      <c r="U289" s="160"/>
      <c r="V289" s="160"/>
      <c r="W289" s="160"/>
      <c r="X289" s="151"/>
      <c r="Y289" s="151"/>
      <c r="Z289" s="151"/>
      <c r="AA289" s="151"/>
      <c r="AB289" s="151"/>
      <c r="AC289" s="151"/>
      <c r="AD289" s="151"/>
      <c r="AE289" s="151"/>
      <c r="AF289" s="151"/>
      <c r="AG289" s="151" t="s">
        <v>250</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58"/>
      <c r="B290" s="159"/>
      <c r="C290" s="198" t="s">
        <v>2138</v>
      </c>
      <c r="D290" s="190"/>
      <c r="E290" s="191">
        <v>3</v>
      </c>
      <c r="F290" s="160"/>
      <c r="G290" s="160"/>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250</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58"/>
      <c r="B291" s="159"/>
      <c r="C291" s="198" t="s">
        <v>2139</v>
      </c>
      <c r="D291" s="190"/>
      <c r="E291" s="191">
        <v>3</v>
      </c>
      <c r="F291" s="160"/>
      <c r="G291" s="160"/>
      <c r="H291" s="160"/>
      <c r="I291" s="160"/>
      <c r="J291" s="160"/>
      <c r="K291" s="160"/>
      <c r="L291" s="160"/>
      <c r="M291" s="160"/>
      <c r="N291" s="160"/>
      <c r="O291" s="160"/>
      <c r="P291" s="160"/>
      <c r="Q291" s="160"/>
      <c r="R291" s="160"/>
      <c r="S291" s="160"/>
      <c r="T291" s="160"/>
      <c r="U291" s="160"/>
      <c r="V291" s="160"/>
      <c r="W291" s="160"/>
      <c r="X291" s="151"/>
      <c r="Y291" s="151"/>
      <c r="Z291" s="151"/>
      <c r="AA291" s="151"/>
      <c r="AB291" s="151"/>
      <c r="AC291" s="151"/>
      <c r="AD291" s="151"/>
      <c r="AE291" s="151"/>
      <c r="AF291" s="151"/>
      <c r="AG291" s="151" t="s">
        <v>250</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58"/>
      <c r="B292" s="159"/>
      <c r="C292" s="198" t="s">
        <v>2140</v>
      </c>
      <c r="D292" s="190"/>
      <c r="E292" s="191">
        <v>3</v>
      </c>
      <c r="F292" s="160"/>
      <c r="G292" s="160"/>
      <c r="H292" s="160"/>
      <c r="I292" s="160"/>
      <c r="J292" s="160"/>
      <c r="K292" s="160"/>
      <c r="L292" s="160"/>
      <c r="M292" s="160"/>
      <c r="N292" s="160"/>
      <c r="O292" s="160"/>
      <c r="P292" s="160"/>
      <c r="Q292" s="160"/>
      <c r="R292" s="160"/>
      <c r="S292" s="160"/>
      <c r="T292" s="160"/>
      <c r="U292" s="160"/>
      <c r="V292" s="160"/>
      <c r="W292" s="160"/>
      <c r="X292" s="151"/>
      <c r="Y292" s="151"/>
      <c r="Z292" s="151"/>
      <c r="AA292" s="151"/>
      <c r="AB292" s="151"/>
      <c r="AC292" s="151"/>
      <c r="AD292" s="151"/>
      <c r="AE292" s="151"/>
      <c r="AF292" s="151"/>
      <c r="AG292" s="151" t="s">
        <v>250</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c r="A293" s="158"/>
      <c r="B293" s="159"/>
      <c r="C293" s="198" t="s">
        <v>2141</v>
      </c>
      <c r="D293" s="190"/>
      <c r="E293" s="191">
        <v>3</v>
      </c>
      <c r="F293" s="160"/>
      <c r="G293" s="160"/>
      <c r="H293" s="160"/>
      <c r="I293" s="160"/>
      <c r="J293" s="160"/>
      <c r="K293" s="160"/>
      <c r="L293" s="160"/>
      <c r="M293" s="160"/>
      <c r="N293" s="160"/>
      <c r="O293" s="160"/>
      <c r="P293" s="160"/>
      <c r="Q293" s="160"/>
      <c r="R293" s="160"/>
      <c r="S293" s="160"/>
      <c r="T293" s="160"/>
      <c r="U293" s="160"/>
      <c r="V293" s="160"/>
      <c r="W293" s="160"/>
      <c r="X293" s="151"/>
      <c r="Y293" s="151"/>
      <c r="Z293" s="151"/>
      <c r="AA293" s="151"/>
      <c r="AB293" s="151"/>
      <c r="AC293" s="151"/>
      <c r="AD293" s="151"/>
      <c r="AE293" s="151"/>
      <c r="AF293" s="151"/>
      <c r="AG293" s="151" t="s">
        <v>250</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c r="A294" s="158"/>
      <c r="B294" s="159"/>
      <c r="C294" s="198" t="s">
        <v>2142</v>
      </c>
      <c r="D294" s="190"/>
      <c r="E294" s="191">
        <v>3</v>
      </c>
      <c r="F294" s="160"/>
      <c r="G294" s="160"/>
      <c r="H294" s="160"/>
      <c r="I294" s="160"/>
      <c r="J294" s="160"/>
      <c r="K294" s="160"/>
      <c r="L294" s="160"/>
      <c r="M294" s="160"/>
      <c r="N294" s="160"/>
      <c r="O294" s="160"/>
      <c r="P294" s="160"/>
      <c r="Q294" s="160"/>
      <c r="R294" s="160"/>
      <c r="S294" s="160"/>
      <c r="T294" s="160"/>
      <c r="U294" s="160"/>
      <c r="V294" s="160"/>
      <c r="W294" s="160"/>
      <c r="X294" s="151"/>
      <c r="Y294" s="151"/>
      <c r="Z294" s="151"/>
      <c r="AA294" s="151"/>
      <c r="AB294" s="151"/>
      <c r="AC294" s="151"/>
      <c r="AD294" s="151"/>
      <c r="AE294" s="151"/>
      <c r="AF294" s="151"/>
      <c r="AG294" s="151" t="s">
        <v>250</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68">
        <v>78</v>
      </c>
      <c r="B295" s="169" t="s">
        <v>1069</v>
      </c>
      <c r="C295" s="185" t="s">
        <v>2143</v>
      </c>
      <c r="D295" s="170" t="s">
        <v>664</v>
      </c>
      <c r="E295" s="171">
        <v>1</v>
      </c>
      <c r="F295" s="172">
        <v>0</v>
      </c>
      <c r="G295" s="173">
        <f>ROUND(E295*F295,2)</f>
        <v>0</v>
      </c>
      <c r="H295" s="172"/>
      <c r="I295" s="173">
        <f>ROUND(E295*H295,2)</f>
        <v>0</v>
      </c>
      <c r="J295" s="172"/>
      <c r="K295" s="173">
        <f>ROUND(E295*J295,2)</f>
        <v>0</v>
      </c>
      <c r="L295" s="173">
        <v>21</v>
      </c>
      <c r="M295" s="173">
        <f>G295*(1+L295/100)</f>
        <v>0</v>
      </c>
      <c r="N295" s="173">
        <v>1.1000000000000001E-3</v>
      </c>
      <c r="O295" s="173">
        <f>ROUND(E295*N295,2)</f>
        <v>0</v>
      </c>
      <c r="P295" s="173">
        <v>0</v>
      </c>
      <c r="Q295" s="173">
        <f>ROUND(E295*P295,2)</f>
        <v>0</v>
      </c>
      <c r="R295" s="173" t="s">
        <v>1067</v>
      </c>
      <c r="S295" s="173" t="s">
        <v>201</v>
      </c>
      <c r="T295" s="174" t="s">
        <v>245</v>
      </c>
      <c r="U295" s="160">
        <v>0.33</v>
      </c>
      <c r="V295" s="160">
        <f>ROUND(E295*U295,2)</f>
        <v>0.33</v>
      </c>
      <c r="W295" s="160"/>
      <c r="X295" s="151"/>
      <c r="Y295" s="151"/>
      <c r="Z295" s="151"/>
      <c r="AA295" s="151"/>
      <c r="AB295" s="151"/>
      <c r="AC295" s="151"/>
      <c r="AD295" s="151"/>
      <c r="AE295" s="151"/>
      <c r="AF295" s="151"/>
      <c r="AG295" s="151" t="s">
        <v>246</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c r="A296" s="158"/>
      <c r="B296" s="159"/>
      <c r="C296" s="198" t="s">
        <v>1986</v>
      </c>
      <c r="D296" s="190"/>
      <c r="E296" s="191">
        <v>1</v>
      </c>
      <c r="F296" s="160"/>
      <c r="G296" s="160"/>
      <c r="H296" s="160"/>
      <c r="I296" s="160"/>
      <c r="J296" s="160"/>
      <c r="K296" s="160"/>
      <c r="L296" s="160"/>
      <c r="M296" s="160"/>
      <c r="N296" s="160"/>
      <c r="O296" s="160"/>
      <c r="P296" s="160"/>
      <c r="Q296" s="160"/>
      <c r="R296" s="160"/>
      <c r="S296" s="160"/>
      <c r="T296" s="160"/>
      <c r="U296" s="160"/>
      <c r="V296" s="160"/>
      <c r="W296" s="160"/>
      <c r="X296" s="151"/>
      <c r="Y296" s="151"/>
      <c r="Z296" s="151"/>
      <c r="AA296" s="151"/>
      <c r="AB296" s="151"/>
      <c r="AC296" s="151"/>
      <c r="AD296" s="151"/>
      <c r="AE296" s="151"/>
      <c r="AF296" s="151"/>
      <c r="AG296" s="151" t="s">
        <v>250</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c r="A297" s="168">
        <v>79</v>
      </c>
      <c r="B297" s="169" t="s">
        <v>2144</v>
      </c>
      <c r="C297" s="185" t="s">
        <v>2145</v>
      </c>
      <c r="D297" s="170" t="s">
        <v>664</v>
      </c>
      <c r="E297" s="171">
        <v>1</v>
      </c>
      <c r="F297" s="172">
        <v>0</v>
      </c>
      <c r="G297" s="173">
        <f>ROUND(E297*F297,2)</f>
        <v>0</v>
      </c>
      <c r="H297" s="172"/>
      <c r="I297" s="173">
        <f>ROUND(E297*H297,2)</f>
        <v>0</v>
      </c>
      <c r="J297" s="172"/>
      <c r="K297" s="173">
        <f>ROUND(E297*J297,2)</f>
        <v>0</v>
      </c>
      <c r="L297" s="173">
        <v>21</v>
      </c>
      <c r="M297" s="173">
        <f>G297*(1+L297/100)</f>
        <v>0</v>
      </c>
      <c r="N297" s="173">
        <v>1.5E-3</v>
      </c>
      <c r="O297" s="173">
        <f>ROUND(E297*N297,2)</f>
        <v>0</v>
      </c>
      <c r="P297" s="173">
        <v>0</v>
      </c>
      <c r="Q297" s="173">
        <f>ROUND(E297*P297,2)</f>
        <v>0</v>
      </c>
      <c r="R297" s="173" t="s">
        <v>1067</v>
      </c>
      <c r="S297" s="173" t="s">
        <v>201</v>
      </c>
      <c r="T297" s="174" t="s">
        <v>245</v>
      </c>
      <c r="U297" s="160">
        <v>0.33</v>
      </c>
      <c r="V297" s="160">
        <f>ROUND(E297*U297,2)</f>
        <v>0.33</v>
      </c>
      <c r="W297" s="160"/>
      <c r="X297" s="151"/>
      <c r="Y297" s="151"/>
      <c r="Z297" s="151"/>
      <c r="AA297" s="151"/>
      <c r="AB297" s="151"/>
      <c r="AC297" s="151"/>
      <c r="AD297" s="151"/>
      <c r="AE297" s="151"/>
      <c r="AF297" s="151"/>
      <c r="AG297" s="151" t="s">
        <v>246</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58"/>
      <c r="B298" s="159"/>
      <c r="C298" s="198" t="s">
        <v>1986</v>
      </c>
      <c r="D298" s="190"/>
      <c r="E298" s="191">
        <v>1</v>
      </c>
      <c r="F298" s="160"/>
      <c r="G298" s="160"/>
      <c r="H298" s="160"/>
      <c r="I298" s="160"/>
      <c r="J298" s="160"/>
      <c r="K298" s="160"/>
      <c r="L298" s="160"/>
      <c r="M298" s="160"/>
      <c r="N298" s="160"/>
      <c r="O298" s="160"/>
      <c r="P298" s="160"/>
      <c r="Q298" s="160"/>
      <c r="R298" s="160"/>
      <c r="S298" s="160"/>
      <c r="T298" s="160"/>
      <c r="U298" s="160"/>
      <c r="V298" s="160"/>
      <c r="W298" s="160"/>
      <c r="X298" s="151"/>
      <c r="Y298" s="151"/>
      <c r="Z298" s="151"/>
      <c r="AA298" s="151"/>
      <c r="AB298" s="151"/>
      <c r="AC298" s="151"/>
      <c r="AD298" s="151"/>
      <c r="AE298" s="151"/>
      <c r="AF298" s="151"/>
      <c r="AG298" s="151" t="s">
        <v>250</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c r="A299" s="168">
        <v>80</v>
      </c>
      <c r="B299" s="169" t="s">
        <v>2146</v>
      </c>
      <c r="C299" s="185" t="s">
        <v>2147</v>
      </c>
      <c r="D299" s="170" t="s">
        <v>664</v>
      </c>
      <c r="E299" s="171">
        <v>1</v>
      </c>
      <c r="F299" s="172">
        <v>0</v>
      </c>
      <c r="G299" s="173">
        <f>ROUND(E299*F299,2)</f>
        <v>0</v>
      </c>
      <c r="H299" s="172"/>
      <c r="I299" s="173">
        <f>ROUND(E299*H299,2)</f>
        <v>0</v>
      </c>
      <c r="J299" s="172"/>
      <c r="K299" s="173">
        <f>ROUND(E299*J299,2)</f>
        <v>0</v>
      </c>
      <c r="L299" s="173">
        <v>21</v>
      </c>
      <c r="M299" s="173">
        <f>G299*(1+L299/100)</f>
        <v>0</v>
      </c>
      <c r="N299" s="173">
        <v>2.3E-3</v>
      </c>
      <c r="O299" s="173">
        <f>ROUND(E299*N299,2)</f>
        <v>0</v>
      </c>
      <c r="P299" s="173">
        <v>0</v>
      </c>
      <c r="Q299" s="173">
        <f>ROUND(E299*P299,2)</f>
        <v>0</v>
      </c>
      <c r="R299" s="173" t="s">
        <v>1067</v>
      </c>
      <c r="S299" s="173" t="s">
        <v>201</v>
      </c>
      <c r="T299" s="174" t="s">
        <v>245</v>
      </c>
      <c r="U299" s="160">
        <v>0.38</v>
      </c>
      <c r="V299" s="160">
        <f>ROUND(E299*U299,2)</f>
        <v>0.38</v>
      </c>
      <c r="W299" s="160"/>
      <c r="X299" s="151"/>
      <c r="Y299" s="151"/>
      <c r="Z299" s="151"/>
      <c r="AA299" s="151"/>
      <c r="AB299" s="151"/>
      <c r="AC299" s="151"/>
      <c r="AD299" s="151"/>
      <c r="AE299" s="151"/>
      <c r="AF299" s="151"/>
      <c r="AG299" s="151" t="s">
        <v>246</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c r="A300" s="158"/>
      <c r="B300" s="159"/>
      <c r="C300" s="198" t="s">
        <v>1986</v>
      </c>
      <c r="D300" s="190"/>
      <c r="E300" s="191">
        <v>1</v>
      </c>
      <c r="F300" s="160"/>
      <c r="G300" s="160"/>
      <c r="H300" s="160"/>
      <c r="I300" s="160"/>
      <c r="J300" s="160"/>
      <c r="K300" s="160"/>
      <c r="L300" s="160"/>
      <c r="M300" s="160"/>
      <c r="N300" s="160"/>
      <c r="O300" s="160"/>
      <c r="P300" s="160"/>
      <c r="Q300" s="160"/>
      <c r="R300" s="160"/>
      <c r="S300" s="160"/>
      <c r="T300" s="160"/>
      <c r="U300" s="160"/>
      <c r="V300" s="160"/>
      <c r="W300" s="160"/>
      <c r="X300" s="151"/>
      <c r="Y300" s="151"/>
      <c r="Z300" s="151"/>
      <c r="AA300" s="151"/>
      <c r="AB300" s="151"/>
      <c r="AC300" s="151"/>
      <c r="AD300" s="151"/>
      <c r="AE300" s="151"/>
      <c r="AF300" s="151"/>
      <c r="AG300" s="151" t="s">
        <v>250</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68">
        <v>81</v>
      </c>
      <c r="B301" s="169" t="s">
        <v>1072</v>
      </c>
      <c r="C301" s="185" t="s">
        <v>2148</v>
      </c>
      <c r="D301" s="170" t="s">
        <v>664</v>
      </c>
      <c r="E301" s="171">
        <v>1</v>
      </c>
      <c r="F301" s="172">
        <v>0</v>
      </c>
      <c r="G301" s="173">
        <f>ROUND(E301*F301,2)</f>
        <v>0</v>
      </c>
      <c r="H301" s="172"/>
      <c r="I301" s="173">
        <f>ROUND(E301*H301,2)</f>
        <v>0</v>
      </c>
      <c r="J301" s="172"/>
      <c r="K301" s="173">
        <f>ROUND(E301*J301,2)</f>
        <v>0</v>
      </c>
      <c r="L301" s="173">
        <v>21</v>
      </c>
      <c r="M301" s="173">
        <f>G301*(1+L301/100)</f>
        <v>0</v>
      </c>
      <c r="N301" s="173">
        <v>2.3E-3</v>
      </c>
      <c r="O301" s="173">
        <f>ROUND(E301*N301,2)</f>
        <v>0</v>
      </c>
      <c r="P301" s="173">
        <v>0</v>
      </c>
      <c r="Q301" s="173">
        <f>ROUND(E301*P301,2)</f>
        <v>0</v>
      </c>
      <c r="R301" s="173" t="s">
        <v>1067</v>
      </c>
      <c r="S301" s="173" t="s">
        <v>201</v>
      </c>
      <c r="T301" s="174" t="s">
        <v>245</v>
      </c>
      <c r="U301" s="160">
        <v>0.38</v>
      </c>
      <c r="V301" s="160">
        <f>ROUND(E301*U301,2)</f>
        <v>0.38</v>
      </c>
      <c r="W301" s="160"/>
      <c r="X301" s="151"/>
      <c r="Y301" s="151"/>
      <c r="Z301" s="151"/>
      <c r="AA301" s="151"/>
      <c r="AB301" s="151"/>
      <c r="AC301" s="151"/>
      <c r="AD301" s="151"/>
      <c r="AE301" s="151"/>
      <c r="AF301" s="151"/>
      <c r="AG301" s="151" t="s">
        <v>246</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c r="A302" s="158"/>
      <c r="B302" s="159"/>
      <c r="C302" s="198" t="s">
        <v>1986</v>
      </c>
      <c r="D302" s="190"/>
      <c r="E302" s="191">
        <v>1</v>
      </c>
      <c r="F302" s="160"/>
      <c r="G302" s="160"/>
      <c r="H302" s="160"/>
      <c r="I302" s="160"/>
      <c r="J302" s="160"/>
      <c r="K302" s="160"/>
      <c r="L302" s="160"/>
      <c r="M302" s="160"/>
      <c r="N302" s="160"/>
      <c r="O302" s="160"/>
      <c r="P302" s="160"/>
      <c r="Q302" s="160"/>
      <c r="R302" s="160"/>
      <c r="S302" s="160"/>
      <c r="T302" s="160"/>
      <c r="U302" s="160"/>
      <c r="V302" s="160"/>
      <c r="W302" s="160"/>
      <c r="X302" s="151"/>
      <c r="Y302" s="151"/>
      <c r="Z302" s="151"/>
      <c r="AA302" s="151"/>
      <c r="AB302" s="151"/>
      <c r="AC302" s="151"/>
      <c r="AD302" s="151"/>
      <c r="AE302" s="151"/>
      <c r="AF302" s="151"/>
      <c r="AG302" s="151" t="s">
        <v>250</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c r="A303" s="168">
        <v>82</v>
      </c>
      <c r="B303" s="169" t="s">
        <v>2149</v>
      </c>
      <c r="C303" s="185" t="s">
        <v>2150</v>
      </c>
      <c r="D303" s="170" t="s">
        <v>664</v>
      </c>
      <c r="E303" s="171">
        <v>9</v>
      </c>
      <c r="F303" s="172">
        <v>0</v>
      </c>
      <c r="G303" s="173">
        <f>ROUND(E303*F303,2)</f>
        <v>0</v>
      </c>
      <c r="H303" s="172"/>
      <c r="I303" s="173">
        <f>ROUND(E303*H303,2)</f>
        <v>0</v>
      </c>
      <c r="J303" s="172"/>
      <c r="K303" s="173">
        <f>ROUND(E303*J303,2)</f>
        <v>0</v>
      </c>
      <c r="L303" s="173">
        <v>21</v>
      </c>
      <c r="M303" s="173">
        <f>G303*(1+L303/100)</f>
        <v>0</v>
      </c>
      <c r="N303" s="173">
        <v>2.4000000000000001E-4</v>
      </c>
      <c r="O303" s="173">
        <f>ROUND(E303*N303,2)</f>
        <v>0</v>
      </c>
      <c r="P303" s="173">
        <v>0</v>
      </c>
      <c r="Q303" s="173">
        <f>ROUND(E303*P303,2)</f>
        <v>0</v>
      </c>
      <c r="R303" s="173" t="s">
        <v>1067</v>
      </c>
      <c r="S303" s="173" t="s">
        <v>201</v>
      </c>
      <c r="T303" s="174" t="s">
        <v>245</v>
      </c>
      <c r="U303" s="160">
        <v>0.124</v>
      </c>
      <c r="V303" s="160">
        <f>ROUND(E303*U303,2)</f>
        <v>1.1200000000000001</v>
      </c>
      <c r="W303" s="160"/>
      <c r="X303" s="151"/>
      <c r="Y303" s="151"/>
      <c r="Z303" s="151"/>
      <c r="AA303" s="151"/>
      <c r="AB303" s="151"/>
      <c r="AC303" s="151"/>
      <c r="AD303" s="151"/>
      <c r="AE303" s="151"/>
      <c r="AF303" s="151"/>
      <c r="AG303" s="151" t="s">
        <v>246</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c r="A304" s="158"/>
      <c r="B304" s="159"/>
      <c r="C304" s="198" t="s">
        <v>2099</v>
      </c>
      <c r="D304" s="190"/>
      <c r="E304" s="191">
        <v>6</v>
      </c>
      <c r="F304" s="160"/>
      <c r="G304" s="160"/>
      <c r="H304" s="160"/>
      <c r="I304" s="160"/>
      <c r="J304" s="160"/>
      <c r="K304" s="160"/>
      <c r="L304" s="160"/>
      <c r="M304" s="160"/>
      <c r="N304" s="160"/>
      <c r="O304" s="160"/>
      <c r="P304" s="160"/>
      <c r="Q304" s="160"/>
      <c r="R304" s="160"/>
      <c r="S304" s="160"/>
      <c r="T304" s="160"/>
      <c r="U304" s="160"/>
      <c r="V304" s="160"/>
      <c r="W304" s="160"/>
      <c r="X304" s="151"/>
      <c r="Y304" s="151"/>
      <c r="Z304" s="151"/>
      <c r="AA304" s="151"/>
      <c r="AB304" s="151"/>
      <c r="AC304" s="151"/>
      <c r="AD304" s="151"/>
      <c r="AE304" s="151"/>
      <c r="AF304" s="151"/>
      <c r="AG304" s="151" t="s">
        <v>250</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c r="A305" s="158"/>
      <c r="B305" s="159"/>
      <c r="C305" s="198" t="s">
        <v>2100</v>
      </c>
      <c r="D305" s="190"/>
      <c r="E305" s="191">
        <v>3</v>
      </c>
      <c r="F305" s="160"/>
      <c r="G305" s="160"/>
      <c r="H305" s="160"/>
      <c r="I305" s="160"/>
      <c r="J305" s="160"/>
      <c r="K305" s="160"/>
      <c r="L305" s="160"/>
      <c r="M305" s="160"/>
      <c r="N305" s="160"/>
      <c r="O305" s="160"/>
      <c r="P305" s="160"/>
      <c r="Q305" s="160"/>
      <c r="R305" s="160"/>
      <c r="S305" s="160"/>
      <c r="T305" s="160"/>
      <c r="U305" s="160"/>
      <c r="V305" s="160"/>
      <c r="W305" s="160"/>
      <c r="X305" s="151"/>
      <c r="Y305" s="151"/>
      <c r="Z305" s="151"/>
      <c r="AA305" s="151"/>
      <c r="AB305" s="151"/>
      <c r="AC305" s="151"/>
      <c r="AD305" s="151"/>
      <c r="AE305" s="151"/>
      <c r="AF305" s="151"/>
      <c r="AG305" s="151" t="s">
        <v>250</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ht="22.5" outlineLevel="1">
      <c r="A306" s="168">
        <v>83</v>
      </c>
      <c r="B306" s="169" t="s">
        <v>2151</v>
      </c>
      <c r="C306" s="185" t="s">
        <v>2152</v>
      </c>
      <c r="D306" s="170" t="s">
        <v>211</v>
      </c>
      <c r="E306" s="171">
        <v>2</v>
      </c>
      <c r="F306" s="172">
        <v>0</v>
      </c>
      <c r="G306" s="173">
        <f>ROUND(E306*F306,2)</f>
        <v>0</v>
      </c>
      <c r="H306" s="172"/>
      <c r="I306" s="173">
        <f>ROUND(E306*H306,2)</f>
        <v>0</v>
      </c>
      <c r="J306" s="172"/>
      <c r="K306" s="173">
        <f>ROUND(E306*J306,2)</f>
        <v>0</v>
      </c>
      <c r="L306" s="173">
        <v>21</v>
      </c>
      <c r="M306" s="173">
        <f>G306*(1+L306/100)</f>
        <v>0</v>
      </c>
      <c r="N306" s="173">
        <v>8.4999999999999995E-4</v>
      </c>
      <c r="O306" s="173">
        <f>ROUND(E306*N306,2)</f>
        <v>0</v>
      </c>
      <c r="P306" s="173">
        <v>0</v>
      </c>
      <c r="Q306" s="173">
        <f>ROUND(E306*P306,2)</f>
        <v>0</v>
      </c>
      <c r="R306" s="173" t="s">
        <v>1067</v>
      </c>
      <c r="S306" s="173" t="s">
        <v>201</v>
      </c>
      <c r="T306" s="174" t="s">
        <v>245</v>
      </c>
      <c r="U306" s="160">
        <v>0.48499999999999999</v>
      </c>
      <c r="V306" s="160">
        <f>ROUND(E306*U306,2)</f>
        <v>0.97</v>
      </c>
      <c r="W306" s="160"/>
      <c r="X306" s="151"/>
      <c r="Y306" s="151"/>
      <c r="Z306" s="151"/>
      <c r="AA306" s="151"/>
      <c r="AB306" s="151"/>
      <c r="AC306" s="151"/>
      <c r="AD306" s="151"/>
      <c r="AE306" s="151"/>
      <c r="AF306" s="151"/>
      <c r="AG306" s="151" t="s">
        <v>246</v>
      </c>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c r="A307" s="158"/>
      <c r="B307" s="159"/>
      <c r="C307" s="198" t="s">
        <v>1986</v>
      </c>
      <c r="D307" s="190"/>
      <c r="E307" s="191">
        <v>1</v>
      </c>
      <c r="F307" s="160"/>
      <c r="G307" s="160"/>
      <c r="H307" s="160"/>
      <c r="I307" s="160"/>
      <c r="J307" s="160"/>
      <c r="K307" s="160"/>
      <c r="L307" s="160"/>
      <c r="M307" s="160"/>
      <c r="N307" s="160"/>
      <c r="O307" s="160"/>
      <c r="P307" s="160"/>
      <c r="Q307" s="160"/>
      <c r="R307" s="160"/>
      <c r="S307" s="160"/>
      <c r="T307" s="160"/>
      <c r="U307" s="160"/>
      <c r="V307" s="160"/>
      <c r="W307" s="160"/>
      <c r="X307" s="151"/>
      <c r="Y307" s="151"/>
      <c r="Z307" s="151"/>
      <c r="AA307" s="151"/>
      <c r="AB307" s="151"/>
      <c r="AC307" s="151"/>
      <c r="AD307" s="151"/>
      <c r="AE307" s="151"/>
      <c r="AF307" s="151"/>
      <c r="AG307" s="151" t="s">
        <v>250</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c r="A308" s="158"/>
      <c r="B308" s="159"/>
      <c r="C308" s="198" t="s">
        <v>1987</v>
      </c>
      <c r="D308" s="190"/>
      <c r="E308" s="191">
        <v>1</v>
      </c>
      <c r="F308" s="160"/>
      <c r="G308" s="160"/>
      <c r="H308" s="160"/>
      <c r="I308" s="160"/>
      <c r="J308" s="160"/>
      <c r="K308" s="160"/>
      <c r="L308" s="160"/>
      <c r="M308" s="160"/>
      <c r="N308" s="160"/>
      <c r="O308" s="160"/>
      <c r="P308" s="160"/>
      <c r="Q308" s="160"/>
      <c r="R308" s="160"/>
      <c r="S308" s="160"/>
      <c r="T308" s="160"/>
      <c r="U308" s="160"/>
      <c r="V308" s="160"/>
      <c r="W308" s="160"/>
      <c r="X308" s="151"/>
      <c r="Y308" s="151"/>
      <c r="Z308" s="151"/>
      <c r="AA308" s="151"/>
      <c r="AB308" s="151"/>
      <c r="AC308" s="151"/>
      <c r="AD308" s="151"/>
      <c r="AE308" s="151"/>
      <c r="AF308" s="151"/>
      <c r="AG308" s="151" t="s">
        <v>250</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ht="22.5" outlineLevel="1">
      <c r="A309" s="168">
        <v>84</v>
      </c>
      <c r="B309" s="169" t="s">
        <v>2153</v>
      </c>
      <c r="C309" s="185" t="s">
        <v>2154</v>
      </c>
      <c r="D309" s="170" t="s">
        <v>211</v>
      </c>
      <c r="E309" s="171">
        <v>1</v>
      </c>
      <c r="F309" s="172">
        <v>0</v>
      </c>
      <c r="G309" s="173">
        <f>ROUND(E309*F309,2)</f>
        <v>0</v>
      </c>
      <c r="H309" s="172"/>
      <c r="I309" s="173">
        <f>ROUND(E309*H309,2)</f>
        <v>0</v>
      </c>
      <c r="J309" s="172"/>
      <c r="K309" s="173">
        <f>ROUND(E309*J309,2)</f>
        <v>0</v>
      </c>
      <c r="L309" s="173">
        <v>21</v>
      </c>
      <c r="M309" s="173">
        <f>G309*(1+L309/100)</f>
        <v>0</v>
      </c>
      <c r="N309" s="173">
        <v>2E-3</v>
      </c>
      <c r="O309" s="173">
        <f>ROUND(E309*N309,2)</f>
        <v>0</v>
      </c>
      <c r="P309" s="173">
        <v>0</v>
      </c>
      <c r="Q309" s="173">
        <f>ROUND(E309*P309,2)</f>
        <v>0</v>
      </c>
      <c r="R309" s="173" t="s">
        <v>1067</v>
      </c>
      <c r="S309" s="173" t="s">
        <v>201</v>
      </c>
      <c r="T309" s="174" t="s">
        <v>245</v>
      </c>
      <c r="U309" s="160">
        <v>0.48499999999999999</v>
      </c>
      <c r="V309" s="160">
        <f>ROUND(E309*U309,2)</f>
        <v>0.49</v>
      </c>
      <c r="W309" s="160"/>
      <c r="X309" s="151"/>
      <c r="Y309" s="151"/>
      <c r="Z309" s="151"/>
      <c r="AA309" s="151"/>
      <c r="AB309" s="151"/>
      <c r="AC309" s="151"/>
      <c r="AD309" s="151"/>
      <c r="AE309" s="151"/>
      <c r="AF309" s="151"/>
      <c r="AG309" s="151" t="s">
        <v>246</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c r="A310" s="158"/>
      <c r="B310" s="159"/>
      <c r="C310" s="198" t="s">
        <v>1986</v>
      </c>
      <c r="D310" s="190"/>
      <c r="E310" s="191">
        <v>1</v>
      </c>
      <c r="F310" s="160"/>
      <c r="G310" s="160"/>
      <c r="H310" s="160"/>
      <c r="I310" s="160"/>
      <c r="J310" s="160"/>
      <c r="K310" s="160"/>
      <c r="L310" s="160"/>
      <c r="M310" s="160"/>
      <c r="N310" s="160"/>
      <c r="O310" s="160"/>
      <c r="P310" s="160"/>
      <c r="Q310" s="160"/>
      <c r="R310" s="160"/>
      <c r="S310" s="160"/>
      <c r="T310" s="160"/>
      <c r="U310" s="160"/>
      <c r="V310" s="160"/>
      <c r="W310" s="160"/>
      <c r="X310" s="151"/>
      <c r="Y310" s="151"/>
      <c r="Z310" s="151"/>
      <c r="AA310" s="151"/>
      <c r="AB310" s="151"/>
      <c r="AC310" s="151"/>
      <c r="AD310" s="151"/>
      <c r="AE310" s="151"/>
      <c r="AF310" s="151"/>
      <c r="AG310" s="151" t="s">
        <v>250</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ht="22.5" outlineLevel="1">
      <c r="A311" s="168">
        <v>85</v>
      </c>
      <c r="B311" s="169" t="s">
        <v>2155</v>
      </c>
      <c r="C311" s="185" t="s">
        <v>2156</v>
      </c>
      <c r="D311" s="170" t="s">
        <v>664</v>
      </c>
      <c r="E311" s="171">
        <v>1</v>
      </c>
      <c r="F311" s="172">
        <v>0</v>
      </c>
      <c r="G311" s="173">
        <f>ROUND(E311*F311,2)</f>
        <v>0</v>
      </c>
      <c r="H311" s="172"/>
      <c r="I311" s="173">
        <f>ROUND(E311*H311,2)</f>
        <v>0</v>
      </c>
      <c r="J311" s="172"/>
      <c r="K311" s="173">
        <f>ROUND(E311*J311,2)</f>
        <v>0</v>
      </c>
      <c r="L311" s="173">
        <v>21</v>
      </c>
      <c r="M311" s="173">
        <f>G311*(1+L311/100)</f>
        <v>0</v>
      </c>
      <c r="N311" s="173">
        <v>1.5299999999999999E-3</v>
      </c>
      <c r="O311" s="173">
        <f>ROUND(E311*N311,2)</f>
        <v>0</v>
      </c>
      <c r="P311" s="173">
        <v>0</v>
      </c>
      <c r="Q311" s="173">
        <f>ROUND(E311*P311,2)</f>
        <v>0</v>
      </c>
      <c r="R311" s="173" t="s">
        <v>1067</v>
      </c>
      <c r="S311" s="173" t="s">
        <v>201</v>
      </c>
      <c r="T311" s="174" t="s">
        <v>245</v>
      </c>
      <c r="U311" s="160">
        <v>0.65500000000000003</v>
      </c>
      <c r="V311" s="160">
        <f>ROUND(E311*U311,2)</f>
        <v>0.66</v>
      </c>
      <c r="W311" s="160"/>
      <c r="X311" s="151"/>
      <c r="Y311" s="151"/>
      <c r="Z311" s="151"/>
      <c r="AA311" s="151"/>
      <c r="AB311" s="151"/>
      <c r="AC311" s="151"/>
      <c r="AD311" s="151"/>
      <c r="AE311" s="151"/>
      <c r="AF311" s="151"/>
      <c r="AG311" s="151" t="s">
        <v>246</v>
      </c>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58"/>
      <c r="B312" s="159"/>
      <c r="C312" s="198" t="s">
        <v>1987</v>
      </c>
      <c r="D312" s="190"/>
      <c r="E312" s="191">
        <v>1</v>
      </c>
      <c r="F312" s="160"/>
      <c r="G312" s="160"/>
      <c r="H312" s="160"/>
      <c r="I312" s="160"/>
      <c r="J312" s="160"/>
      <c r="K312" s="160"/>
      <c r="L312" s="160"/>
      <c r="M312" s="160"/>
      <c r="N312" s="160"/>
      <c r="O312" s="160"/>
      <c r="P312" s="160"/>
      <c r="Q312" s="160"/>
      <c r="R312" s="160"/>
      <c r="S312" s="160"/>
      <c r="T312" s="160"/>
      <c r="U312" s="160"/>
      <c r="V312" s="160"/>
      <c r="W312" s="160"/>
      <c r="X312" s="151"/>
      <c r="Y312" s="151"/>
      <c r="Z312" s="151"/>
      <c r="AA312" s="151"/>
      <c r="AB312" s="151"/>
      <c r="AC312" s="151"/>
      <c r="AD312" s="151"/>
      <c r="AE312" s="151"/>
      <c r="AF312" s="151"/>
      <c r="AG312" s="151" t="s">
        <v>250</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68">
        <v>86</v>
      </c>
      <c r="B313" s="169" t="s">
        <v>2157</v>
      </c>
      <c r="C313" s="185" t="s">
        <v>2158</v>
      </c>
      <c r="D313" s="170" t="s">
        <v>211</v>
      </c>
      <c r="E313" s="171">
        <v>1</v>
      </c>
      <c r="F313" s="172">
        <v>0</v>
      </c>
      <c r="G313" s="173">
        <f>ROUND(E313*F313,2)</f>
        <v>0</v>
      </c>
      <c r="H313" s="172"/>
      <c r="I313" s="173">
        <f>ROUND(E313*H313,2)</f>
        <v>0</v>
      </c>
      <c r="J313" s="172"/>
      <c r="K313" s="173">
        <f>ROUND(E313*J313,2)</f>
        <v>0</v>
      </c>
      <c r="L313" s="173">
        <v>21</v>
      </c>
      <c r="M313" s="173">
        <f>G313*(1+L313/100)</f>
        <v>0</v>
      </c>
      <c r="N313" s="173">
        <v>2.0000000000000002E-5</v>
      </c>
      <c r="O313" s="173">
        <f>ROUND(E313*N313,2)</f>
        <v>0</v>
      </c>
      <c r="P313" s="173">
        <v>0</v>
      </c>
      <c r="Q313" s="173">
        <f>ROUND(E313*P313,2)</f>
        <v>0</v>
      </c>
      <c r="R313" s="173" t="s">
        <v>1067</v>
      </c>
      <c r="S313" s="173" t="s">
        <v>201</v>
      </c>
      <c r="T313" s="174" t="s">
        <v>245</v>
      </c>
      <c r="U313" s="160">
        <v>0.16800000000000001</v>
      </c>
      <c r="V313" s="160">
        <f>ROUND(E313*U313,2)</f>
        <v>0.17</v>
      </c>
      <c r="W313" s="160"/>
      <c r="X313" s="151"/>
      <c r="Y313" s="151"/>
      <c r="Z313" s="151"/>
      <c r="AA313" s="151"/>
      <c r="AB313" s="151"/>
      <c r="AC313" s="151"/>
      <c r="AD313" s="151"/>
      <c r="AE313" s="151"/>
      <c r="AF313" s="151"/>
      <c r="AG313" s="151" t="s">
        <v>246</v>
      </c>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c r="A314" s="158"/>
      <c r="B314" s="159"/>
      <c r="C314" s="198" t="s">
        <v>1987</v>
      </c>
      <c r="D314" s="190"/>
      <c r="E314" s="191">
        <v>1</v>
      </c>
      <c r="F314" s="160"/>
      <c r="G314" s="160"/>
      <c r="H314" s="160"/>
      <c r="I314" s="160"/>
      <c r="J314" s="160"/>
      <c r="K314" s="160"/>
      <c r="L314" s="160"/>
      <c r="M314" s="160"/>
      <c r="N314" s="160"/>
      <c r="O314" s="160"/>
      <c r="P314" s="160"/>
      <c r="Q314" s="160"/>
      <c r="R314" s="160"/>
      <c r="S314" s="160"/>
      <c r="T314" s="160"/>
      <c r="U314" s="160"/>
      <c r="V314" s="160"/>
      <c r="W314" s="160"/>
      <c r="X314" s="151"/>
      <c r="Y314" s="151"/>
      <c r="Z314" s="151"/>
      <c r="AA314" s="151"/>
      <c r="AB314" s="151"/>
      <c r="AC314" s="151"/>
      <c r="AD314" s="151"/>
      <c r="AE314" s="151"/>
      <c r="AF314" s="151"/>
      <c r="AG314" s="151" t="s">
        <v>250</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ht="22.5" outlineLevel="1">
      <c r="A315" s="168">
        <v>87</v>
      </c>
      <c r="B315" s="169" t="s">
        <v>2159</v>
      </c>
      <c r="C315" s="185" t="s">
        <v>2160</v>
      </c>
      <c r="D315" s="170" t="s">
        <v>211</v>
      </c>
      <c r="E315" s="171">
        <v>2</v>
      </c>
      <c r="F315" s="172">
        <v>0</v>
      </c>
      <c r="G315" s="173">
        <f>ROUND(E315*F315,2)</f>
        <v>0</v>
      </c>
      <c r="H315" s="172"/>
      <c r="I315" s="173">
        <f>ROUND(E315*H315,2)</f>
        <v>0</v>
      </c>
      <c r="J315" s="172"/>
      <c r="K315" s="173">
        <f>ROUND(E315*J315,2)</f>
        <v>0</v>
      </c>
      <c r="L315" s="173">
        <v>21</v>
      </c>
      <c r="M315" s="173">
        <f>G315*(1+L315/100)</f>
        <v>0</v>
      </c>
      <c r="N315" s="173">
        <v>2.2000000000000001E-4</v>
      </c>
      <c r="O315" s="173">
        <f>ROUND(E315*N315,2)</f>
        <v>0</v>
      </c>
      <c r="P315" s="173">
        <v>0</v>
      </c>
      <c r="Q315" s="173">
        <f>ROUND(E315*P315,2)</f>
        <v>0</v>
      </c>
      <c r="R315" s="173" t="s">
        <v>1067</v>
      </c>
      <c r="S315" s="173" t="s">
        <v>201</v>
      </c>
      <c r="T315" s="174" t="s">
        <v>245</v>
      </c>
      <c r="U315" s="160">
        <v>0.246</v>
      </c>
      <c r="V315" s="160">
        <f>ROUND(E315*U315,2)</f>
        <v>0.49</v>
      </c>
      <c r="W315" s="160"/>
      <c r="X315" s="151"/>
      <c r="Y315" s="151"/>
      <c r="Z315" s="151"/>
      <c r="AA315" s="151"/>
      <c r="AB315" s="151"/>
      <c r="AC315" s="151"/>
      <c r="AD315" s="151"/>
      <c r="AE315" s="151"/>
      <c r="AF315" s="151"/>
      <c r="AG315" s="151" t="s">
        <v>246</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c r="A316" s="158"/>
      <c r="B316" s="159"/>
      <c r="C316" s="198" t="s">
        <v>2161</v>
      </c>
      <c r="D316" s="190"/>
      <c r="E316" s="191">
        <v>1</v>
      </c>
      <c r="F316" s="160"/>
      <c r="G316" s="160"/>
      <c r="H316" s="160"/>
      <c r="I316" s="160"/>
      <c r="J316" s="160"/>
      <c r="K316" s="160"/>
      <c r="L316" s="160"/>
      <c r="M316" s="160"/>
      <c r="N316" s="160"/>
      <c r="O316" s="160"/>
      <c r="P316" s="160"/>
      <c r="Q316" s="160"/>
      <c r="R316" s="160"/>
      <c r="S316" s="160"/>
      <c r="T316" s="160"/>
      <c r="U316" s="160"/>
      <c r="V316" s="160"/>
      <c r="W316" s="160"/>
      <c r="X316" s="151"/>
      <c r="Y316" s="151"/>
      <c r="Z316" s="151"/>
      <c r="AA316" s="151"/>
      <c r="AB316" s="151"/>
      <c r="AC316" s="151"/>
      <c r="AD316" s="151"/>
      <c r="AE316" s="151"/>
      <c r="AF316" s="151"/>
      <c r="AG316" s="151" t="s">
        <v>250</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c r="A317" s="158"/>
      <c r="B317" s="159"/>
      <c r="C317" s="198" t="s">
        <v>2162</v>
      </c>
      <c r="D317" s="190"/>
      <c r="E317" s="191">
        <v>1</v>
      </c>
      <c r="F317" s="160"/>
      <c r="G317" s="160"/>
      <c r="H317" s="160"/>
      <c r="I317" s="160"/>
      <c r="J317" s="160"/>
      <c r="K317" s="160"/>
      <c r="L317" s="160"/>
      <c r="M317" s="160"/>
      <c r="N317" s="160"/>
      <c r="O317" s="160"/>
      <c r="P317" s="160"/>
      <c r="Q317" s="160"/>
      <c r="R317" s="160"/>
      <c r="S317" s="160"/>
      <c r="T317" s="160"/>
      <c r="U317" s="160"/>
      <c r="V317" s="160"/>
      <c r="W317" s="160"/>
      <c r="X317" s="151"/>
      <c r="Y317" s="151"/>
      <c r="Z317" s="151"/>
      <c r="AA317" s="151"/>
      <c r="AB317" s="151"/>
      <c r="AC317" s="151"/>
      <c r="AD317" s="151"/>
      <c r="AE317" s="151"/>
      <c r="AF317" s="151"/>
      <c r="AG317" s="151" t="s">
        <v>250</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ht="22.5" outlineLevel="1">
      <c r="A318" s="168">
        <v>88</v>
      </c>
      <c r="B318" s="169" t="s">
        <v>2163</v>
      </c>
      <c r="C318" s="185" t="s">
        <v>2164</v>
      </c>
      <c r="D318" s="170" t="s">
        <v>211</v>
      </c>
      <c r="E318" s="171">
        <v>2</v>
      </c>
      <c r="F318" s="172">
        <v>0</v>
      </c>
      <c r="G318" s="173">
        <f>ROUND(E318*F318,2)</f>
        <v>0</v>
      </c>
      <c r="H318" s="172"/>
      <c r="I318" s="173">
        <f>ROUND(E318*H318,2)</f>
        <v>0</v>
      </c>
      <c r="J318" s="172"/>
      <c r="K318" s="173">
        <f>ROUND(E318*J318,2)</f>
        <v>0</v>
      </c>
      <c r="L318" s="173">
        <v>21</v>
      </c>
      <c r="M318" s="173">
        <f>G318*(1+L318/100)</f>
        <v>0</v>
      </c>
      <c r="N318" s="173">
        <v>2.0000000000000001E-4</v>
      </c>
      <c r="O318" s="173">
        <f>ROUND(E318*N318,2)</f>
        <v>0</v>
      </c>
      <c r="P318" s="173">
        <v>0</v>
      </c>
      <c r="Q318" s="173">
        <f>ROUND(E318*P318,2)</f>
        <v>0</v>
      </c>
      <c r="R318" s="173" t="s">
        <v>1067</v>
      </c>
      <c r="S318" s="173" t="s">
        <v>201</v>
      </c>
      <c r="T318" s="174" t="s">
        <v>245</v>
      </c>
      <c r="U318" s="160">
        <v>0.246</v>
      </c>
      <c r="V318" s="160">
        <f>ROUND(E318*U318,2)</f>
        <v>0.49</v>
      </c>
      <c r="W318" s="160"/>
      <c r="X318" s="151"/>
      <c r="Y318" s="151"/>
      <c r="Z318" s="151"/>
      <c r="AA318" s="151"/>
      <c r="AB318" s="151"/>
      <c r="AC318" s="151"/>
      <c r="AD318" s="151"/>
      <c r="AE318" s="151"/>
      <c r="AF318" s="151"/>
      <c r="AG318" s="151" t="s">
        <v>246</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c r="A319" s="158"/>
      <c r="B319" s="159"/>
      <c r="C319" s="198" t="s">
        <v>1986</v>
      </c>
      <c r="D319" s="190"/>
      <c r="E319" s="191">
        <v>1</v>
      </c>
      <c r="F319" s="160"/>
      <c r="G319" s="160"/>
      <c r="H319" s="160"/>
      <c r="I319" s="160"/>
      <c r="J319" s="160"/>
      <c r="K319" s="160"/>
      <c r="L319" s="160"/>
      <c r="M319" s="160"/>
      <c r="N319" s="160"/>
      <c r="O319" s="160"/>
      <c r="P319" s="160"/>
      <c r="Q319" s="160"/>
      <c r="R319" s="160"/>
      <c r="S319" s="160"/>
      <c r="T319" s="160"/>
      <c r="U319" s="160"/>
      <c r="V319" s="160"/>
      <c r="W319" s="160"/>
      <c r="X319" s="151"/>
      <c r="Y319" s="151"/>
      <c r="Z319" s="151"/>
      <c r="AA319" s="151"/>
      <c r="AB319" s="151"/>
      <c r="AC319" s="151"/>
      <c r="AD319" s="151"/>
      <c r="AE319" s="151"/>
      <c r="AF319" s="151"/>
      <c r="AG319" s="151" t="s">
        <v>250</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c r="A320" s="158"/>
      <c r="B320" s="159"/>
      <c r="C320" s="198" t="s">
        <v>1987</v>
      </c>
      <c r="D320" s="190"/>
      <c r="E320" s="191">
        <v>1</v>
      </c>
      <c r="F320" s="160"/>
      <c r="G320" s="160"/>
      <c r="H320" s="160"/>
      <c r="I320" s="160"/>
      <c r="J320" s="160"/>
      <c r="K320" s="160"/>
      <c r="L320" s="160"/>
      <c r="M320" s="160"/>
      <c r="N320" s="160"/>
      <c r="O320" s="160"/>
      <c r="P320" s="160"/>
      <c r="Q320" s="160"/>
      <c r="R320" s="160"/>
      <c r="S320" s="160"/>
      <c r="T320" s="160"/>
      <c r="U320" s="160"/>
      <c r="V320" s="160"/>
      <c r="W320" s="160"/>
      <c r="X320" s="151"/>
      <c r="Y320" s="151"/>
      <c r="Z320" s="151"/>
      <c r="AA320" s="151"/>
      <c r="AB320" s="151"/>
      <c r="AC320" s="151"/>
      <c r="AD320" s="151"/>
      <c r="AE320" s="151"/>
      <c r="AF320" s="151"/>
      <c r="AG320" s="151" t="s">
        <v>250</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ht="22.5" outlineLevel="1">
      <c r="A321" s="168">
        <v>89</v>
      </c>
      <c r="B321" s="169" t="s">
        <v>2165</v>
      </c>
      <c r="C321" s="185" t="s">
        <v>2166</v>
      </c>
      <c r="D321" s="170" t="s">
        <v>211</v>
      </c>
      <c r="E321" s="171">
        <v>1</v>
      </c>
      <c r="F321" s="172">
        <v>0</v>
      </c>
      <c r="G321" s="173">
        <f>ROUND(E321*F321,2)</f>
        <v>0</v>
      </c>
      <c r="H321" s="172"/>
      <c r="I321" s="173">
        <f>ROUND(E321*H321,2)</f>
        <v>0</v>
      </c>
      <c r="J321" s="172"/>
      <c r="K321" s="173">
        <f>ROUND(E321*J321,2)</f>
        <v>0</v>
      </c>
      <c r="L321" s="173">
        <v>21</v>
      </c>
      <c r="M321" s="173">
        <f>G321*(1+L321/100)</f>
        <v>0</v>
      </c>
      <c r="N321" s="173">
        <v>0</v>
      </c>
      <c r="O321" s="173">
        <f>ROUND(E321*N321,2)</f>
        <v>0</v>
      </c>
      <c r="P321" s="173">
        <v>0</v>
      </c>
      <c r="Q321" s="173">
        <f>ROUND(E321*P321,2)</f>
        <v>0</v>
      </c>
      <c r="R321" s="173" t="s">
        <v>1067</v>
      </c>
      <c r="S321" s="173" t="s">
        <v>201</v>
      </c>
      <c r="T321" s="174" t="s">
        <v>245</v>
      </c>
      <c r="U321" s="160">
        <v>0.246</v>
      </c>
      <c r="V321" s="160">
        <f>ROUND(E321*U321,2)</f>
        <v>0.25</v>
      </c>
      <c r="W321" s="160"/>
      <c r="X321" s="151"/>
      <c r="Y321" s="151"/>
      <c r="Z321" s="151"/>
      <c r="AA321" s="151"/>
      <c r="AB321" s="151"/>
      <c r="AC321" s="151"/>
      <c r="AD321" s="151"/>
      <c r="AE321" s="151"/>
      <c r="AF321" s="151"/>
      <c r="AG321" s="151" t="s">
        <v>246</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c r="A322" s="158"/>
      <c r="B322" s="159"/>
      <c r="C322" s="198" t="s">
        <v>1986</v>
      </c>
      <c r="D322" s="190"/>
      <c r="E322" s="191">
        <v>1</v>
      </c>
      <c r="F322" s="160"/>
      <c r="G322" s="160"/>
      <c r="H322" s="160"/>
      <c r="I322" s="160"/>
      <c r="J322" s="160"/>
      <c r="K322" s="160"/>
      <c r="L322" s="160"/>
      <c r="M322" s="160"/>
      <c r="N322" s="160"/>
      <c r="O322" s="160"/>
      <c r="P322" s="160"/>
      <c r="Q322" s="160"/>
      <c r="R322" s="160"/>
      <c r="S322" s="160"/>
      <c r="T322" s="160"/>
      <c r="U322" s="160"/>
      <c r="V322" s="160"/>
      <c r="W322" s="160"/>
      <c r="X322" s="151"/>
      <c r="Y322" s="151"/>
      <c r="Z322" s="151"/>
      <c r="AA322" s="151"/>
      <c r="AB322" s="151"/>
      <c r="AC322" s="151"/>
      <c r="AD322" s="151"/>
      <c r="AE322" s="151"/>
      <c r="AF322" s="151"/>
      <c r="AG322" s="151" t="s">
        <v>250</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c r="A323" s="168">
        <v>90</v>
      </c>
      <c r="B323" s="169" t="s">
        <v>2167</v>
      </c>
      <c r="C323" s="185" t="s">
        <v>2168</v>
      </c>
      <c r="D323" s="170" t="s">
        <v>211</v>
      </c>
      <c r="E323" s="171">
        <v>1</v>
      </c>
      <c r="F323" s="172">
        <v>0</v>
      </c>
      <c r="G323" s="173">
        <f>ROUND(E323*F323,2)</f>
        <v>0</v>
      </c>
      <c r="H323" s="172"/>
      <c r="I323" s="173">
        <f>ROUND(E323*H323,2)</f>
        <v>0</v>
      </c>
      <c r="J323" s="172"/>
      <c r="K323" s="173">
        <f>ROUND(E323*J323,2)</f>
        <v>0</v>
      </c>
      <c r="L323" s="173">
        <v>21</v>
      </c>
      <c r="M323" s="173">
        <f>G323*(1+L323/100)</f>
        <v>0</v>
      </c>
      <c r="N323" s="173">
        <v>8.0000000000000004E-4</v>
      </c>
      <c r="O323" s="173">
        <f>ROUND(E323*N323,2)</f>
        <v>0</v>
      </c>
      <c r="P323" s="173">
        <v>0</v>
      </c>
      <c r="Q323" s="173">
        <f>ROUND(E323*P323,2)</f>
        <v>0</v>
      </c>
      <c r="R323" s="173" t="s">
        <v>1067</v>
      </c>
      <c r="S323" s="173" t="s">
        <v>201</v>
      </c>
      <c r="T323" s="174" t="s">
        <v>245</v>
      </c>
      <c r="U323" s="160">
        <v>0.37</v>
      </c>
      <c r="V323" s="160">
        <f>ROUND(E323*U323,2)</f>
        <v>0.37</v>
      </c>
      <c r="W323" s="160"/>
      <c r="X323" s="151"/>
      <c r="Y323" s="151"/>
      <c r="Z323" s="151"/>
      <c r="AA323" s="151"/>
      <c r="AB323" s="151"/>
      <c r="AC323" s="151"/>
      <c r="AD323" s="151"/>
      <c r="AE323" s="151"/>
      <c r="AF323" s="151"/>
      <c r="AG323" s="151" t="s">
        <v>246</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c r="A324" s="158"/>
      <c r="B324" s="159"/>
      <c r="C324" s="198" t="s">
        <v>1987</v>
      </c>
      <c r="D324" s="190"/>
      <c r="E324" s="191">
        <v>1</v>
      </c>
      <c r="F324" s="160"/>
      <c r="G324" s="160"/>
      <c r="H324" s="160"/>
      <c r="I324" s="160"/>
      <c r="J324" s="160"/>
      <c r="K324" s="160"/>
      <c r="L324" s="160"/>
      <c r="M324" s="160"/>
      <c r="N324" s="160"/>
      <c r="O324" s="160"/>
      <c r="P324" s="160"/>
      <c r="Q324" s="160"/>
      <c r="R324" s="160"/>
      <c r="S324" s="160"/>
      <c r="T324" s="160"/>
      <c r="U324" s="160"/>
      <c r="V324" s="160"/>
      <c r="W324" s="160"/>
      <c r="X324" s="151"/>
      <c r="Y324" s="151"/>
      <c r="Z324" s="151"/>
      <c r="AA324" s="151"/>
      <c r="AB324" s="151"/>
      <c r="AC324" s="151"/>
      <c r="AD324" s="151"/>
      <c r="AE324" s="151"/>
      <c r="AF324" s="151"/>
      <c r="AG324" s="151" t="s">
        <v>250</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c r="A325" s="168">
        <v>91</v>
      </c>
      <c r="B325" s="169" t="s">
        <v>2169</v>
      </c>
      <c r="C325" s="185" t="s">
        <v>2170</v>
      </c>
      <c r="D325" s="170" t="s">
        <v>211</v>
      </c>
      <c r="E325" s="171">
        <v>9</v>
      </c>
      <c r="F325" s="172">
        <v>0</v>
      </c>
      <c r="G325" s="173">
        <f>ROUND(E325*F325,2)</f>
        <v>0</v>
      </c>
      <c r="H325" s="172"/>
      <c r="I325" s="173">
        <f>ROUND(E325*H325,2)</f>
        <v>0</v>
      </c>
      <c r="J325" s="172"/>
      <c r="K325" s="173">
        <f>ROUND(E325*J325,2)</f>
        <v>0</v>
      </c>
      <c r="L325" s="173">
        <v>21</v>
      </c>
      <c r="M325" s="173">
        <f>G325*(1+L325/100)</f>
        <v>0</v>
      </c>
      <c r="N325" s="173">
        <v>0</v>
      </c>
      <c r="O325" s="173">
        <f>ROUND(E325*N325,2)</f>
        <v>0</v>
      </c>
      <c r="P325" s="173">
        <v>0</v>
      </c>
      <c r="Q325" s="173">
        <f>ROUND(E325*P325,2)</f>
        <v>0</v>
      </c>
      <c r="R325" s="173" t="s">
        <v>1067</v>
      </c>
      <c r="S325" s="173" t="s">
        <v>201</v>
      </c>
      <c r="T325" s="174" t="s">
        <v>245</v>
      </c>
      <c r="U325" s="160">
        <v>0.37</v>
      </c>
      <c r="V325" s="160">
        <f>ROUND(E325*U325,2)</f>
        <v>3.33</v>
      </c>
      <c r="W325" s="160"/>
      <c r="X325" s="151"/>
      <c r="Y325" s="151"/>
      <c r="Z325" s="151"/>
      <c r="AA325" s="151"/>
      <c r="AB325" s="151"/>
      <c r="AC325" s="151"/>
      <c r="AD325" s="151"/>
      <c r="AE325" s="151"/>
      <c r="AF325" s="151"/>
      <c r="AG325" s="151" t="s">
        <v>259</v>
      </c>
      <c r="AH325" s="151"/>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c r="A326" s="158"/>
      <c r="B326" s="159"/>
      <c r="C326" s="198" t="s">
        <v>1981</v>
      </c>
      <c r="D326" s="190"/>
      <c r="E326" s="191">
        <v>5</v>
      </c>
      <c r="F326" s="160"/>
      <c r="G326" s="160"/>
      <c r="H326" s="160"/>
      <c r="I326" s="160"/>
      <c r="J326" s="160"/>
      <c r="K326" s="160"/>
      <c r="L326" s="160"/>
      <c r="M326" s="160"/>
      <c r="N326" s="160"/>
      <c r="O326" s="160"/>
      <c r="P326" s="160"/>
      <c r="Q326" s="160"/>
      <c r="R326" s="160"/>
      <c r="S326" s="160"/>
      <c r="T326" s="160"/>
      <c r="U326" s="160"/>
      <c r="V326" s="160"/>
      <c r="W326" s="160"/>
      <c r="X326" s="151"/>
      <c r="Y326" s="151"/>
      <c r="Z326" s="151"/>
      <c r="AA326" s="151"/>
      <c r="AB326" s="151"/>
      <c r="AC326" s="151"/>
      <c r="AD326" s="151"/>
      <c r="AE326" s="151"/>
      <c r="AF326" s="151"/>
      <c r="AG326" s="151" t="s">
        <v>250</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c r="A327" s="158"/>
      <c r="B327" s="159"/>
      <c r="C327" s="198" t="s">
        <v>2171</v>
      </c>
      <c r="D327" s="190"/>
      <c r="E327" s="191">
        <v>4</v>
      </c>
      <c r="F327" s="160"/>
      <c r="G327" s="160"/>
      <c r="H327" s="160"/>
      <c r="I327" s="160"/>
      <c r="J327" s="160"/>
      <c r="K327" s="160"/>
      <c r="L327" s="160"/>
      <c r="M327" s="160"/>
      <c r="N327" s="160"/>
      <c r="O327" s="160"/>
      <c r="P327" s="160"/>
      <c r="Q327" s="160"/>
      <c r="R327" s="160"/>
      <c r="S327" s="160"/>
      <c r="T327" s="160"/>
      <c r="U327" s="160"/>
      <c r="V327" s="160"/>
      <c r="W327" s="160"/>
      <c r="X327" s="151"/>
      <c r="Y327" s="151"/>
      <c r="Z327" s="151"/>
      <c r="AA327" s="151"/>
      <c r="AB327" s="151"/>
      <c r="AC327" s="151"/>
      <c r="AD327" s="151"/>
      <c r="AE327" s="151"/>
      <c r="AF327" s="151"/>
      <c r="AG327" s="151" t="s">
        <v>250</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c r="A328" s="168">
        <v>92</v>
      </c>
      <c r="B328" s="169" t="s">
        <v>2172</v>
      </c>
      <c r="C328" s="185" t="s">
        <v>2173</v>
      </c>
      <c r="D328" s="170" t="s">
        <v>664</v>
      </c>
      <c r="E328" s="171">
        <v>2</v>
      </c>
      <c r="F328" s="172">
        <v>0</v>
      </c>
      <c r="G328" s="173">
        <f>ROUND(E328*F328,2)</f>
        <v>0</v>
      </c>
      <c r="H328" s="172"/>
      <c r="I328" s="173">
        <f>ROUND(E328*H328,2)</f>
        <v>0</v>
      </c>
      <c r="J328" s="172"/>
      <c r="K328" s="173">
        <f>ROUND(E328*J328,2)</f>
        <v>0</v>
      </c>
      <c r="L328" s="173">
        <v>21</v>
      </c>
      <c r="M328" s="173">
        <f>G328*(1+L328/100)</f>
        <v>0</v>
      </c>
      <c r="N328" s="173">
        <v>8.9999999999999993E-3</v>
      </c>
      <c r="O328" s="173">
        <f>ROUND(E328*N328,2)</f>
        <v>0.02</v>
      </c>
      <c r="P328" s="173">
        <v>0</v>
      </c>
      <c r="Q328" s="173">
        <f>ROUND(E328*P328,2)</f>
        <v>0</v>
      </c>
      <c r="R328" s="173" t="s">
        <v>1067</v>
      </c>
      <c r="S328" s="173" t="s">
        <v>201</v>
      </c>
      <c r="T328" s="174" t="s">
        <v>245</v>
      </c>
      <c r="U328" s="160">
        <v>1.77</v>
      </c>
      <c r="V328" s="160">
        <f>ROUND(E328*U328,2)</f>
        <v>3.54</v>
      </c>
      <c r="W328" s="160"/>
      <c r="X328" s="151"/>
      <c r="Y328" s="151"/>
      <c r="Z328" s="151"/>
      <c r="AA328" s="151"/>
      <c r="AB328" s="151"/>
      <c r="AC328" s="151"/>
      <c r="AD328" s="151"/>
      <c r="AE328" s="151"/>
      <c r="AF328" s="151"/>
      <c r="AG328" s="151" t="s">
        <v>246</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c r="A329" s="158"/>
      <c r="B329" s="159"/>
      <c r="C329" s="319" t="s">
        <v>2174</v>
      </c>
      <c r="D329" s="320"/>
      <c r="E329" s="320"/>
      <c r="F329" s="320"/>
      <c r="G329" s="320"/>
      <c r="H329" s="160"/>
      <c r="I329" s="160"/>
      <c r="J329" s="160"/>
      <c r="K329" s="160"/>
      <c r="L329" s="160"/>
      <c r="M329" s="160"/>
      <c r="N329" s="160"/>
      <c r="O329" s="160"/>
      <c r="P329" s="160"/>
      <c r="Q329" s="160"/>
      <c r="R329" s="160"/>
      <c r="S329" s="160"/>
      <c r="T329" s="160"/>
      <c r="U329" s="160"/>
      <c r="V329" s="160"/>
      <c r="W329" s="160"/>
      <c r="X329" s="151"/>
      <c r="Y329" s="151"/>
      <c r="Z329" s="151"/>
      <c r="AA329" s="151"/>
      <c r="AB329" s="151"/>
      <c r="AC329" s="151"/>
      <c r="AD329" s="151"/>
      <c r="AE329" s="151"/>
      <c r="AF329" s="151"/>
      <c r="AG329" s="151" t="s">
        <v>204</v>
      </c>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c r="A330" s="158"/>
      <c r="B330" s="159"/>
      <c r="C330" s="198" t="s">
        <v>1986</v>
      </c>
      <c r="D330" s="190"/>
      <c r="E330" s="191">
        <v>1</v>
      </c>
      <c r="F330" s="160"/>
      <c r="G330" s="160"/>
      <c r="H330" s="160"/>
      <c r="I330" s="160"/>
      <c r="J330" s="160"/>
      <c r="K330" s="160"/>
      <c r="L330" s="160"/>
      <c r="M330" s="160"/>
      <c r="N330" s="160"/>
      <c r="O330" s="160"/>
      <c r="P330" s="160"/>
      <c r="Q330" s="160"/>
      <c r="R330" s="160"/>
      <c r="S330" s="160"/>
      <c r="T330" s="160"/>
      <c r="U330" s="160"/>
      <c r="V330" s="160"/>
      <c r="W330" s="160"/>
      <c r="X330" s="151"/>
      <c r="Y330" s="151"/>
      <c r="Z330" s="151"/>
      <c r="AA330" s="151"/>
      <c r="AB330" s="151"/>
      <c r="AC330" s="151"/>
      <c r="AD330" s="151"/>
      <c r="AE330" s="151"/>
      <c r="AF330" s="151"/>
      <c r="AG330" s="151" t="s">
        <v>250</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c r="A331" s="158"/>
      <c r="B331" s="159"/>
      <c r="C331" s="198" t="s">
        <v>1987</v>
      </c>
      <c r="D331" s="190"/>
      <c r="E331" s="191">
        <v>1</v>
      </c>
      <c r="F331" s="160"/>
      <c r="G331" s="160"/>
      <c r="H331" s="160"/>
      <c r="I331" s="160"/>
      <c r="J331" s="160"/>
      <c r="K331" s="160"/>
      <c r="L331" s="160"/>
      <c r="M331" s="160"/>
      <c r="N331" s="160"/>
      <c r="O331" s="160"/>
      <c r="P331" s="160"/>
      <c r="Q331" s="160"/>
      <c r="R331" s="160"/>
      <c r="S331" s="160"/>
      <c r="T331" s="160"/>
      <c r="U331" s="160"/>
      <c r="V331" s="160"/>
      <c r="W331" s="160"/>
      <c r="X331" s="151"/>
      <c r="Y331" s="151"/>
      <c r="Z331" s="151"/>
      <c r="AA331" s="151"/>
      <c r="AB331" s="151"/>
      <c r="AC331" s="151"/>
      <c r="AD331" s="151"/>
      <c r="AE331" s="151"/>
      <c r="AF331" s="151"/>
      <c r="AG331" s="151" t="s">
        <v>250</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c r="A332" s="168">
        <v>93</v>
      </c>
      <c r="B332" s="169" t="s">
        <v>2175</v>
      </c>
      <c r="C332" s="185" t="s">
        <v>2176</v>
      </c>
      <c r="D332" s="170" t="s">
        <v>664</v>
      </c>
      <c r="E332" s="171">
        <v>1</v>
      </c>
      <c r="F332" s="172">
        <v>0</v>
      </c>
      <c r="G332" s="173">
        <f>ROUND(E332*F332,2)</f>
        <v>0</v>
      </c>
      <c r="H332" s="172"/>
      <c r="I332" s="173">
        <f>ROUND(E332*H332,2)</f>
        <v>0</v>
      </c>
      <c r="J332" s="172"/>
      <c r="K332" s="173">
        <f>ROUND(E332*J332,2)</f>
        <v>0</v>
      </c>
      <c r="L332" s="173">
        <v>21</v>
      </c>
      <c r="M332" s="173">
        <f>G332*(1+L332/100)</f>
        <v>0</v>
      </c>
      <c r="N332" s="173">
        <v>1.0999999999999999E-2</v>
      </c>
      <c r="O332" s="173">
        <f>ROUND(E332*N332,2)</f>
        <v>0.01</v>
      </c>
      <c r="P332" s="173">
        <v>0</v>
      </c>
      <c r="Q332" s="173">
        <f>ROUND(E332*P332,2)</f>
        <v>0</v>
      </c>
      <c r="R332" s="173" t="s">
        <v>1067</v>
      </c>
      <c r="S332" s="173" t="s">
        <v>201</v>
      </c>
      <c r="T332" s="174" t="s">
        <v>245</v>
      </c>
      <c r="U332" s="160">
        <v>1.9</v>
      </c>
      <c r="V332" s="160">
        <f>ROUND(E332*U332,2)</f>
        <v>1.9</v>
      </c>
      <c r="W332" s="160"/>
      <c r="X332" s="151"/>
      <c r="Y332" s="151"/>
      <c r="Z332" s="151"/>
      <c r="AA332" s="151"/>
      <c r="AB332" s="151"/>
      <c r="AC332" s="151"/>
      <c r="AD332" s="151"/>
      <c r="AE332" s="151"/>
      <c r="AF332" s="151"/>
      <c r="AG332" s="151" t="s">
        <v>246</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c r="A333" s="158"/>
      <c r="B333" s="159"/>
      <c r="C333" s="319" t="s">
        <v>2174</v>
      </c>
      <c r="D333" s="320"/>
      <c r="E333" s="320"/>
      <c r="F333" s="320"/>
      <c r="G333" s="320"/>
      <c r="H333" s="160"/>
      <c r="I333" s="160"/>
      <c r="J333" s="160"/>
      <c r="K333" s="160"/>
      <c r="L333" s="160"/>
      <c r="M333" s="160"/>
      <c r="N333" s="160"/>
      <c r="O333" s="160"/>
      <c r="P333" s="160"/>
      <c r="Q333" s="160"/>
      <c r="R333" s="160"/>
      <c r="S333" s="160"/>
      <c r="T333" s="160"/>
      <c r="U333" s="160"/>
      <c r="V333" s="160"/>
      <c r="W333" s="160"/>
      <c r="X333" s="151"/>
      <c r="Y333" s="151"/>
      <c r="Z333" s="151"/>
      <c r="AA333" s="151"/>
      <c r="AB333" s="151"/>
      <c r="AC333" s="151"/>
      <c r="AD333" s="151"/>
      <c r="AE333" s="151"/>
      <c r="AF333" s="151"/>
      <c r="AG333" s="151" t="s">
        <v>204</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c r="A334" s="158"/>
      <c r="B334" s="159"/>
      <c r="C334" s="198" t="s">
        <v>1986</v>
      </c>
      <c r="D334" s="190"/>
      <c r="E334" s="191">
        <v>1</v>
      </c>
      <c r="F334" s="160"/>
      <c r="G334" s="160"/>
      <c r="H334" s="160"/>
      <c r="I334" s="160"/>
      <c r="J334" s="160"/>
      <c r="K334" s="160"/>
      <c r="L334" s="160"/>
      <c r="M334" s="160"/>
      <c r="N334" s="160"/>
      <c r="O334" s="160"/>
      <c r="P334" s="160"/>
      <c r="Q334" s="160"/>
      <c r="R334" s="160"/>
      <c r="S334" s="160"/>
      <c r="T334" s="160"/>
      <c r="U334" s="160"/>
      <c r="V334" s="160"/>
      <c r="W334" s="160"/>
      <c r="X334" s="151"/>
      <c r="Y334" s="151"/>
      <c r="Z334" s="151"/>
      <c r="AA334" s="151"/>
      <c r="AB334" s="151"/>
      <c r="AC334" s="151"/>
      <c r="AD334" s="151"/>
      <c r="AE334" s="151"/>
      <c r="AF334" s="151"/>
      <c r="AG334" s="151" t="s">
        <v>250</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68">
        <v>94</v>
      </c>
      <c r="B335" s="169" t="s">
        <v>2177</v>
      </c>
      <c r="C335" s="185" t="s">
        <v>2178</v>
      </c>
      <c r="D335" s="170" t="s">
        <v>211</v>
      </c>
      <c r="E335" s="171">
        <v>9</v>
      </c>
      <c r="F335" s="172">
        <v>0</v>
      </c>
      <c r="G335" s="173">
        <f>ROUND(E335*F335,2)</f>
        <v>0</v>
      </c>
      <c r="H335" s="172"/>
      <c r="I335" s="173">
        <f>ROUND(E335*H335,2)</f>
        <v>0</v>
      </c>
      <c r="J335" s="172"/>
      <c r="K335" s="173">
        <f>ROUND(E335*J335,2)</f>
        <v>0</v>
      </c>
      <c r="L335" s="173">
        <v>21</v>
      </c>
      <c r="M335" s="173">
        <f>G335*(1+L335/100)</f>
        <v>0</v>
      </c>
      <c r="N335" s="173">
        <v>6.9999999999999999E-4</v>
      </c>
      <c r="O335" s="173">
        <f>ROUND(E335*N335,2)</f>
        <v>0.01</v>
      </c>
      <c r="P335" s="173">
        <v>0</v>
      </c>
      <c r="Q335" s="173">
        <f>ROUND(E335*P335,2)</f>
        <v>0</v>
      </c>
      <c r="R335" s="173" t="s">
        <v>277</v>
      </c>
      <c r="S335" s="173" t="s">
        <v>201</v>
      </c>
      <c r="T335" s="174" t="s">
        <v>245</v>
      </c>
      <c r="U335" s="160">
        <v>0</v>
      </c>
      <c r="V335" s="160">
        <f>ROUND(E335*U335,2)</f>
        <v>0</v>
      </c>
      <c r="W335" s="160"/>
      <c r="X335" s="151"/>
      <c r="Y335" s="151"/>
      <c r="Z335" s="151"/>
      <c r="AA335" s="151"/>
      <c r="AB335" s="151"/>
      <c r="AC335" s="151"/>
      <c r="AD335" s="151"/>
      <c r="AE335" s="151"/>
      <c r="AF335" s="151"/>
      <c r="AG335" s="151" t="s">
        <v>649</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c r="A336" s="158"/>
      <c r="B336" s="159"/>
      <c r="C336" s="198" t="s">
        <v>1981</v>
      </c>
      <c r="D336" s="190"/>
      <c r="E336" s="191">
        <v>5</v>
      </c>
      <c r="F336" s="160"/>
      <c r="G336" s="160"/>
      <c r="H336" s="160"/>
      <c r="I336" s="160"/>
      <c r="J336" s="160"/>
      <c r="K336" s="160"/>
      <c r="L336" s="160"/>
      <c r="M336" s="160"/>
      <c r="N336" s="160"/>
      <c r="O336" s="160"/>
      <c r="P336" s="160"/>
      <c r="Q336" s="160"/>
      <c r="R336" s="160"/>
      <c r="S336" s="160"/>
      <c r="T336" s="160"/>
      <c r="U336" s="160"/>
      <c r="V336" s="160"/>
      <c r="W336" s="160"/>
      <c r="X336" s="151"/>
      <c r="Y336" s="151"/>
      <c r="Z336" s="151"/>
      <c r="AA336" s="151"/>
      <c r="AB336" s="151"/>
      <c r="AC336" s="151"/>
      <c r="AD336" s="151"/>
      <c r="AE336" s="151"/>
      <c r="AF336" s="151"/>
      <c r="AG336" s="151" t="s">
        <v>250</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58"/>
      <c r="B337" s="159"/>
      <c r="C337" s="198" t="s">
        <v>2171</v>
      </c>
      <c r="D337" s="190"/>
      <c r="E337" s="191">
        <v>4</v>
      </c>
      <c r="F337" s="160"/>
      <c r="G337" s="160"/>
      <c r="H337" s="160"/>
      <c r="I337" s="160"/>
      <c r="J337" s="160"/>
      <c r="K337" s="160"/>
      <c r="L337" s="160"/>
      <c r="M337" s="160"/>
      <c r="N337" s="160"/>
      <c r="O337" s="160"/>
      <c r="P337" s="160"/>
      <c r="Q337" s="160"/>
      <c r="R337" s="160"/>
      <c r="S337" s="160"/>
      <c r="T337" s="160"/>
      <c r="U337" s="160"/>
      <c r="V337" s="160"/>
      <c r="W337" s="160"/>
      <c r="X337" s="151"/>
      <c r="Y337" s="151"/>
      <c r="Z337" s="151"/>
      <c r="AA337" s="151"/>
      <c r="AB337" s="151"/>
      <c r="AC337" s="151"/>
      <c r="AD337" s="151"/>
      <c r="AE337" s="151"/>
      <c r="AF337" s="151"/>
      <c r="AG337" s="151" t="s">
        <v>250</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ht="22.5" outlineLevel="1">
      <c r="A338" s="168">
        <v>95</v>
      </c>
      <c r="B338" s="169" t="s">
        <v>2179</v>
      </c>
      <c r="C338" s="185" t="s">
        <v>2180</v>
      </c>
      <c r="D338" s="170" t="s">
        <v>211</v>
      </c>
      <c r="E338" s="171">
        <v>3</v>
      </c>
      <c r="F338" s="172">
        <v>0</v>
      </c>
      <c r="G338" s="173">
        <f>ROUND(E338*F338,2)</f>
        <v>0</v>
      </c>
      <c r="H338" s="172"/>
      <c r="I338" s="173">
        <f>ROUND(E338*H338,2)</f>
        <v>0</v>
      </c>
      <c r="J338" s="172"/>
      <c r="K338" s="173">
        <f>ROUND(E338*J338,2)</f>
        <v>0</v>
      </c>
      <c r="L338" s="173">
        <v>21</v>
      </c>
      <c r="M338" s="173">
        <f>G338*(1+L338/100)</f>
        <v>0</v>
      </c>
      <c r="N338" s="173">
        <v>3.2000000000000003E-4</v>
      </c>
      <c r="O338" s="173">
        <f>ROUND(E338*N338,2)</f>
        <v>0</v>
      </c>
      <c r="P338" s="173">
        <v>0</v>
      </c>
      <c r="Q338" s="173">
        <f>ROUND(E338*P338,2)</f>
        <v>0</v>
      </c>
      <c r="R338" s="173" t="s">
        <v>277</v>
      </c>
      <c r="S338" s="173" t="s">
        <v>201</v>
      </c>
      <c r="T338" s="174" t="s">
        <v>245</v>
      </c>
      <c r="U338" s="160">
        <v>0</v>
      </c>
      <c r="V338" s="160">
        <f>ROUND(E338*U338,2)</f>
        <v>0</v>
      </c>
      <c r="W338" s="160"/>
      <c r="X338" s="151"/>
      <c r="Y338" s="151"/>
      <c r="Z338" s="151"/>
      <c r="AA338" s="151"/>
      <c r="AB338" s="151"/>
      <c r="AC338" s="151"/>
      <c r="AD338" s="151"/>
      <c r="AE338" s="151"/>
      <c r="AF338" s="151"/>
      <c r="AG338" s="151" t="s">
        <v>649</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c r="A339" s="158"/>
      <c r="B339" s="159"/>
      <c r="C339" s="198" t="s">
        <v>2006</v>
      </c>
      <c r="D339" s="190"/>
      <c r="E339" s="191">
        <v>2</v>
      </c>
      <c r="F339" s="160"/>
      <c r="G339" s="160"/>
      <c r="H339" s="160"/>
      <c r="I339" s="160"/>
      <c r="J339" s="160"/>
      <c r="K339" s="160"/>
      <c r="L339" s="160"/>
      <c r="M339" s="160"/>
      <c r="N339" s="160"/>
      <c r="O339" s="160"/>
      <c r="P339" s="160"/>
      <c r="Q339" s="160"/>
      <c r="R339" s="160"/>
      <c r="S339" s="160"/>
      <c r="T339" s="160"/>
      <c r="U339" s="160"/>
      <c r="V339" s="160"/>
      <c r="W339" s="160"/>
      <c r="X339" s="151"/>
      <c r="Y339" s="151"/>
      <c r="Z339" s="151"/>
      <c r="AA339" s="151"/>
      <c r="AB339" s="151"/>
      <c r="AC339" s="151"/>
      <c r="AD339" s="151"/>
      <c r="AE339" s="151"/>
      <c r="AF339" s="151"/>
      <c r="AG339" s="151" t="s">
        <v>250</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c r="A340" s="158"/>
      <c r="B340" s="159"/>
      <c r="C340" s="198" t="s">
        <v>1987</v>
      </c>
      <c r="D340" s="190"/>
      <c r="E340" s="191">
        <v>1</v>
      </c>
      <c r="F340" s="160"/>
      <c r="G340" s="160"/>
      <c r="H340" s="160"/>
      <c r="I340" s="160"/>
      <c r="J340" s="160"/>
      <c r="K340" s="160"/>
      <c r="L340" s="160"/>
      <c r="M340" s="160"/>
      <c r="N340" s="160"/>
      <c r="O340" s="160"/>
      <c r="P340" s="160"/>
      <c r="Q340" s="160"/>
      <c r="R340" s="160"/>
      <c r="S340" s="160"/>
      <c r="T340" s="160"/>
      <c r="U340" s="160"/>
      <c r="V340" s="160"/>
      <c r="W340" s="160"/>
      <c r="X340" s="151"/>
      <c r="Y340" s="151"/>
      <c r="Z340" s="151"/>
      <c r="AA340" s="151"/>
      <c r="AB340" s="151"/>
      <c r="AC340" s="151"/>
      <c r="AD340" s="151"/>
      <c r="AE340" s="151"/>
      <c r="AF340" s="151"/>
      <c r="AG340" s="151" t="s">
        <v>250</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68">
        <v>96</v>
      </c>
      <c r="B341" s="169" t="s">
        <v>2181</v>
      </c>
      <c r="C341" s="185" t="s">
        <v>2182</v>
      </c>
      <c r="D341" s="170" t="s">
        <v>200</v>
      </c>
      <c r="E341" s="171">
        <v>6</v>
      </c>
      <c r="F341" s="172">
        <v>0</v>
      </c>
      <c r="G341" s="173">
        <f>ROUND(E341*F341,2)</f>
        <v>0</v>
      </c>
      <c r="H341" s="172"/>
      <c r="I341" s="173">
        <f>ROUND(E341*H341,2)</f>
        <v>0</v>
      </c>
      <c r="J341" s="172"/>
      <c r="K341" s="173">
        <f>ROUND(E341*J341,2)</f>
        <v>0</v>
      </c>
      <c r="L341" s="173">
        <v>21</v>
      </c>
      <c r="M341" s="173">
        <f>G341*(1+L341/100)</f>
        <v>0</v>
      </c>
      <c r="N341" s="173">
        <v>0</v>
      </c>
      <c r="O341" s="173">
        <f>ROUND(E341*N341,2)</f>
        <v>0</v>
      </c>
      <c r="P341" s="173">
        <v>0</v>
      </c>
      <c r="Q341" s="173">
        <f>ROUND(E341*P341,2)</f>
        <v>0</v>
      </c>
      <c r="R341" s="173"/>
      <c r="S341" s="173" t="s">
        <v>212</v>
      </c>
      <c r="T341" s="174" t="s">
        <v>578</v>
      </c>
      <c r="U341" s="160">
        <v>0</v>
      </c>
      <c r="V341" s="160">
        <f>ROUND(E341*U341,2)</f>
        <v>0</v>
      </c>
      <c r="W341" s="160"/>
      <c r="X341" s="151"/>
      <c r="Y341" s="151"/>
      <c r="Z341" s="151"/>
      <c r="AA341" s="151"/>
      <c r="AB341" s="151"/>
      <c r="AC341" s="151"/>
      <c r="AD341" s="151"/>
      <c r="AE341" s="151"/>
      <c r="AF341" s="151"/>
      <c r="AG341" s="151" t="s">
        <v>649</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c r="A342" s="158"/>
      <c r="B342" s="159"/>
      <c r="C342" s="198" t="s">
        <v>2183</v>
      </c>
      <c r="D342" s="190"/>
      <c r="E342" s="191">
        <v>4</v>
      </c>
      <c r="F342" s="160"/>
      <c r="G342" s="160"/>
      <c r="H342" s="160"/>
      <c r="I342" s="160"/>
      <c r="J342" s="160"/>
      <c r="K342" s="160"/>
      <c r="L342" s="160"/>
      <c r="M342" s="160"/>
      <c r="N342" s="160"/>
      <c r="O342" s="160"/>
      <c r="P342" s="160"/>
      <c r="Q342" s="160"/>
      <c r="R342" s="160"/>
      <c r="S342" s="160"/>
      <c r="T342" s="160"/>
      <c r="U342" s="160"/>
      <c r="V342" s="160"/>
      <c r="W342" s="160"/>
      <c r="X342" s="151"/>
      <c r="Y342" s="151"/>
      <c r="Z342" s="151"/>
      <c r="AA342" s="151"/>
      <c r="AB342" s="151"/>
      <c r="AC342" s="151"/>
      <c r="AD342" s="151"/>
      <c r="AE342" s="151"/>
      <c r="AF342" s="151"/>
      <c r="AG342" s="151" t="s">
        <v>250</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outlineLevel="1">
      <c r="A343" s="158"/>
      <c r="B343" s="159"/>
      <c r="C343" s="198" t="s">
        <v>1990</v>
      </c>
      <c r="D343" s="190"/>
      <c r="E343" s="191">
        <v>2</v>
      </c>
      <c r="F343" s="160"/>
      <c r="G343" s="160"/>
      <c r="H343" s="160"/>
      <c r="I343" s="160"/>
      <c r="J343" s="160"/>
      <c r="K343" s="160"/>
      <c r="L343" s="160"/>
      <c r="M343" s="160"/>
      <c r="N343" s="160"/>
      <c r="O343" s="160"/>
      <c r="P343" s="160"/>
      <c r="Q343" s="160"/>
      <c r="R343" s="160"/>
      <c r="S343" s="160"/>
      <c r="T343" s="160"/>
      <c r="U343" s="160"/>
      <c r="V343" s="160"/>
      <c r="W343" s="160"/>
      <c r="X343" s="151"/>
      <c r="Y343" s="151"/>
      <c r="Z343" s="151"/>
      <c r="AA343" s="151"/>
      <c r="AB343" s="151"/>
      <c r="AC343" s="151"/>
      <c r="AD343" s="151"/>
      <c r="AE343" s="151"/>
      <c r="AF343" s="151"/>
      <c r="AG343" s="151" t="s">
        <v>250</v>
      </c>
      <c r="AH343" s="151">
        <v>0</v>
      </c>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1">
      <c r="A344" s="168">
        <v>97</v>
      </c>
      <c r="B344" s="169" t="s">
        <v>1078</v>
      </c>
      <c r="C344" s="185" t="s">
        <v>1079</v>
      </c>
      <c r="D344" s="170" t="s">
        <v>211</v>
      </c>
      <c r="E344" s="171">
        <v>3</v>
      </c>
      <c r="F344" s="172">
        <v>0</v>
      </c>
      <c r="G344" s="173">
        <f>ROUND(E344*F344,2)</f>
        <v>0</v>
      </c>
      <c r="H344" s="172"/>
      <c r="I344" s="173">
        <f>ROUND(E344*H344,2)</f>
        <v>0</v>
      </c>
      <c r="J344" s="172"/>
      <c r="K344" s="173">
        <f>ROUND(E344*J344,2)</f>
        <v>0</v>
      </c>
      <c r="L344" s="173">
        <v>21</v>
      </c>
      <c r="M344" s="173">
        <f>G344*(1+L344/100)</f>
        <v>0</v>
      </c>
      <c r="N344" s="173">
        <v>2E-3</v>
      </c>
      <c r="O344" s="173">
        <f>ROUND(E344*N344,2)</f>
        <v>0.01</v>
      </c>
      <c r="P344" s="173">
        <v>0</v>
      </c>
      <c r="Q344" s="173">
        <f>ROUND(E344*P344,2)</f>
        <v>0</v>
      </c>
      <c r="R344" s="173" t="s">
        <v>277</v>
      </c>
      <c r="S344" s="173" t="s">
        <v>201</v>
      </c>
      <c r="T344" s="174" t="s">
        <v>245</v>
      </c>
      <c r="U344" s="160">
        <v>0</v>
      </c>
      <c r="V344" s="160">
        <f>ROUND(E344*U344,2)</f>
        <v>0</v>
      </c>
      <c r="W344" s="160"/>
      <c r="X344" s="151"/>
      <c r="Y344" s="151"/>
      <c r="Z344" s="151"/>
      <c r="AA344" s="151"/>
      <c r="AB344" s="151"/>
      <c r="AC344" s="151"/>
      <c r="AD344" s="151"/>
      <c r="AE344" s="151"/>
      <c r="AF344" s="151"/>
      <c r="AG344" s="151" t="s">
        <v>1002</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c r="A345" s="158"/>
      <c r="B345" s="159"/>
      <c r="C345" s="198" t="s">
        <v>2006</v>
      </c>
      <c r="D345" s="190"/>
      <c r="E345" s="191">
        <v>2</v>
      </c>
      <c r="F345" s="160"/>
      <c r="G345" s="160"/>
      <c r="H345" s="160"/>
      <c r="I345" s="160"/>
      <c r="J345" s="160"/>
      <c r="K345" s="160"/>
      <c r="L345" s="160"/>
      <c r="M345" s="160"/>
      <c r="N345" s="160"/>
      <c r="O345" s="160"/>
      <c r="P345" s="160"/>
      <c r="Q345" s="160"/>
      <c r="R345" s="160"/>
      <c r="S345" s="160"/>
      <c r="T345" s="160"/>
      <c r="U345" s="160"/>
      <c r="V345" s="160"/>
      <c r="W345" s="160"/>
      <c r="X345" s="151"/>
      <c r="Y345" s="151"/>
      <c r="Z345" s="151"/>
      <c r="AA345" s="151"/>
      <c r="AB345" s="151"/>
      <c r="AC345" s="151"/>
      <c r="AD345" s="151"/>
      <c r="AE345" s="151"/>
      <c r="AF345" s="151"/>
      <c r="AG345" s="151" t="s">
        <v>250</v>
      </c>
      <c r="AH345" s="151">
        <v>0</v>
      </c>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c r="A346" s="158"/>
      <c r="B346" s="159"/>
      <c r="C346" s="198" t="s">
        <v>1987</v>
      </c>
      <c r="D346" s="190"/>
      <c r="E346" s="191">
        <v>1</v>
      </c>
      <c r="F346" s="160"/>
      <c r="G346" s="160"/>
      <c r="H346" s="160"/>
      <c r="I346" s="160"/>
      <c r="J346" s="160"/>
      <c r="K346" s="160"/>
      <c r="L346" s="160"/>
      <c r="M346" s="160"/>
      <c r="N346" s="160"/>
      <c r="O346" s="160"/>
      <c r="P346" s="160"/>
      <c r="Q346" s="160"/>
      <c r="R346" s="160"/>
      <c r="S346" s="160"/>
      <c r="T346" s="160"/>
      <c r="U346" s="160"/>
      <c r="V346" s="160"/>
      <c r="W346" s="160"/>
      <c r="X346" s="151"/>
      <c r="Y346" s="151"/>
      <c r="Z346" s="151"/>
      <c r="AA346" s="151"/>
      <c r="AB346" s="151"/>
      <c r="AC346" s="151"/>
      <c r="AD346" s="151"/>
      <c r="AE346" s="151"/>
      <c r="AF346" s="151"/>
      <c r="AG346" s="151" t="s">
        <v>250</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68">
        <v>98</v>
      </c>
      <c r="B347" s="169" t="s">
        <v>1082</v>
      </c>
      <c r="C347" s="185" t="s">
        <v>1083</v>
      </c>
      <c r="D347" s="170" t="s">
        <v>211</v>
      </c>
      <c r="E347" s="171">
        <v>3</v>
      </c>
      <c r="F347" s="172">
        <v>0</v>
      </c>
      <c r="G347" s="173">
        <f>ROUND(E347*F347,2)</f>
        <v>0</v>
      </c>
      <c r="H347" s="172"/>
      <c r="I347" s="173">
        <f>ROUND(E347*H347,2)</f>
        <v>0</v>
      </c>
      <c r="J347" s="172"/>
      <c r="K347" s="173">
        <f>ROUND(E347*J347,2)</f>
        <v>0</v>
      </c>
      <c r="L347" s="173">
        <v>21</v>
      </c>
      <c r="M347" s="173">
        <f>G347*(1+L347/100)</f>
        <v>0</v>
      </c>
      <c r="N347" s="173">
        <v>2E-3</v>
      </c>
      <c r="O347" s="173">
        <f>ROUND(E347*N347,2)</f>
        <v>0.01</v>
      </c>
      <c r="P347" s="173">
        <v>0</v>
      </c>
      <c r="Q347" s="173">
        <f>ROUND(E347*P347,2)</f>
        <v>0</v>
      </c>
      <c r="R347" s="173" t="s">
        <v>277</v>
      </c>
      <c r="S347" s="173" t="s">
        <v>201</v>
      </c>
      <c r="T347" s="174" t="s">
        <v>245</v>
      </c>
      <c r="U347" s="160">
        <v>0</v>
      </c>
      <c r="V347" s="160">
        <f>ROUND(E347*U347,2)</f>
        <v>0</v>
      </c>
      <c r="W347" s="160"/>
      <c r="X347" s="151"/>
      <c r="Y347" s="151"/>
      <c r="Z347" s="151"/>
      <c r="AA347" s="151"/>
      <c r="AB347" s="151"/>
      <c r="AC347" s="151"/>
      <c r="AD347" s="151"/>
      <c r="AE347" s="151"/>
      <c r="AF347" s="151"/>
      <c r="AG347" s="151" t="s">
        <v>1002</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c r="A348" s="158"/>
      <c r="B348" s="159"/>
      <c r="C348" s="198" t="s">
        <v>2006</v>
      </c>
      <c r="D348" s="190"/>
      <c r="E348" s="191">
        <v>2</v>
      </c>
      <c r="F348" s="160"/>
      <c r="G348" s="160"/>
      <c r="H348" s="160"/>
      <c r="I348" s="160"/>
      <c r="J348" s="160"/>
      <c r="K348" s="160"/>
      <c r="L348" s="160"/>
      <c r="M348" s="160"/>
      <c r="N348" s="160"/>
      <c r="O348" s="160"/>
      <c r="P348" s="160"/>
      <c r="Q348" s="160"/>
      <c r="R348" s="160"/>
      <c r="S348" s="160"/>
      <c r="T348" s="160"/>
      <c r="U348" s="160"/>
      <c r="V348" s="160"/>
      <c r="W348" s="160"/>
      <c r="X348" s="151"/>
      <c r="Y348" s="151"/>
      <c r="Z348" s="151"/>
      <c r="AA348" s="151"/>
      <c r="AB348" s="151"/>
      <c r="AC348" s="151"/>
      <c r="AD348" s="151"/>
      <c r="AE348" s="151"/>
      <c r="AF348" s="151"/>
      <c r="AG348" s="151" t="s">
        <v>250</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c r="A349" s="158"/>
      <c r="B349" s="159"/>
      <c r="C349" s="198" t="s">
        <v>1987</v>
      </c>
      <c r="D349" s="190"/>
      <c r="E349" s="191">
        <v>1</v>
      </c>
      <c r="F349" s="160"/>
      <c r="G349" s="160"/>
      <c r="H349" s="160"/>
      <c r="I349" s="160"/>
      <c r="J349" s="160"/>
      <c r="K349" s="160"/>
      <c r="L349" s="160"/>
      <c r="M349" s="160"/>
      <c r="N349" s="160"/>
      <c r="O349" s="160"/>
      <c r="P349" s="160"/>
      <c r="Q349" s="160"/>
      <c r="R349" s="160"/>
      <c r="S349" s="160"/>
      <c r="T349" s="160"/>
      <c r="U349" s="160"/>
      <c r="V349" s="160"/>
      <c r="W349" s="160"/>
      <c r="X349" s="151"/>
      <c r="Y349" s="151"/>
      <c r="Z349" s="151"/>
      <c r="AA349" s="151"/>
      <c r="AB349" s="151"/>
      <c r="AC349" s="151"/>
      <c r="AD349" s="151"/>
      <c r="AE349" s="151"/>
      <c r="AF349" s="151"/>
      <c r="AG349" s="151" t="s">
        <v>250</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c r="A350" s="168">
        <v>99</v>
      </c>
      <c r="B350" s="169" t="s">
        <v>2184</v>
      </c>
      <c r="C350" s="185" t="s">
        <v>2185</v>
      </c>
      <c r="D350" s="170" t="s">
        <v>211</v>
      </c>
      <c r="E350" s="171">
        <v>3</v>
      </c>
      <c r="F350" s="172">
        <v>0</v>
      </c>
      <c r="G350" s="173">
        <f>ROUND(E350*F350,2)</f>
        <v>0</v>
      </c>
      <c r="H350" s="172"/>
      <c r="I350" s="173">
        <f>ROUND(E350*H350,2)</f>
        <v>0</v>
      </c>
      <c r="J350" s="172"/>
      <c r="K350" s="173">
        <f>ROUND(E350*J350,2)</f>
        <v>0</v>
      </c>
      <c r="L350" s="173">
        <v>21</v>
      </c>
      <c r="M350" s="173">
        <f>G350*(1+L350/100)</f>
        <v>0</v>
      </c>
      <c r="N350" s="173">
        <v>5.9999999999999995E-4</v>
      </c>
      <c r="O350" s="173">
        <f>ROUND(E350*N350,2)</f>
        <v>0</v>
      </c>
      <c r="P350" s="173">
        <v>0</v>
      </c>
      <c r="Q350" s="173">
        <f>ROUND(E350*P350,2)</f>
        <v>0</v>
      </c>
      <c r="R350" s="173" t="s">
        <v>277</v>
      </c>
      <c r="S350" s="173" t="s">
        <v>201</v>
      </c>
      <c r="T350" s="174" t="s">
        <v>245</v>
      </c>
      <c r="U350" s="160">
        <v>0</v>
      </c>
      <c r="V350" s="160">
        <f>ROUND(E350*U350,2)</f>
        <v>0</v>
      </c>
      <c r="W350" s="160"/>
      <c r="X350" s="151"/>
      <c r="Y350" s="151"/>
      <c r="Z350" s="151"/>
      <c r="AA350" s="151"/>
      <c r="AB350" s="151"/>
      <c r="AC350" s="151"/>
      <c r="AD350" s="151"/>
      <c r="AE350" s="151"/>
      <c r="AF350" s="151"/>
      <c r="AG350" s="151" t="s">
        <v>1002</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c r="A351" s="158"/>
      <c r="B351" s="159"/>
      <c r="C351" s="198" t="s">
        <v>2006</v>
      </c>
      <c r="D351" s="190"/>
      <c r="E351" s="191">
        <v>2</v>
      </c>
      <c r="F351" s="160"/>
      <c r="G351" s="160"/>
      <c r="H351" s="160"/>
      <c r="I351" s="160"/>
      <c r="J351" s="160"/>
      <c r="K351" s="160"/>
      <c r="L351" s="160"/>
      <c r="M351" s="160"/>
      <c r="N351" s="160"/>
      <c r="O351" s="160"/>
      <c r="P351" s="160"/>
      <c r="Q351" s="160"/>
      <c r="R351" s="160"/>
      <c r="S351" s="160"/>
      <c r="T351" s="160"/>
      <c r="U351" s="160"/>
      <c r="V351" s="160"/>
      <c r="W351" s="160"/>
      <c r="X351" s="151"/>
      <c r="Y351" s="151"/>
      <c r="Z351" s="151"/>
      <c r="AA351" s="151"/>
      <c r="AB351" s="151"/>
      <c r="AC351" s="151"/>
      <c r="AD351" s="151"/>
      <c r="AE351" s="151"/>
      <c r="AF351" s="151"/>
      <c r="AG351" s="151" t="s">
        <v>250</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c r="A352" s="158"/>
      <c r="B352" s="159"/>
      <c r="C352" s="198" t="s">
        <v>1987</v>
      </c>
      <c r="D352" s="190"/>
      <c r="E352" s="191">
        <v>1</v>
      </c>
      <c r="F352" s="160"/>
      <c r="G352" s="160"/>
      <c r="H352" s="160"/>
      <c r="I352" s="160"/>
      <c r="J352" s="160"/>
      <c r="K352" s="160"/>
      <c r="L352" s="160"/>
      <c r="M352" s="160"/>
      <c r="N352" s="160"/>
      <c r="O352" s="160"/>
      <c r="P352" s="160"/>
      <c r="Q352" s="160"/>
      <c r="R352" s="160"/>
      <c r="S352" s="160"/>
      <c r="T352" s="160"/>
      <c r="U352" s="160"/>
      <c r="V352" s="160"/>
      <c r="W352" s="160"/>
      <c r="X352" s="151"/>
      <c r="Y352" s="151"/>
      <c r="Z352" s="151"/>
      <c r="AA352" s="151"/>
      <c r="AB352" s="151"/>
      <c r="AC352" s="151"/>
      <c r="AD352" s="151"/>
      <c r="AE352" s="151"/>
      <c r="AF352" s="151"/>
      <c r="AG352" s="151" t="s">
        <v>250</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c r="A353" s="168">
        <v>100</v>
      </c>
      <c r="B353" s="169" t="s">
        <v>1086</v>
      </c>
      <c r="C353" s="185" t="s">
        <v>1087</v>
      </c>
      <c r="D353" s="170" t="s">
        <v>211</v>
      </c>
      <c r="E353" s="171">
        <v>6</v>
      </c>
      <c r="F353" s="172">
        <v>0</v>
      </c>
      <c r="G353" s="173">
        <f>ROUND(E353*F353,2)</f>
        <v>0</v>
      </c>
      <c r="H353" s="172"/>
      <c r="I353" s="173">
        <f>ROUND(E353*H353,2)</f>
        <v>0</v>
      </c>
      <c r="J353" s="172"/>
      <c r="K353" s="173">
        <f>ROUND(E353*J353,2)</f>
        <v>0</v>
      </c>
      <c r="L353" s="173">
        <v>21</v>
      </c>
      <c r="M353" s="173">
        <f>G353*(1+L353/100)</f>
        <v>0</v>
      </c>
      <c r="N353" s="173">
        <v>2.3999999999999998E-3</v>
      </c>
      <c r="O353" s="173">
        <f>ROUND(E353*N353,2)</f>
        <v>0.01</v>
      </c>
      <c r="P353" s="173">
        <v>0</v>
      </c>
      <c r="Q353" s="173">
        <f>ROUND(E353*P353,2)</f>
        <v>0</v>
      </c>
      <c r="R353" s="173" t="s">
        <v>277</v>
      </c>
      <c r="S353" s="173" t="s">
        <v>201</v>
      </c>
      <c r="T353" s="174" t="s">
        <v>245</v>
      </c>
      <c r="U353" s="160">
        <v>0</v>
      </c>
      <c r="V353" s="160">
        <f>ROUND(E353*U353,2)</f>
        <v>0</v>
      </c>
      <c r="W353" s="160"/>
      <c r="X353" s="151"/>
      <c r="Y353" s="151"/>
      <c r="Z353" s="151"/>
      <c r="AA353" s="151"/>
      <c r="AB353" s="151"/>
      <c r="AC353" s="151"/>
      <c r="AD353" s="151"/>
      <c r="AE353" s="151"/>
      <c r="AF353" s="151"/>
      <c r="AG353" s="151" t="s">
        <v>1002</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c r="A354" s="158"/>
      <c r="B354" s="159"/>
      <c r="C354" s="198" t="s">
        <v>1088</v>
      </c>
      <c r="D354" s="190"/>
      <c r="E354" s="191">
        <v>1</v>
      </c>
      <c r="F354" s="160"/>
      <c r="G354" s="160"/>
      <c r="H354" s="160"/>
      <c r="I354" s="160"/>
      <c r="J354" s="160"/>
      <c r="K354" s="160"/>
      <c r="L354" s="160"/>
      <c r="M354" s="160"/>
      <c r="N354" s="160"/>
      <c r="O354" s="160"/>
      <c r="P354" s="160"/>
      <c r="Q354" s="160"/>
      <c r="R354" s="160"/>
      <c r="S354" s="160"/>
      <c r="T354" s="160"/>
      <c r="U354" s="160"/>
      <c r="V354" s="160"/>
      <c r="W354" s="160"/>
      <c r="X354" s="151"/>
      <c r="Y354" s="151"/>
      <c r="Z354" s="151"/>
      <c r="AA354" s="151"/>
      <c r="AB354" s="151"/>
      <c r="AC354" s="151"/>
      <c r="AD354" s="151"/>
      <c r="AE354" s="151"/>
      <c r="AF354" s="151"/>
      <c r="AG354" s="151" t="s">
        <v>250</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c r="A355" s="158"/>
      <c r="B355" s="159"/>
      <c r="C355" s="198" t="s">
        <v>1089</v>
      </c>
      <c r="D355" s="190"/>
      <c r="E355" s="191">
        <v>1</v>
      </c>
      <c r="F355" s="160"/>
      <c r="G355" s="160"/>
      <c r="H355" s="160"/>
      <c r="I355" s="160"/>
      <c r="J355" s="160"/>
      <c r="K355" s="160"/>
      <c r="L355" s="160"/>
      <c r="M355" s="160"/>
      <c r="N355" s="160"/>
      <c r="O355" s="160"/>
      <c r="P355" s="160"/>
      <c r="Q355" s="160"/>
      <c r="R355" s="160"/>
      <c r="S355" s="160"/>
      <c r="T355" s="160"/>
      <c r="U355" s="160"/>
      <c r="V355" s="160"/>
      <c r="W355" s="160"/>
      <c r="X355" s="151"/>
      <c r="Y355" s="151"/>
      <c r="Z355" s="151"/>
      <c r="AA355" s="151"/>
      <c r="AB355" s="151"/>
      <c r="AC355" s="151"/>
      <c r="AD355" s="151"/>
      <c r="AE355" s="151"/>
      <c r="AF355" s="151"/>
      <c r="AG355" s="151" t="s">
        <v>250</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c r="A356" s="158"/>
      <c r="B356" s="159"/>
      <c r="C356" s="198" t="s">
        <v>1090</v>
      </c>
      <c r="D356" s="190"/>
      <c r="E356" s="191">
        <v>1</v>
      </c>
      <c r="F356" s="160"/>
      <c r="G356" s="160"/>
      <c r="H356" s="160"/>
      <c r="I356" s="160"/>
      <c r="J356" s="160"/>
      <c r="K356" s="160"/>
      <c r="L356" s="160"/>
      <c r="M356" s="160"/>
      <c r="N356" s="160"/>
      <c r="O356" s="160"/>
      <c r="P356" s="160"/>
      <c r="Q356" s="160"/>
      <c r="R356" s="160"/>
      <c r="S356" s="160"/>
      <c r="T356" s="160"/>
      <c r="U356" s="160"/>
      <c r="V356" s="160"/>
      <c r="W356" s="160"/>
      <c r="X356" s="151"/>
      <c r="Y356" s="151"/>
      <c r="Z356" s="151"/>
      <c r="AA356" s="151"/>
      <c r="AB356" s="151"/>
      <c r="AC356" s="151"/>
      <c r="AD356" s="151"/>
      <c r="AE356" s="151"/>
      <c r="AF356" s="151"/>
      <c r="AG356" s="151" t="s">
        <v>250</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c r="A357" s="158"/>
      <c r="B357" s="159"/>
      <c r="C357" s="198" t="s">
        <v>1091</v>
      </c>
      <c r="D357" s="190"/>
      <c r="E357" s="191">
        <v>1</v>
      </c>
      <c r="F357" s="160"/>
      <c r="G357" s="160"/>
      <c r="H357" s="160"/>
      <c r="I357" s="160"/>
      <c r="J357" s="160"/>
      <c r="K357" s="160"/>
      <c r="L357" s="160"/>
      <c r="M357" s="160"/>
      <c r="N357" s="160"/>
      <c r="O357" s="160"/>
      <c r="P357" s="160"/>
      <c r="Q357" s="160"/>
      <c r="R357" s="160"/>
      <c r="S357" s="160"/>
      <c r="T357" s="160"/>
      <c r="U357" s="160"/>
      <c r="V357" s="160"/>
      <c r="W357" s="160"/>
      <c r="X357" s="151"/>
      <c r="Y357" s="151"/>
      <c r="Z357" s="151"/>
      <c r="AA357" s="151"/>
      <c r="AB357" s="151"/>
      <c r="AC357" s="151"/>
      <c r="AD357" s="151"/>
      <c r="AE357" s="151"/>
      <c r="AF357" s="151"/>
      <c r="AG357" s="151" t="s">
        <v>250</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c r="A358" s="158"/>
      <c r="B358" s="159"/>
      <c r="C358" s="198" t="s">
        <v>1092</v>
      </c>
      <c r="D358" s="190"/>
      <c r="E358" s="191">
        <v>1</v>
      </c>
      <c r="F358" s="160"/>
      <c r="G358" s="160"/>
      <c r="H358" s="160"/>
      <c r="I358" s="160"/>
      <c r="J358" s="160"/>
      <c r="K358" s="160"/>
      <c r="L358" s="160"/>
      <c r="M358" s="160"/>
      <c r="N358" s="160"/>
      <c r="O358" s="160"/>
      <c r="P358" s="160"/>
      <c r="Q358" s="160"/>
      <c r="R358" s="160"/>
      <c r="S358" s="160"/>
      <c r="T358" s="160"/>
      <c r="U358" s="160"/>
      <c r="V358" s="160"/>
      <c r="W358" s="160"/>
      <c r="X358" s="151"/>
      <c r="Y358" s="151"/>
      <c r="Z358" s="151"/>
      <c r="AA358" s="151"/>
      <c r="AB358" s="151"/>
      <c r="AC358" s="151"/>
      <c r="AD358" s="151"/>
      <c r="AE358" s="151"/>
      <c r="AF358" s="151"/>
      <c r="AG358" s="151" t="s">
        <v>250</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c r="A359" s="158"/>
      <c r="B359" s="159"/>
      <c r="C359" s="198" t="s">
        <v>1093</v>
      </c>
      <c r="D359" s="190"/>
      <c r="E359" s="191">
        <v>1</v>
      </c>
      <c r="F359" s="160"/>
      <c r="G359" s="160"/>
      <c r="H359" s="160"/>
      <c r="I359" s="160"/>
      <c r="J359" s="160"/>
      <c r="K359" s="160"/>
      <c r="L359" s="160"/>
      <c r="M359" s="160"/>
      <c r="N359" s="160"/>
      <c r="O359" s="160"/>
      <c r="P359" s="160"/>
      <c r="Q359" s="160"/>
      <c r="R359" s="160"/>
      <c r="S359" s="160"/>
      <c r="T359" s="160"/>
      <c r="U359" s="160"/>
      <c r="V359" s="160"/>
      <c r="W359" s="160"/>
      <c r="X359" s="151"/>
      <c r="Y359" s="151"/>
      <c r="Z359" s="151"/>
      <c r="AA359" s="151"/>
      <c r="AB359" s="151"/>
      <c r="AC359" s="151"/>
      <c r="AD359" s="151"/>
      <c r="AE359" s="151"/>
      <c r="AF359" s="151"/>
      <c r="AG359" s="151" t="s">
        <v>250</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c r="A360" s="168">
        <v>101</v>
      </c>
      <c r="B360" s="169" t="s">
        <v>2186</v>
      </c>
      <c r="C360" s="185" t="s">
        <v>2187</v>
      </c>
      <c r="D360" s="170" t="s">
        <v>211</v>
      </c>
      <c r="E360" s="171">
        <v>3</v>
      </c>
      <c r="F360" s="172">
        <v>0</v>
      </c>
      <c r="G360" s="173">
        <f>ROUND(E360*F360,2)</f>
        <v>0</v>
      </c>
      <c r="H360" s="172"/>
      <c r="I360" s="173">
        <f>ROUND(E360*H360,2)</f>
        <v>0</v>
      </c>
      <c r="J360" s="172"/>
      <c r="K360" s="173">
        <f>ROUND(E360*J360,2)</f>
        <v>0</v>
      </c>
      <c r="L360" s="173">
        <v>21</v>
      </c>
      <c r="M360" s="173">
        <f>G360*(1+L360/100)</f>
        <v>0</v>
      </c>
      <c r="N360" s="173">
        <v>5.0000000000000001E-4</v>
      </c>
      <c r="O360" s="173">
        <f>ROUND(E360*N360,2)</f>
        <v>0</v>
      </c>
      <c r="P360" s="173">
        <v>0</v>
      </c>
      <c r="Q360" s="173">
        <f>ROUND(E360*P360,2)</f>
        <v>0</v>
      </c>
      <c r="R360" s="173" t="s">
        <v>277</v>
      </c>
      <c r="S360" s="173" t="s">
        <v>201</v>
      </c>
      <c r="T360" s="174" t="s">
        <v>245</v>
      </c>
      <c r="U360" s="160">
        <v>0</v>
      </c>
      <c r="V360" s="160">
        <f>ROUND(E360*U360,2)</f>
        <v>0</v>
      </c>
      <c r="W360" s="160"/>
      <c r="X360" s="151"/>
      <c r="Y360" s="151"/>
      <c r="Z360" s="151"/>
      <c r="AA360" s="151"/>
      <c r="AB360" s="151"/>
      <c r="AC360" s="151"/>
      <c r="AD360" s="151"/>
      <c r="AE360" s="151"/>
      <c r="AF360" s="151"/>
      <c r="AG360" s="151" t="s">
        <v>649</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c r="A361" s="158"/>
      <c r="B361" s="159"/>
      <c r="C361" s="198" t="s">
        <v>2006</v>
      </c>
      <c r="D361" s="190"/>
      <c r="E361" s="191">
        <v>2</v>
      </c>
      <c r="F361" s="160"/>
      <c r="G361" s="160"/>
      <c r="H361" s="160"/>
      <c r="I361" s="160"/>
      <c r="J361" s="160"/>
      <c r="K361" s="160"/>
      <c r="L361" s="160"/>
      <c r="M361" s="160"/>
      <c r="N361" s="160"/>
      <c r="O361" s="160"/>
      <c r="P361" s="160"/>
      <c r="Q361" s="160"/>
      <c r="R361" s="160"/>
      <c r="S361" s="160"/>
      <c r="T361" s="160"/>
      <c r="U361" s="160"/>
      <c r="V361" s="160"/>
      <c r="W361" s="160"/>
      <c r="X361" s="151"/>
      <c r="Y361" s="151"/>
      <c r="Z361" s="151"/>
      <c r="AA361" s="151"/>
      <c r="AB361" s="151"/>
      <c r="AC361" s="151"/>
      <c r="AD361" s="151"/>
      <c r="AE361" s="151"/>
      <c r="AF361" s="151"/>
      <c r="AG361" s="151" t="s">
        <v>250</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c r="A362" s="158"/>
      <c r="B362" s="159"/>
      <c r="C362" s="198" t="s">
        <v>1987</v>
      </c>
      <c r="D362" s="190"/>
      <c r="E362" s="191">
        <v>1</v>
      </c>
      <c r="F362" s="160"/>
      <c r="G362" s="160"/>
      <c r="H362" s="160"/>
      <c r="I362" s="160"/>
      <c r="J362" s="160"/>
      <c r="K362" s="160"/>
      <c r="L362" s="160"/>
      <c r="M362" s="160"/>
      <c r="N362" s="160"/>
      <c r="O362" s="160"/>
      <c r="P362" s="160"/>
      <c r="Q362" s="160"/>
      <c r="R362" s="160"/>
      <c r="S362" s="160"/>
      <c r="T362" s="160"/>
      <c r="U362" s="160"/>
      <c r="V362" s="160"/>
      <c r="W362" s="160"/>
      <c r="X362" s="151"/>
      <c r="Y362" s="151"/>
      <c r="Z362" s="151"/>
      <c r="AA362" s="151"/>
      <c r="AB362" s="151"/>
      <c r="AC362" s="151"/>
      <c r="AD362" s="151"/>
      <c r="AE362" s="151"/>
      <c r="AF362" s="151"/>
      <c r="AG362" s="151" t="s">
        <v>250</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c r="A363" s="168">
        <v>102</v>
      </c>
      <c r="B363" s="169" t="s">
        <v>2188</v>
      </c>
      <c r="C363" s="185" t="s">
        <v>2189</v>
      </c>
      <c r="D363" s="170" t="s">
        <v>211</v>
      </c>
      <c r="E363" s="171">
        <v>2</v>
      </c>
      <c r="F363" s="172">
        <v>0</v>
      </c>
      <c r="G363" s="173">
        <f>ROUND(E363*F363,2)</f>
        <v>0</v>
      </c>
      <c r="H363" s="172"/>
      <c r="I363" s="173">
        <f>ROUND(E363*H363,2)</f>
        <v>0</v>
      </c>
      <c r="J363" s="172"/>
      <c r="K363" s="173">
        <f>ROUND(E363*J363,2)</f>
        <v>0</v>
      </c>
      <c r="L363" s="173">
        <v>21</v>
      </c>
      <c r="M363" s="173">
        <f>G363*(1+L363/100)</f>
        <v>0</v>
      </c>
      <c r="N363" s="173">
        <v>2E-3</v>
      </c>
      <c r="O363" s="173">
        <f>ROUND(E363*N363,2)</f>
        <v>0</v>
      </c>
      <c r="P363" s="173">
        <v>0</v>
      </c>
      <c r="Q363" s="173">
        <f>ROUND(E363*P363,2)</f>
        <v>0</v>
      </c>
      <c r="R363" s="173"/>
      <c r="S363" s="173" t="s">
        <v>212</v>
      </c>
      <c r="T363" s="174" t="s">
        <v>578</v>
      </c>
      <c r="U363" s="160">
        <v>0</v>
      </c>
      <c r="V363" s="160">
        <f>ROUND(E363*U363,2)</f>
        <v>0</v>
      </c>
      <c r="W363" s="160"/>
      <c r="X363" s="151"/>
      <c r="Y363" s="151"/>
      <c r="Z363" s="151"/>
      <c r="AA363" s="151"/>
      <c r="AB363" s="151"/>
      <c r="AC363" s="151"/>
      <c r="AD363" s="151"/>
      <c r="AE363" s="151"/>
      <c r="AF363" s="151"/>
      <c r="AG363" s="151" t="s">
        <v>649</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c r="A364" s="158"/>
      <c r="B364" s="159"/>
      <c r="C364" s="198" t="s">
        <v>1986</v>
      </c>
      <c r="D364" s="190"/>
      <c r="E364" s="191">
        <v>1</v>
      </c>
      <c r="F364" s="160"/>
      <c r="G364" s="160"/>
      <c r="H364" s="160"/>
      <c r="I364" s="160"/>
      <c r="J364" s="160"/>
      <c r="K364" s="160"/>
      <c r="L364" s="160"/>
      <c r="M364" s="160"/>
      <c r="N364" s="160"/>
      <c r="O364" s="160"/>
      <c r="P364" s="160"/>
      <c r="Q364" s="160"/>
      <c r="R364" s="160"/>
      <c r="S364" s="160"/>
      <c r="T364" s="160"/>
      <c r="U364" s="160"/>
      <c r="V364" s="160"/>
      <c r="W364" s="160"/>
      <c r="X364" s="151"/>
      <c r="Y364" s="151"/>
      <c r="Z364" s="151"/>
      <c r="AA364" s="151"/>
      <c r="AB364" s="151"/>
      <c r="AC364" s="151"/>
      <c r="AD364" s="151"/>
      <c r="AE364" s="151"/>
      <c r="AF364" s="151"/>
      <c r="AG364" s="151" t="s">
        <v>250</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c r="A365" s="158"/>
      <c r="B365" s="159"/>
      <c r="C365" s="198" t="s">
        <v>1987</v>
      </c>
      <c r="D365" s="190"/>
      <c r="E365" s="191">
        <v>1</v>
      </c>
      <c r="F365" s="160"/>
      <c r="G365" s="160"/>
      <c r="H365" s="160"/>
      <c r="I365" s="160"/>
      <c r="J365" s="160"/>
      <c r="K365" s="160"/>
      <c r="L365" s="160"/>
      <c r="M365" s="160"/>
      <c r="N365" s="160"/>
      <c r="O365" s="160"/>
      <c r="P365" s="160"/>
      <c r="Q365" s="160"/>
      <c r="R365" s="160"/>
      <c r="S365" s="160"/>
      <c r="T365" s="160"/>
      <c r="U365" s="160"/>
      <c r="V365" s="160"/>
      <c r="W365" s="160"/>
      <c r="X365" s="151"/>
      <c r="Y365" s="151"/>
      <c r="Z365" s="151"/>
      <c r="AA365" s="151"/>
      <c r="AB365" s="151"/>
      <c r="AC365" s="151"/>
      <c r="AD365" s="151"/>
      <c r="AE365" s="151"/>
      <c r="AF365" s="151"/>
      <c r="AG365" s="151" t="s">
        <v>250</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c r="A366" s="168">
        <v>103</v>
      </c>
      <c r="B366" s="169" t="s">
        <v>2190</v>
      </c>
      <c r="C366" s="185" t="s">
        <v>2191</v>
      </c>
      <c r="D366" s="170" t="s">
        <v>211</v>
      </c>
      <c r="E366" s="171">
        <v>1</v>
      </c>
      <c r="F366" s="172">
        <v>0</v>
      </c>
      <c r="G366" s="173">
        <f>ROUND(E366*F366,2)</f>
        <v>0</v>
      </c>
      <c r="H366" s="172"/>
      <c r="I366" s="173">
        <f>ROUND(E366*H366,2)</f>
        <v>0</v>
      </c>
      <c r="J366" s="172"/>
      <c r="K366" s="173">
        <f>ROUND(E366*J366,2)</f>
        <v>0</v>
      </c>
      <c r="L366" s="173">
        <v>21</v>
      </c>
      <c r="M366" s="173">
        <f>G366*(1+L366/100)</f>
        <v>0</v>
      </c>
      <c r="N366" s="173">
        <v>2E-3</v>
      </c>
      <c r="O366" s="173">
        <f>ROUND(E366*N366,2)</f>
        <v>0</v>
      </c>
      <c r="P366" s="173">
        <v>0</v>
      </c>
      <c r="Q366" s="173">
        <f>ROUND(E366*P366,2)</f>
        <v>0</v>
      </c>
      <c r="R366" s="173"/>
      <c r="S366" s="173" t="s">
        <v>212</v>
      </c>
      <c r="T366" s="174" t="s">
        <v>578</v>
      </c>
      <c r="U366" s="160">
        <v>0</v>
      </c>
      <c r="V366" s="160">
        <f>ROUND(E366*U366,2)</f>
        <v>0</v>
      </c>
      <c r="W366" s="160"/>
      <c r="X366" s="151"/>
      <c r="Y366" s="151"/>
      <c r="Z366" s="151"/>
      <c r="AA366" s="151"/>
      <c r="AB366" s="151"/>
      <c r="AC366" s="151"/>
      <c r="AD366" s="151"/>
      <c r="AE366" s="151"/>
      <c r="AF366" s="151"/>
      <c r="AG366" s="151" t="s">
        <v>649</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c r="A367" s="158"/>
      <c r="B367" s="159"/>
      <c r="C367" s="198" t="s">
        <v>1986</v>
      </c>
      <c r="D367" s="190"/>
      <c r="E367" s="191">
        <v>1</v>
      </c>
      <c r="F367" s="160"/>
      <c r="G367" s="160"/>
      <c r="H367" s="160"/>
      <c r="I367" s="160"/>
      <c r="J367" s="160"/>
      <c r="K367" s="160"/>
      <c r="L367" s="160"/>
      <c r="M367" s="160"/>
      <c r="N367" s="160"/>
      <c r="O367" s="160"/>
      <c r="P367" s="160"/>
      <c r="Q367" s="160"/>
      <c r="R367" s="160"/>
      <c r="S367" s="160"/>
      <c r="T367" s="160"/>
      <c r="U367" s="160"/>
      <c r="V367" s="160"/>
      <c r="W367" s="160"/>
      <c r="X367" s="151"/>
      <c r="Y367" s="151"/>
      <c r="Z367" s="151"/>
      <c r="AA367" s="151"/>
      <c r="AB367" s="151"/>
      <c r="AC367" s="151"/>
      <c r="AD367" s="151"/>
      <c r="AE367" s="151"/>
      <c r="AF367" s="151"/>
      <c r="AG367" s="151" t="s">
        <v>250</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c r="A368" s="168">
        <v>104</v>
      </c>
      <c r="B368" s="169" t="s">
        <v>2192</v>
      </c>
      <c r="C368" s="185" t="s">
        <v>2193</v>
      </c>
      <c r="D368" s="170" t="s">
        <v>211</v>
      </c>
      <c r="E368" s="171">
        <v>3</v>
      </c>
      <c r="F368" s="172">
        <v>0</v>
      </c>
      <c r="G368" s="173">
        <f>ROUND(E368*F368,2)</f>
        <v>0</v>
      </c>
      <c r="H368" s="172"/>
      <c r="I368" s="173">
        <f>ROUND(E368*H368,2)</f>
        <v>0</v>
      </c>
      <c r="J368" s="172"/>
      <c r="K368" s="173">
        <f>ROUND(E368*J368,2)</f>
        <v>0</v>
      </c>
      <c r="L368" s="173">
        <v>21</v>
      </c>
      <c r="M368" s="173">
        <f>G368*(1+L368/100)</f>
        <v>0</v>
      </c>
      <c r="N368" s="173">
        <v>2.5000000000000001E-3</v>
      </c>
      <c r="O368" s="173">
        <f>ROUND(E368*N368,2)</f>
        <v>0.01</v>
      </c>
      <c r="P368" s="173">
        <v>0</v>
      </c>
      <c r="Q368" s="173">
        <f>ROUND(E368*P368,2)</f>
        <v>0</v>
      </c>
      <c r="R368" s="173" t="s">
        <v>277</v>
      </c>
      <c r="S368" s="173" t="s">
        <v>201</v>
      </c>
      <c r="T368" s="174" t="s">
        <v>245</v>
      </c>
      <c r="U368" s="160">
        <v>0</v>
      </c>
      <c r="V368" s="160">
        <f>ROUND(E368*U368,2)</f>
        <v>0</v>
      </c>
      <c r="W368" s="160"/>
      <c r="X368" s="151"/>
      <c r="Y368" s="151"/>
      <c r="Z368" s="151"/>
      <c r="AA368" s="151"/>
      <c r="AB368" s="151"/>
      <c r="AC368" s="151"/>
      <c r="AD368" s="151"/>
      <c r="AE368" s="151"/>
      <c r="AF368" s="151"/>
      <c r="AG368" s="151" t="s">
        <v>649</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c r="A369" s="158"/>
      <c r="B369" s="159"/>
      <c r="C369" s="198" t="s">
        <v>2006</v>
      </c>
      <c r="D369" s="190"/>
      <c r="E369" s="191">
        <v>2</v>
      </c>
      <c r="F369" s="160"/>
      <c r="G369" s="160"/>
      <c r="H369" s="160"/>
      <c r="I369" s="160"/>
      <c r="J369" s="160"/>
      <c r="K369" s="160"/>
      <c r="L369" s="160"/>
      <c r="M369" s="160"/>
      <c r="N369" s="160"/>
      <c r="O369" s="160"/>
      <c r="P369" s="160"/>
      <c r="Q369" s="160"/>
      <c r="R369" s="160"/>
      <c r="S369" s="160"/>
      <c r="T369" s="160"/>
      <c r="U369" s="160"/>
      <c r="V369" s="160"/>
      <c r="W369" s="160"/>
      <c r="X369" s="151"/>
      <c r="Y369" s="151"/>
      <c r="Z369" s="151"/>
      <c r="AA369" s="151"/>
      <c r="AB369" s="151"/>
      <c r="AC369" s="151"/>
      <c r="AD369" s="151"/>
      <c r="AE369" s="151"/>
      <c r="AF369" s="151"/>
      <c r="AG369" s="151" t="s">
        <v>250</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c r="A370" s="158"/>
      <c r="B370" s="159"/>
      <c r="C370" s="198" t="s">
        <v>1987</v>
      </c>
      <c r="D370" s="190"/>
      <c r="E370" s="191">
        <v>1</v>
      </c>
      <c r="F370" s="160"/>
      <c r="G370" s="160"/>
      <c r="H370" s="160"/>
      <c r="I370" s="160"/>
      <c r="J370" s="160"/>
      <c r="K370" s="160"/>
      <c r="L370" s="160"/>
      <c r="M370" s="160"/>
      <c r="N370" s="160"/>
      <c r="O370" s="160"/>
      <c r="P370" s="160"/>
      <c r="Q370" s="160"/>
      <c r="R370" s="160"/>
      <c r="S370" s="160"/>
      <c r="T370" s="160"/>
      <c r="U370" s="160"/>
      <c r="V370" s="160"/>
      <c r="W370" s="160"/>
      <c r="X370" s="151"/>
      <c r="Y370" s="151"/>
      <c r="Z370" s="151"/>
      <c r="AA370" s="151"/>
      <c r="AB370" s="151"/>
      <c r="AC370" s="151"/>
      <c r="AD370" s="151"/>
      <c r="AE370" s="151"/>
      <c r="AF370" s="151"/>
      <c r="AG370" s="151" t="s">
        <v>250</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ht="22.5" outlineLevel="1">
      <c r="A371" s="168">
        <v>105</v>
      </c>
      <c r="B371" s="169" t="s">
        <v>2194</v>
      </c>
      <c r="C371" s="185" t="s">
        <v>2195</v>
      </c>
      <c r="D371" s="170" t="s">
        <v>211</v>
      </c>
      <c r="E371" s="171">
        <v>1</v>
      </c>
      <c r="F371" s="172">
        <v>0</v>
      </c>
      <c r="G371" s="173">
        <f>ROUND(E371*F371,2)</f>
        <v>0</v>
      </c>
      <c r="H371" s="172"/>
      <c r="I371" s="173">
        <f>ROUND(E371*H371,2)</f>
        <v>0</v>
      </c>
      <c r="J371" s="172"/>
      <c r="K371" s="173">
        <f>ROUND(E371*J371,2)</f>
        <v>0</v>
      </c>
      <c r="L371" s="173">
        <v>21</v>
      </c>
      <c r="M371" s="173">
        <f>G371*(1+L371/100)</f>
        <v>0</v>
      </c>
      <c r="N371" s="173">
        <v>1.7999999999999999E-2</v>
      </c>
      <c r="O371" s="173">
        <f>ROUND(E371*N371,2)</f>
        <v>0.02</v>
      </c>
      <c r="P371" s="173">
        <v>0</v>
      </c>
      <c r="Q371" s="173">
        <f>ROUND(E371*P371,2)</f>
        <v>0</v>
      </c>
      <c r="R371" s="173" t="s">
        <v>277</v>
      </c>
      <c r="S371" s="173" t="s">
        <v>201</v>
      </c>
      <c r="T371" s="174" t="s">
        <v>245</v>
      </c>
      <c r="U371" s="160">
        <v>0</v>
      </c>
      <c r="V371" s="160">
        <f>ROUND(E371*U371,2)</f>
        <v>0</v>
      </c>
      <c r="W371" s="160"/>
      <c r="X371" s="151"/>
      <c r="Y371" s="151"/>
      <c r="Z371" s="151"/>
      <c r="AA371" s="151"/>
      <c r="AB371" s="151"/>
      <c r="AC371" s="151"/>
      <c r="AD371" s="151"/>
      <c r="AE371" s="151"/>
      <c r="AF371" s="151"/>
      <c r="AG371" s="151" t="s">
        <v>649</v>
      </c>
      <c r="AH371" s="151"/>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c r="A372" s="158"/>
      <c r="B372" s="159"/>
      <c r="C372" s="198" t="s">
        <v>1987</v>
      </c>
      <c r="D372" s="190"/>
      <c r="E372" s="191">
        <v>1</v>
      </c>
      <c r="F372" s="160"/>
      <c r="G372" s="160"/>
      <c r="H372" s="160"/>
      <c r="I372" s="160"/>
      <c r="J372" s="160"/>
      <c r="K372" s="160"/>
      <c r="L372" s="160"/>
      <c r="M372" s="160"/>
      <c r="N372" s="160"/>
      <c r="O372" s="160"/>
      <c r="P372" s="160"/>
      <c r="Q372" s="160"/>
      <c r="R372" s="160"/>
      <c r="S372" s="160"/>
      <c r="T372" s="160"/>
      <c r="U372" s="160"/>
      <c r="V372" s="160"/>
      <c r="W372" s="160"/>
      <c r="X372" s="151"/>
      <c r="Y372" s="151"/>
      <c r="Z372" s="151"/>
      <c r="AA372" s="151"/>
      <c r="AB372" s="151"/>
      <c r="AC372" s="151"/>
      <c r="AD372" s="151"/>
      <c r="AE372" s="151"/>
      <c r="AF372" s="151"/>
      <c r="AG372" s="151" t="s">
        <v>250</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c r="A373" s="168">
        <v>106</v>
      </c>
      <c r="B373" s="169" t="s">
        <v>1100</v>
      </c>
      <c r="C373" s="185" t="s">
        <v>1101</v>
      </c>
      <c r="D373" s="170" t="s">
        <v>685</v>
      </c>
      <c r="E373" s="171">
        <v>0.23042000000000001</v>
      </c>
      <c r="F373" s="172">
        <v>0</v>
      </c>
      <c r="G373" s="173">
        <f>ROUND(E373*F373,2)</f>
        <v>0</v>
      </c>
      <c r="H373" s="172"/>
      <c r="I373" s="173">
        <f>ROUND(E373*H373,2)</f>
        <v>0</v>
      </c>
      <c r="J373" s="172"/>
      <c r="K373" s="173">
        <f>ROUND(E373*J373,2)</f>
        <v>0</v>
      </c>
      <c r="L373" s="173">
        <v>21</v>
      </c>
      <c r="M373" s="173">
        <f>G373*(1+L373/100)</f>
        <v>0</v>
      </c>
      <c r="N373" s="173">
        <v>0</v>
      </c>
      <c r="O373" s="173">
        <f>ROUND(E373*N373,2)</f>
        <v>0</v>
      </c>
      <c r="P373" s="173">
        <v>0</v>
      </c>
      <c r="Q373" s="173">
        <f>ROUND(E373*P373,2)</f>
        <v>0</v>
      </c>
      <c r="R373" s="173" t="s">
        <v>1067</v>
      </c>
      <c r="S373" s="173" t="s">
        <v>201</v>
      </c>
      <c r="T373" s="174" t="s">
        <v>245</v>
      </c>
      <c r="U373" s="160">
        <v>1.573</v>
      </c>
      <c r="V373" s="160">
        <f>ROUND(E373*U373,2)</f>
        <v>0.36</v>
      </c>
      <c r="W373" s="160"/>
      <c r="X373" s="151"/>
      <c r="Y373" s="151"/>
      <c r="Z373" s="151"/>
      <c r="AA373" s="151"/>
      <c r="AB373" s="151"/>
      <c r="AC373" s="151"/>
      <c r="AD373" s="151"/>
      <c r="AE373" s="151"/>
      <c r="AF373" s="151"/>
      <c r="AG373" s="151" t="s">
        <v>967</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c r="A374" s="158"/>
      <c r="B374" s="159"/>
      <c r="C374" s="315" t="s">
        <v>1102</v>
      </c>
      <c r="D374" s="316"/>
      <c r="E374" s="316"/>
      <c r="F374" s="316"/>
      <c r="G374" s="316"/>
      <c r="H374" s="160"/>
      <c r="I374" s="160"/>
      <c r="J374" s="160"/>
      <c r="K374" s="160"/>
      <c r="L374" s="160"/>
      <c r="M374" s="160"/>
      <c r="N374" s="160"/>
      <c r="O374" s="160"/>
      <c r="P374" s="160"/>
      <c r="Q374" s="160"/>
      <c r="R374" s="160"/>
      <c r="S374" s="160"/>
      <c r="T374" s="160"/>
      <c r="U374" s="160"/>
      <c r="V374" s="160"/>
      <c r="W374" s="160"/>
      <c r="X374" s="151"/>
      <c r="Y374" s="151"/>
      <c r="Z374" s="151"/>
      <c r="AA374" s="151"/>
      <c r="AB374" s="151"/>
      <c r="AC374" s="151"/>
      <c r="AD374" s="151"/>
      <c r="AE374" s="151"/>
      <c r="AF374" s="151"/>
      <c r="AG374" s="151" t="s">
        <v>248</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c r="A375" s="5"/>
      <c r="B375" s="6"/>
      <c r="C375" s="187"/>
      <c r="D375" s="8"/>
      <c r="E375" s="5"/>
      <c r="F375" s="5"/>
      <c r="G375" s="5"/>
      <c r="H375" s="5"/>
      <c r="I375" s="5"/>
      <c r="J375" s="5"/>
      <c r="K375" s="5"/>
      <c r="L375" s="5"/>
      <c r="M375" s="5"/>
      <c r="N375" s="5"/>
      <c r="O375" s="5"/>
      <c r="P375" s="5"/>
      <c r="Q375" s="5"/>
      <c r="R375" s="5"/>
      <c r="S375" s="5"/>
      <c r="T375" s="5"/>
      <c r="U375" s="5"/>
      <c r="V375" s="5"/>
      <c r="W375" s="5"/>
      <c r="AE375">
        <v>15</v>
      </c>
      <c r="AF375">
        <v>21</v>
      </c>
    </row>
    <row r="376" spans="1:60">
      <c r="A376" s="154"/>
      <c r="B376" s="155" t="s">
        <v>29</v>
      </c>
      <c r="C376" s="188"/>
      <c r="D376" s="156"/>
      <c r="E376" s="157"/>
      <c r="F376" s="157"/>
      <c r="G376" s="183">
        <f>G8+G70+G77+G82+G108+G111+G194+G267</f>
        <v>0</v>
      </c>
      <c r="H376" s="5"/>
      <c r="I376" s="5"/>
      <c r="J376" s="5"/>
      <c r="K376" s="5"/>
      <c r="L376" s="5"/>
      <c r="M376" s="5"/>
      <c r="N376" s="5"/>
      <c r="O376" s="5"/>
      <c r="P376" s="5"/>
      <c r="Q376" s="5"/>
      <c r="R376" s="5"/>
      <c r="S376" s="5"/>
      <c r="T376" s="5"/>
      <c r="U376" s="5"/>
      <c r="V376" s="5"/>
      <c r="W376" s="5"/>
      <c r="AE376">
        <f>SUMIF(L7:L374,AE375,G7:G374)</f>
        <v>0</v>
      </c>
      <c r="AF376">
        <f>SUMIF(L7:L374,AF375,G7:G374)</f>
        <v>0</v>
      </c>
      <c r="AG376" t="s">
        <v>238</v>
      </c>
    </row>
    <row r="377" spans="1:60">
      <c r="C377" s="189"/>
      <c r="D377" s="142"/>
      <c r="AG377" t="s">
        <v>239</v>
      </c>
    </row>
    <row r="378" spans="1:60">
      <c r="D378" s="142"/>
    </row>
    <row r="379" spans="1:60">
      <c r="D379" s="142"/>
    </row>
    <row r="380" spans="1:60">
      <c r="D380" s="142"/>
    </row>
    <row r="381" spans="1:60">
      <c r="D381" s="142"/>
    </row>
    <row r="382" spans="1:60">
      <c r="D382" s="142"/>
    </row>
    <row r="383" spans="1:60">
      <c r="D383" s="142"/>
    </row>
    <row r="384" spans="1:60">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61">
    <mergeCell ref="C374:G374"/>
    <mergeCell ref="C257:G257"/>
    <mergeCell ref="C260:G260"/>
    <mergeCell ref="C266:G266"/>
    <mergeCell ref="C285:G285"/>
    <mergeCell ref="C329:G329"/>
    <mergeCell ref="C333:G333"/>
    <mergeCell ref="C250:G250"/>
    <mergeCell ref="C193:G193"/>
    <mergeCell ref="C204:G204"/>
    <mergeCell ref="C205:G205"/>
    <mergeCell ref="C210:G210"/>
    <mergeCell ref="C211:G211"/>
    <mergeCell ref="C217:G217"/>
    <mergeCell ref="C218:G218"/>
    <mergeCell ref="C223:G223"/>
    <mergeCell ref="C224:G224"/>
    <mergeCell ref="C230:G230"/>
    <mergeCell ref="C239:G239"/>
    <mergeCell ref="C176:G176"/>
    <mergeCell ref="C143:G143"/>
    <mergeCell ref="C149:G149"/>
    <mergeCell ref="C150:G150"/>
    <mergeCell ref="C155:G155"/>
    <mergeCell ref="C156:G156"/>
    <mergeCell ref="C159:G159"/>
    <mergeCell ref="C160:G160"/>
    <mergeCell ref="C163:G163"/>
    <mergeCell ref="C166:G166"/>
    <mergeCell ref="C169:G169"/>
    <mergeCell ref="C173:G173"/>
    <mergeCell ref="C142:G142"/>
    <mergeCell ref="C95:G95"/>
    <mergeCell ref="C98:G98"/>
    <mergeCell ref="C102:G102"/>
    <mergeCell ref="C110:G110"/>
    <mergeCell ref="C113:G113"/>
    <mergeCell ref="C118:G118"/>
    <mergeCell ref="C122:G122"/>
    <mergeCell ref="C127:G127"/>
    <mergeCell ref="C130:G130"/>
    <mergeCell ref="C134:G134"/>
    <mergeCell ref="C138:G138"/>
    <mergeCell ref="C92:G92"/>
    <mergeCell ref="C18:G18"/>
    <mergeCell ref="C26:G26"/>
    <mergeCell ref="C30:G30"/>
    <mergeCell ref="C41:G41"/>
    <mergeCell ref="C49:G49"/>
    <mergeCell ref="C56:G56"/>
    <mergeCell ref="C72:G72"/>
    <mergeCell ref="C75:G75"/>
    <mergeCell ref="C79:G79"/>
    <mergeCell ref="C84:G84"/>
    <mergeCell ref="C91:G91"/>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67</v>
      </c>
      <c r="C3" s="309" t="s">
        <v>68</v>
      </c>
      <c r="D3" s="310"/>
      <c r="E3" s="310"/>
      <c r="F3" s="310"/>
      <c r="G3" s="311"/>
      <c r="AC3" s="90" t="s">
        <v>173</v>
      </c>
      <c r="AG3" t="s">
        <v>175</v>
      </c>
    </row>
    <row r="4" spans="1:60" ht="24.95" customHeight="1">
      <c r="A4" s="144" t="s">
        <v>9</v>
      </c>
      <c r="B4" s="145" t="s">
        <v>57</v>
      </c>
      <c r="C4" s="312" t="s">
        <v>68</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124</v>
      </c>
      <c r="C8" s="184" t="s">
        <v>68</v>
      </c>
      <c r="D8" s="164"/>
      <c r="E8" s="165"/>
      <c r="F8" s="166"/>
      <c r="G8" s="166">
        <f>SUMIF(AG9:AG40,"&lt;&gt;NOR",G9:G40)</f>
        <v>0</v>
      </c>
      <c r="H8" s="166"/>
      <c r="I8" s="166">
        <f>SUM(I9:I40)</f>
        <v>0</v>
      </c>
      <c r="J8" s="166"/>
      <c r="K8" s="166">
        <f>SUM(K9:K40)</f>
        <v>0</v>
      </c>
      <c r="L8" s="166"/>
      <c r="M8" s="166">
        <f>SUM(M9:M40)</f>
        <v>0</v>
      </c>
      <c r="N8" s="166"/>
      <c r="O8" s="166">
        <f>SUM(O9:O40)</f>
        <v>0.12</v>
      </c>
      <c r="P8" s="166"/>
      <c r="Q8" s="166">
        <f>SUM(Q9:Q40)</f>
        <v>0</v>
      </c>
      <c r="R8" s="166"/>
      <c r="S8" s="166"/>
      <c r="T8" s="167"/>
      <c r="U8" s="161"/>
      <c r="V8" s="161">
        <f>SUM(V9:V40)</f>
        <v>0</v>
      </c>
      <c r="W8" s="161"/>
      <c r="AG8" t="s">
        <v>198</v>
      </c>
    </row>
    <row r="9" spans="1:60" ht="22.5" outlineLevel="1">
      <c r="A9" s="176">
        <v>1</v>
      </c>
      <c r="B9" s="177" t="s">
        <v>2196</v>
      </c>
      <c r="C9" s="186" t="s">
        <v>3302</v>
      </c>
      <c r="D9" s="178" t="s">
        <v>2032</v>
      </c>
      <c r="E9" s="179">
        <v>3</v>
      </c>
      <c r="F9" s="180">
        <v>0</v>
      </c>
      <c r="G9" s="181">
        <f t="shared" ref="G9:G18" si="0">ROUND(E9*F9,2)</f>
        <v>0</v>
      </c>
      <c r="H9" s="180"/>
      <c r="I9" s="181">
        <f t="shared" ref="I9:I18" si="1">ROUND(E9*H9,2)</f>
        <v>0</v>
      </c>
      <c r="J9" s="180"/>
      <c r="K9" s="181">
        <f t="shared" ref="K9:K18" si="2">ROUND(E9*J9,2)</f>
        <v>0</v>
      </c>
      <c r="L9" s="181">
        <v>21</v>
      </c>
      <c r="M9" s="181">
        <f t="shared" ref="M9:M18" si="3">G9*(1+L9/100)</f>
        <v>0</v>
      </c>
      <c r="N9" s="181">
        <v>0</v>
      </c>
      <c r="O9" s="181">
        <f t="shared" ref="O9:O18" si="4">ROUND(E9*N9,2)</f>
        <v>0</v>
      </c>
      <c r="P9" s="181">
        <v>0</v>
      </c>
      <c r="Q9" s="181">
        <f t="shared" ref="Q9:Q18" si="5">ROUND(E9*P9,2)</f>
        <v>0</v>
      </c>
      <c r="R9" s="181"/>
      <c r="S9" s="181" t="s">
        <v>212</v>
      </c>
      <c r="T9" s="182" t="s">
        <v>202</v>
      </c>
      <c r="U9" s="160">
        <v>0</v>
      </c>
      <c r="V9" s="160">
        <f t="shared" ref="V9:V18" si="6">ROUND(E9*U9,2)</f>
        <v>0</v>
      </c>
      <c r="W9" s="160"/>
      <c r="X9" s="151"/>
      <c r="Y9" s="151"/>
      <c r="Z9" s="151"/>
      <c r="AA9" s="151"/>
      <c r="AB9" s="151"/>
      <c r="AC9" s="151"/>
      <c r="AD9" s="151"/>
      <c r="AE9" s="151"/>
      <c r="AF9" s="151"/>
      <c r="AG9" s="151" t="s">
        <v>972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76">
        <v>2</v>
      </c>
      <c r="B10" s="177" t="s">
        <v>2197</v>
      </c>
      <c r="C10" s="186" t="s">
        <v>2198</v>
      </c>
      <c r="D10" s="178" t="s">
        <v>2032</v>
      </c>
      <c r="E10" s="179">
        <v>3</v>
      </c>
      <c r="F10" s="180">
        <v>0</v>
      </c>
      <c r="G10" s="181">
        <f t="shared" si="0"/>
        <v>0</v>
      </c>
      <c r="H10" s="180"/>
      <c r="I10" s="181">
        <f t="shared" si="1"/>
        <v>0</v>
      </c>
      <c r="J10" s="180"/>
      <c r="K10" s="181">
        <f t="shared" si="2"/>
        <v>0</v>
      </c>
      <c r="L10" s="181">
        <v>21</v>
      </c>
      <c r="M10" s="181">
        <f t="shared" si="3"/>
        <v>0</v>
      </c>
      <c r="N10" s="181">
        <v>0</v>
      </c>
      <c r="O10" s="181">
        <f t="shared" si="4"/>
        <v>0</v>
      </c>
      <c r="P10" s="181">
        <v>0</v>
      </c>
      <c r="Q10" s="181">
        <f t="shared" si="5"/>
        <v>0</v>
      </c>
      <c r="R10" s="181"/>
      <c r="S10" s="181" t="s">
        <v>212</v>
      </c>
      <c r="T10" s="182" t="s">
        <v>202</v>
      </c>
      <c r="U10" s="160">
        <v>0</v>
      </c>
      <c r="V10" s="160">
        <f t="shared" si="6"/>
        <v>0</v>
      </c>
      <c r="W10" s="160"/>
      <c r="X10" s="151"/>
      <c r="Y10" s="151"/>
      <c r="Z10" s="151"/>
      <c r="AA10" s="151"/>
      <c r="AB10" s="151"/>
      <c r="AC10" s="151"/>
      <c r="AD10" s="151"/>
      <c r="AE10" s="151"/>
      <c r="AF10" s="151"/>
      <c r="AG10" s="151" t="s">
        <v>972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76">
        <v>3</v>
      </c>
      <c r="B11" s="177" t="s">
        <v>2199</v>
      </c>
      <c r="C11" s="186" t="s">
        <v>2200</v>
      </c>
      <c r="D11" s="178" t="s">
        <v>318</v>
      </c>
      <c r="E11" s="179">
        <v>3.6</v>
      </c>
      <c r="F11" s="180">
        <v>0</v>
      </c>
      <c r="G11" s="181">
        <f t="shared" si="0"/>
        <v>0</v>
      </c>
      <c r="H11" s="180"/>
      <c r="I11" s="181">
        <f t="shared" si="1"/>
        <v>0</v>
      </c>
      <c r="J11" s="180"/>
      <c r="K11" s="181">
        <f t="shared" si="2"/>
        <v>0</v>
      </c>
      <c r="L11" s="181">
        <v>21</v>
      </c>
      <c r="M11" s="181">
        <f t="shared" si="3"/>
        <v>0</v>
      </c>
      <c r="N11" s="181">
        <v>0</v>
      </c>
      <c r="O11" s="181">
        <f t="shared" si="4"/>
        <v>0</v>
      </c>
      <c r="P11" s="181">
        <v>0</v>
      </c>
      <c r="Q11" s="181">
        <f t="shared" si="5"/>
        <v>0</v>
      </c>
      <c r="R11" s="181"/>
      <c r="S11" s="181" t="s">
        <v>212</v>
      </c>
      <c r="T11" s="182" t="s">
        <v>202</v>
      </c>
      <c r="U11" s="160">
        <v>0</v>
      </c>
      <c r="V11" s="160">
        <f t="shared" si="6"/>
        <v>0</v>
      </c>
      <c r="W11" s="160"/>
      <c r="X11" s="151"/>
      <c r="Y11" s="151"/>
      <c r="Z11" s="151"/>
      <c r="AA11" s="151"/>
      <c r="AB11" s="151"/>
      <c r="AC11" s="151"/>
      <c r="AD11" s="151"/>
      <c r="AE11" s="151"/>
      <c r="AF11" s="151"/>
      <c r="AG11" s="151" t="s">
        <v>972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76">
        <v>4</v>
      </c>
      <c r="B12" s="177" t="s">
        <v>2201</v>
      </c>
      <c r="C12" s="186" t="s">
        <v>2202</v>
      </c>
      <c r="D12" s="178" t="s">
        <v>318</v>
      </c>
      <c r="E12" s="179">
        <v>4</v>
      </c>
      <c r="F12" s="180">
        <v>0</v>
      </c>
      <c r="G12" s="181">
        <f t="shared" si="0"/>
        <v>0</v>
      </c>
      <c r="H12" s="180"/>
      <c r="I12" s="181">
        <f t="shared" si="1"/>
        <v>0</v>
      </c>
      <c r="J12" s="180"/>
      <c r="K12" s="181">
        <f t="shared" si="2"/>
        <v>0</v>
      </c>
      <c r="L12" s="181">
        <v>21</v>
      </c>
      <c r="M12" s="181">
        <f t="shared" si="3"/>
        <v>0</v>
      </c>
      <c r="N12" s="181">
        <v>0</v>
      </c>
      <c r="O12" s="181">
        <f t="shared" si="4"/>
        <v>0</v>
      </c>
      <c r="P12" s="181">
        <v>0</v>
      </c>
      <c r="Q12" s="181">
        <f t="shared" si="5"/>
        <v>0</v>
      </c>
      <c r="R12" s="181"/>
      <c r="S12" s="181" t="s">
        <v>212</v>
      </c>
      <c r="T12" s="182" t="s">
        <v>202</v>
      </c>
      <c r="U12" s="160">
        <v>0</v>
      </c>
      <c r="V12" s="160">
        <f t="shared" si="6"/>
        <v>0</v>
      </c>
      <c r="W12" s="160"/>
      <c r="X12" s="151"/>
      <c r="Y12" s="151"/>
      <c r="Z12" s="151"/>
      <c r="AA12" s="151"/>
      <c r="AB12" s="151"/>
      <c r="AC12" s="151"/>
      <c r="AD12" s="151"/>
      <c r="AE12" s="151"/>
      <c r="AF12" s="151"/>
      <c r="AG12" s="151" t="s">
        <v>972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76">
        <v>5</v>
      </c>
      <c r="B13" s="177" t="s">
        <v>2203</v>
      </c>
      <c r="C13" s="186" t="s">
        <v>2204</v>
      </c>
      <c r="D13" s="178" t="s">
        <v>318</v>
      </c>
      <c r="E13" s="179">
        <v>3.5</v>
      </c>
      <c r="F13" s="180">
        <v>0</v>
      </c>
      <c r="G13" s="181">
        <f t="shared" si="0"/>
        <v>0</v>
      </c>
      <c r="H13" s="180"/>
      <c r="I13" s="181">
        <f t="shared" si="1"/>
        <v>0</v>
      </c>
      <c r="J13" s="180"/>
      <c r="K13" s="181">
        <f t="shared" si="2"/>
        <v>0</v>
      </c>
      <c r="L13" s="181">
        <v>21</v>
      </c>
      <c r="M13" s="181">
        <f t="shared" si="3"/>
        <v>0</v>
      </c>
      <c r="N13" s="181">
        <v>0</v>
      </c>
      <c r="O13" s="181">
        <f t="shared" si="4"/>
        <v>0</v>
      </c>
      <c r="P13" s="181">
        <v>0</v>
      </c>
      <c r="Q13" s="181">
        <f t="shared" si="5"/>
        <v>0</v>
      </c>
      <c r="R13" s="181"/>
      <c r="S13" s="181" t="s">
        <v>212</v>
      </c>
      <c r="T13" s="182" t="s">
        <v>202</v>
      </c>
      <c r="U13" s="160">
        <v>0</v>
      </c>
      <c r="V13" s="160">
        <f t="shared" si="6"/>
        <v>0</v>
      </c>
      <c r="W13" s="160"/>
      <c r="X13" s="151"/>
      <c r="Y13" s="151"/>
      <c r="Z13" s="151"/>
      <c r="AA13" s="151"/>
      <c r="AB13" s="151"/>
      <c r="AC13" s="151"/>
      <c r="AD13" s="151"/>
      <c r="AE13" s="151"/>
      <c r="AF13" s="151"/>
      <c r="AG13" s="151" t="s">
        <v>972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ht="22.5" outlineLevel="1">
      <c r="A14" s="176">
        <v>6</v>
      </c>
      <c r="B14" s="177" t="s">
        <v>2205</v>
      </c>
      <c r="C14" s="186" t="s">
        <v>3301</v>
      </c>
      <c r="D14" s="178" t="s">
        <v>2032</v>
      </c>
      <c r="E14" s="179">
        <v>1</v>
      </c>
      <c r="F14" s="180">
        <v>0</v>
      </c>
      <c r="G14" s="181">
        <f t="shared" si="0"/>
        <v>0</v>
      </c>
      <c r="H14" s="180"/>
      <c r="I14" s="181">
        <f t="shared" si="1"/>
        <v>0</v>
      </c>
      <c r="J14" s="180"/>
      <c r="K14" s="181">
        <f t="shared" si="2"/>
        <v>0</v>
      </c>
      <c r="L14" s="181">
        <v>21</v>
      </c>
      <c r="M14" s="181">
        <f t="shared" si="3"/>
        <v>0</v>
      </c>
      <c r="N14" s="181">
        <v>0</v>
      </c>
      <c r="O14" s="181">
        <f t="shared" si="4"/>
        <v>0</v>
      </c>
      <c r="P14" s="181">
        <v>0</v>
      </c>
      <c r="Q14" s="181">
        <f t="shared" si="5"/>
        <v>0</v>
      </c>
      <c r="R14" s="181"/>
      <c r="S14" s="181" t="s">
        <v>212</v>
      </c>
      <c r="T14" s="182" t="s">
        <v>202</v>
      </c>
      <c r="U14" s="160">
        <v>0</v>
      </c>
      <c r="V14" s="160">
        <f t="shared" si="6"/>
        <v>0</v>
      </c>
      <c r="W14" s="160"/>
      <c r="X14" s="151"/>
      <c r="Y14" s="151"/>
      <c r="Z14" s="151"/>
      <c r="AA14" s="151"/>
      <c r="AB14" s="151"/>
      <c r="AC14" s="151"/>
      <c r="AD14" s="151"/>
      <c r="AE14" s="151"/>
      <c r="AF14" s="151"/>
      <c r="AG14" s="151" t="s">
        <v>972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c r="A15" s="176">
        <v>7</v>
      </c>
      <c r="B15" s="177" t="s">
        <v>2206</v>
      </c>
      <c r="C15" s="186" t="s">
        <v>3300</v>
      </c>
      <c r="D15" s="178" t="s">
        <v>2032</v>
      </c>
      <c r="E15" s="179">
        <v>1</v>
      </c>
      <c r="F15" s="180">
        <v>0</v>
      </c>
      <c r="G15" s="181">
        <f t="shared" si="0"/>
        <v>0</v>
      </c>
      <c r="H15" s="180"/>
      <c r="I15" s="181">
        <f t="shared" si="1"/>
        <v>0</v>
      </c>
      <c r="J15" s="180"/>
      <c r="K15" s="181">
        <f t="shared" si="2"/>
        <v>0</v>
      </c>
      <c r="L15" s="181">
        <v>21</v>
      </c>
      <c r="M15" s="181">
        <f t="shared" si="3"/>
        <v>0</v>
      </c>
      <c r="N15" s="181">
        <v>0</v>
      </c>
      <c r="O15" s="181">
        <f t="shared" si="4"/>
        <v>0</v>
      </c>
      <c r="P15" s="181">
        <v>0</v>
      </c>
      <c r="Q15" s="181">
        <f t="shared" si="5"/>
        <v>0</v>
      </c>
      <c r="R15" s="181"/>
      <c r="S15" s="181" t="s">
        <v>212</v>
      </c>
      <c r="T15" s="182" t="s">
        <v>202</v>
      </c>
      <c r="U15" s="160">
        <v>0</v>
      </c>
      <c r="V15" s="160">
        <f t="shared" si="6"/>
        <v>0</v>
      </c>
      <c r="W15" s="160"/>
      <c r="X15" s="151"/>
      <c r="Y15" s="151"/>
      <c r="Z15" s="151"/>
      <c r="AA15" s="151"/>
      <c r="AB15" s="151"/>
      <c r="AC15" s="151"/>
      <c r="AD15" s="151"/>
      <c r="AE15" s="151"/>
      <c r="AF15" s="151"/>
      <c r="AG15" s="151" t="s">
        <v>972</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76">
        <v>8</v>
      </c>
      <c r="B16" s="177" t="s">
        <v>2207</v>
      </c>
      <c r="C16" s="186" t="s">
        <v>2208</v>
      </c>
      <c r="D16" s="178" t="s">
        <v>2032</v>
      </c>
      <c r="E16" s="179">
        <v>2</v>
      </c>
      <c r="F16" s="180">
        <v>0</v>
      </c>
      <c r="G16" s="181">
        <f t="shared" si="0"/>
        <v>0</v>
      </c>
      <c r="H16" s="180"/>
      <c r="I16" s="181">
        <f t="shared" si="1"/>
        <v>0</v>
      </c>
      <c r="J16" s="180"/>
      <c r="K16" s="181">
        <f t="shared" si="2"/>
        <v>0</v>
      </c>
      <c r="L16" s="181">
        <v>21</v>
      </c>
      <c r="M16" s="181">
        <f t="shared" si="3"/>
        <v>0</v>
      </c>
      <c r="N16" s="181">
        <v>0</v>
      </c>
      <c r="O16" s="181">
        <f t="shared" si="4"/>
        <v>0</v>
      </c>
      <c r="P16" s="181">
        <v>0</v>
      </c>
      <c r="Q16" s="181">
        <f t="shared" si="5"/>
        <v>0</v>
      </c>
      <c r="R16" s="181"/>
      <c r="S16" s="181" t="s">
        <v>212</v>
      </c>
      <c r="T16" s="182" t="s">
        <v>202</v>
      </c>
      <c r="U16" s="160">
        <v>0</v>
      </c>
      <c r="V16" s="160">
        <f t="shared" si="6"/>
        <v>0</v>
      </c>
      <c r="W16" s="160"/>
      <c r="X16" s="151"/>
      <c r="Y16" s="151"/>
      <c r="Z16" s="151"/>
      <c r="AA16" s="151"/>
      <c r="AB16" s="151"/>
      <c r="AC16" s="151"/>
      <c r="AD16" s="151"/>
      <c r="AE16" s="151"/>
      <c r="AF16" s="151"/>
      <c r="AG16" s="151" t="s">
        <v>972</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c r="A17" s="176">
        <v>9</v>
      </c>
      <c r="B17" s="177" t="s">
        <v>2209</v>
      </c>
      <c r="C17" s="186" t="s">
        <v>3299</v>
      </c>
      <c r="D17" s="178" t="s">
        <v>2032</v>
      </c>
      <c r="E17" s="179">
        <v>1</v>
      </c>
      <c r="F17" s="180">
        <v>0</v>
      </c>
      <c r="G17" s="181">
        <f t="shared" si="0"/>
        <v>0</v>
      </c>
      <c r="H17" s="180"/>
      <c r="I17" s="181">
        <f t="shared" si="1"/>
        <v>0</v>
      </c>
      <c r="J17" s="180"/>
      <c r="K17" s="181">
        <f t="shared" si="2"/>
        <v>0</v>
      </c>
      <c r="L17" s="181">
        <v>21</v>
      </c>
      <c r="M17" s="181">
        <f t="shared" si="3"/>
        <v>0</v>
      </c>
      <c r="N17" s="181">
        <v>0</v>
      </c>
      <c r="O17" s="181">
        <f t="shared" si="4"/>
        <v>0</v>
      </c>
      <c r="P17" s="181">
        <v>0</v>
      </c>
      <c r="Q17" s="181">
        <f t="shared" si="5"/>
        <v>0</v>
      </c>
      <c r="R17" s="181"/>
      <c r="S17" s="181" t="s">
        <v>212</v>
      </c>
      <c r="T17" s="182" t="s">
        <v>202</v>
      </c>
      <c r="U17" s="160">
        <v>0</v>
      </c>
      <c r="V17" s="160">
        <f t="shared" si="6"/>
        <v>0</v>
      </c>
      <c r="W17" s="160"/>
      <c r="X17" s="151"/>
      <c r="Y17" s="151"/>
      <c r="Z17" s="151"/>
      <c r="AA17" s="151"/>
      <c r="AB17" s="151"/>
      <c r="AC17" s="151"/>
      <c r="AD17" s="151"/>
      <c r="AE17" s="151"/>
      <c r="AF17" s="151"/>
      <c r="AG17" s="151" t="s">
        <v>972</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2.5" outlineLevel="1">
      <c r="A18" s="168">
        <v>10</v>
      </c>
      <c r="B18" s="169" t="s">
        <v>2210</v>
      </c>
      <c r="C18" s="185" t="s">
        <v>3298</v>
      </c>
      <c r="D18" s="170" t="s">
        <v>318</v>
      </c>
      <c r="E18" s="171">
        <v>21</v>
      </c>
      <c r="F18" s="172">
        <v>0</v>
      </c>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212</v>
      </c>
      <c r="T18" s="174" t="s">
        <v>202</v>
      </c>
      <c r="U18" s="160">
        <v>0</v>
      </c>
      <c r="V18" s="160">
        <f t="shared" si="6"/>
        <v>0</v>
      </c>
      <c r="W18" s="160"/>
      <c r="X18" s="151"/>
      <c r="Y18" s="151"/>
      <c r="Z18" s="151"/>
      <c r="AA18" s="151"/>
      <c r="AB18" s="151"/>
      <c r="AC18" s="151"/>
      <c r="AD18" s="151"/>
      <c r="AE18" s="151"/>
      <c r="AF18" s="151"/>
      <c r="AG18" s="151" t="s">
        <v>972</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8" t="s">
        <v>2211</v>
      </c>
      <c r="D19" s="190"/>
      <c r="E19" s="191">
        <v>6</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250</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8" t="s">
        <v>2212</v>
      </c>
      <c r="D20" s="190"/>
      <c r="E20" s="191">
        <v>15</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250</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68">
        <v>11</v>
      </c>
      <c r="B21" s="169" t="s">
        <v>2213</v>
      </c>
      <c r="C21" s="185" t="s">
        <v>3297</v>
      </c>
      <c r="D21" s="170" t="s">
        <v>318</v>
      </c>
      <c r="E21" s="171">
        <v>42</v>
      </c>
      <c r="F21" s="172">
        <v>0</v>
      </c>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212</v>
      </c>
      <c r="T21" s="174" t="s">
        <v>202</v>
      </c>
      <c r="U21" s="160">
        <v>0</v>
      </c>
      <c r="V21" s="160">
        <f>ROUND(E21*U21,2)</f>
        <v>0</v>
      </c>
      <c r="W21" s="160"/>
      <c r="X21" s="151"/>
      <c r="Y21" s="151"/>
      <c r="Z21" s="151"/>
      <c r="AA21" s="151"/>
      <c r="AB21" s="151"/>
      <c r="AC21" s="151"/>
      <c r="AD21" s="151"/>
      <c r="AE21" s="151"/>
      <c r="AF21" s="151"/>
      <c r="AG21" s="151" t="s">
        <v>972</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8" t="s">
        <v>2214</v>
      </c>
      <c r="D22" s="190"/>
      <c r="E22" s="191">
        <v>15</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250</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8" t="s">
        <v>2215</v>
      </c>
      <c r="D23" s="190"/>
      <c r="E23" s="191">
        <v>27</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250</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2.5" outlineLevel="1">
      <c r="A24" s="176">
        <v>12</v>
      </c>
      <c r="B24" s="177" t="s">
        <v>2216</v>
      </c>
      <c r="C24" s="186" t="s">
        <v>3296</v>
      </c>
      <c r="D24" s="178" t="s">
        <v>2032</v>
      </c>
      <c r="E24" s="179">
        <v>3</v>
      </c>
      <c r="F24" s="180">
        <v>0</v>
      </c>
      <c r="G24" s="181">
        <f t="shared" ref="G24:G30" si="7">ROUND(E24*F24,2)</f>
        <v>0</v>
      </c>
      <c r="H24" s="180"/>
      <c r="I24" s="181">
        <f t="shared" ref="I24:I30" si="8">ROUND(E24*H24,2)</f>
        <v>0</v>
      </c>
      <c r="J24" s="180"/>
      <c r="K24" s="181">
        <f t="shared" ref="K24:K30" si="9">ROUND(E24*J24,2)</f>
        <v>0</v>
      </c>
      <c r="L24" s="181">
        <v>21</v>
      </c>
      <c r="M24" s="181">
        <f t="shared" ref="M24:M30" si="10">G24*(1+L24/100)</f>
        <v>0</v>
      </c>
      <c r="N24" s="181">
        <v>0</v>
      </c>
      <c r="O24" s="181">
        <f t="shared" ref="O24:O30" si="11">ROUND(E24*N24,2)</f>
        <v>0</v>
      </c>
      <c r="P24" s="181">
        <v>0</v>
      </c>
      <c r="Q24" s="181">
        <f t="shared" ref="Q24:Q30" si="12">ROUND(E24*P24,2)</f>
        <v>0</v>
      </c>
      <c r="R24" s="181"/>
      <c r="S24" s="181" t="s">
        <v>212</v>
      </c>
      <c r="T24" s="182" t="s">
        <v>202</v>
      </c>
      <c r="U24" s="160">
        <v>0</v>
      </c>
      <c r="V24" s="160">
        <f t="shared" ref="V24:V30" si="13">ROUND(E24*U24,2)</f>
        <v>0</v>
      </c>
      <c r="W24" s="160"/>
      <c r="X24" s="151"/>
      <c r="Y24" s="151"/>
      <c r="Z24" s="151"/>
      <c r="AA24" s="151"/>
      <c r="AB24" s="151"/>
      <c r="AC24" s="151"/>
      <c r="AD24" s="151"/>
      <c r="AE24" s="151"/>
      <c r="AF24" s="151"/>
      <c r="AG24" s="151" t="s">
        <v>972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76">
        <v>13</v>
      </c>
      <c r="B25" s="177" t="s">
        <v>2217</v>
      </c>
      <c r="C25" s="186" t="s">
        <v>2218</v>
      </c>
      <c r="D25" s="178" t="s">
        <v>2032</v>
      </c>
      <c r="E25" s="179">
        <v>3</v>
      </c>
      <c r="F25" s="180">
        <v>0</v>
      </c>
      <c r="G25" s="181">
        <f t="shared" si="7"/>
        <v>0</v>
      </c>
      <c r="H25" s="180"/>
      <c r="I25" s="181">
        <f t="shared" si="8"/>
        <v>0</v>
      </c>
      <c r="J25" s="180"/>
      <c r="K25" s="181">
        <f t="shared" si="9"/>
        <v>0</v>
      </c>
      <c r="L25" s="181">
        <v>21</v>
      </c>
      <c r="M25" s="181">
        <f t="shared" si="10"/>
        <v>0</v>
      </c>
      <c r="N25" s="181">
        <v>4.0079999999999998E-2</v>
      </c>
      <c r="O25" s="181">
        <f t="shared" si="11"/>
        <v>0.12</v>
      </c>
      <c r="P25" s="181">
        <v>0</v>
      </c>
      <c r="Q25" s="181">
        <f t="shared" si="12"/>
        <v>0</v>
      </c>
      <c r="R25" s="181"/>
      <c r="S25" s="181" t="s">
        <v>212</v>
      </c>
      <c r="T25" s="182" t="s">
        <v>202</v>
      </c>
      <c r="U25" s="160">
        <v>0</v>
      </c>
      <c r="V25" s="160">
        <f t="shared" si="13"/>
        <v>0</v>
      </c>
      <c r="W25" s="160"/>
      <c r="X25" s="151"/>
      <c r="Y25" s="151"/>
      <c r="Z25" s="151"/>
      <c r="AA25" s="151"/>
      <c r="AB25" s="151"/>
      <c r="AC25" s="151"/>
      <c r="AD25" s="151"/>
      <c r="AE25" s="151"/>
      <c r="AF25" s="151"/>
      <c r="AG25" s="151" t="s">
        <v>1002</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6">
        <v>14</v>
      </c>
      <c r="B26" s="177" t="s">
        <v>2219</v>
      </c>
      <c r="C26" s="186" t="s">
        <v>2220</v>
      </c>
      <c r="D26" s="178" t="s">
        <v>2032</v>
      </c>
      <c r="E26" s="179">
        <v>2</v>
      </c>
      <c r="F26" s="180">
        <v>0</v>
      </c>
      <c r="G26" s="181">
        <f t="shared" si="7"/>
        <v>0</v>
      </c>
      <c r="H26" s="180"/>
      <c r="I26" s="181">
        <f t="shared" si="8"/>
        <v>0</v>
      </c>
      <c r="J26" s="180"/>
      <c r="K26" s="181">
        <f t="shared" si="9"/>
        <v>0</v>
      </c>
      <c r="L26" s="181">
        <v>21</v>
      </c>
      <c r="M26" s="181">
        <f t="shared" si="10"/>
        <v>0</v>
      </c>
      <c r="N26" s="181">
        <v>0</v>
      </c>
      <c r="O26" s="181">
        <f t="shared" si="11"/>
        <v>0</v>
      </c>
      <c r="P26" s="181">
        <v>0</v>
      </c>
      <c r="Q26" s="181">
        <f t="shared" si="12"/>
        <v>0</v>
      </c>
      <c r="R26" s="181"/>
      <c r="S26" s="181" t="s">
        <v>212</v>
      </c>
      <c r="T26" s="182" t="s">
        <v>202</v>
      </c>
      <c r="U26" s="160">
        <v>0</v>
      </c>
      <c r="V26" s="160">
        <f t="shared" si="13"/>
        <v>0</v>
      </c>
      <c r="W26" s="160"/>
      <c r="X26" s="151"/>
      <c r="Y26" s="151"/>
      <c r="Z26" s="151"/>
      <c r="AA26" s="151"/>
      <c r="AB26" s="151"/>
      <c r="AC26" s="151"/>
      <c r="AD26" s="151"/>
      <c r="AE26" s="151"/>
      <c r="AF26" s="151"/>
      <c r="AG26" s="151" t="s">
        <v>1002</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76">
        <v>15</v>
      </c>
      <c r="B27" s="177" t="s">
        <v>2221</v>
      </c>
      <c r="C27" s="186" t="s">
        <v>2222</v>
      </c>
      <c r="D27" s="178" t="s">
        <v>2032</v>
      </c>
      <c r="E27" s="179">
        <v>3</v>
      </c>
      <c r="F27" s="180">
        <v>0</v>
      </c>
      <c r="G27" s="181">
        <f t="shared" si="7"/>
        <v>0</v>
      </c>
      <c r="H27" s="180"/>
      <c r="I27" s="181">
        <f t="shared" si="8"/>
        <v>0</v>
      </c>
      <c r="J27" s="180"/>
      <c r="K27" s="181">
        <f t="shared" si="9"/>
        <v>0</v>
      </c>
      <c r="L27" s="181">
        <v>21</v>
      </c>
      <c r="M27" s="181">
        <f t="shared" si="10"/>
        <v>0</v>
      </c>
      <c r="N27" s="181">
        <v>0</v>
      </c>
      <c r="O27" s="181">
        <f t="shared" si="11"/>
        <v>0</v>
      </c>
      <c r="P27" s="181">
        <v>0</v>
      </c>
      <c r="Q27" s="181">
        <f t="shared" si="12"/>
        <v>0</v>
      </c>
      <c r="R27" s="181"/>
      <c r="S27" s="181" t="s">
        <v>212</v>
      </c>
      <c r="T27" s="182" t="s">
        <v>202</v>
      </c>
      <c r="U27" s="160">
        <v>0</v>
      </c>
      <c r="V27" s="160">
        <f t="shared" si="13"/>
        <v>0</v>
      </c>
      <c r="W27" s="160"/>
      <c r="X27" s="151"/>
      <c r="Y27" s="151"/>
      <c r="Z27" s="151"/>
      <c r="AA27" s="151"/>
      <c r="AB27" s="151"/>
      <c r="AC27" s="151"/>
      <c r="AD27" s="151"/>
      <c r="AE27" s="151"/>
      <c r="AF27" s="151"/>
      <c r="AG27" s="151" t="s">
        <v>1002</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76">
        <v>16</v>
      </c>
      <c r="B28" s="177" t="s">
        <v>2223</v>
      </c>
      <c r="C28" s="186" t="s">
        <v>2224</v>
      </c>
      <c r="D28" s="178" t="s">
        <v>2032</v>
      </c>
      <c r="E28" s="179">
        <v>3</v>
      </c>
      <c r="F28" s="180">
        <v>0</v>
      </c>
      <c r="G28" s="181">
        <f t="shared" si="7"/>
        <v>0</v>
      </c>
      <c r="H28" s="180"/>
      <c r="I28" s="181">
        <f t="shared" si="8"/>
        <v>0</v>
      </c>
      <c r="J28" s="180"/>
      <c r="K28" s="181">
        <f t="shared" si="9"/>
        <v>0</v>
      </c>
      <c r="L28" s="181">
        <v>21</v>
      </c>
      <c r="M28" s="181">
        <f t="shared" si="10"/>
        <v>0</v>
      </c>
      <c r="N28" s="181">
        <v>0</v>
      </c>
      <c r="O28" s="181">
        <f t="shared" si="11"/>
        <v>0</v>
      </c>
      <c r="P28" s="181">
        <v>0</v>
      </c>
      <c r="Q28" s="181">
        <f t="shared" si="12"/>
        <v>0</v>
      </c>
      <c r="R28" s="181"/>
      <c r="S28" s="181" t="s">
        <v>212</v>
      </c>
      <c r="T28" s="182" t="s">
        <v>202</v>
      </c>
      <c r="U28" s="160">
        <v>0</v>
      </c>
      <c r="V28" s="160">
        <f t="shared" si="13"/>
        <v>0</v>
      </c>
      <c r="W28" s="160"/>
      <c r="X28" s="151"/>
      <c r="Y28" s="151"/>
      <c r="Z28" s="151"/>
      <c r="AA28" s="151"/>
      <c r="AB28" s="151"/>
      <c r="AC28" s="151"/>
      <c r="AD28" s="151"/>
      <c r="AE28" s="151"/>
      <c r="AF28" s="151"/>
      <c r="AG28" s="151" t="s">
        <v>1002</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c r="A29" s="176">
        <v>17</v>
      </c>
      <c r="B29" s="177" t="s">
        <v>2225</v>
      </c>
      <c r="C29" s="186" t="s">
        <v>2226</v>
      </c>
      <c r="D29" s="178" t="s">
        <v>2032</v>
      </c>
      <c r="E29" s="179">
        <v>3</v>
      </c>
      <c r="F29" s="180">
        <v>0</v>
      </c>
      <c r="G29" s="181">
        <f t="shared" si="7"/>
        <v>0</v>
      </c>
      <c r="H29" s="180"/>
      <c r="I29" s="181">
        <f t="shared" si="8"/>
        <v>0</v>
      </c>
      <c r="J29" s="180"/>
      <c r="K29" s="181">
        <f t="shared" si="9"/>
        <v>0</v>
      </c>
      <c r="L29" s="181">
        <v>21</v>
      </c>
      <c r="M29" s="181">
        <f t="shared" si="10"/>
        <v>0</v>
      </c>
      <c r="N29" s="181">
        <v>0</v>
      </c>
      <c r="O29" s="181">
        <f t="shared" si="11"/>
        <v>0</v>
      </c>
      <c r="P29" s="181">
        <v>0</v>
      </c>
      <c r="Q29" s="181">
        <f t="shared" si="12"/>
        <v>0</v>
      </c>
      <c r="R29" s="181"/>
      <c r="S29" s="181" t="s">
        <v>212</v>
      </c>
      <c r="T29" s="182" t="s">
        <v>202</v>
      </c>
      <c r="U29" s="160">
        <v>0</v>
      </c>
      <c r="V29" s="160">
        <f t="shared" si="13"/>
        <v>0</v>
      </c>
      <c r="W29" s="160"/>
      <c r="X29" s="151"/>
      <c r="Y29" s="151"/>
      <c r="Z29" s="151"/>
      <c r="AA29" s="151"/>
      <c r="AB29" s="151"/>
      <c r="AC29" s="151"/>
      <c r="AD29" s="151"/>
      <c r="AE29" s="151"/>
      <c r="AF29" s="151"/>
      <c r="AG29" s="151" t="s">
        <v>1002</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68">
        <v>18</v>
      </c>
      <c r="B30" s="169" t="s">
        <v>2227</v>
      </c>
      <c r="C30" s="185" t="s">
        <v>2228</v>
      </c>
      <c r="D30" s="170" t="s">
        <v>292</v>
      </c>
      <c r="E30" s="171">
        <v>7.125</v>
      </c>
      <c r="F30" s="172">
        <v>0</v>
      </c>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212</v>
      </c>
      <c r="T30" s="174" t="s">
        <v>202</v>
      </c>
      <c r="U30" s="160">
        <v>0</v>
      </c>
      <c r="V30" s="160">
        <f t="shared" si="13"/>
        <v>0</v>
      </c>
      <c r="W30" s="160"/>
      <c r="X30" s="151"/>
      <c r="Y30" s="151"/>
      <c r="Z30" s="151"/>
      <c r="AA30" s="151"/>
      <c r="AB30" s="151"/>
      <c r="AC30" s="151"/>
      <c r="AD30" s="151"/>
      <c r="AE30" s="151"/>
      <c r="AF30" s="151"/>
      <c r="AG30" s="151" t="s">
        <v>1002</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8" t="s">
        <v>2229</v>
      </c>
      <c r="D31" s="190"/>
      <c r="E31" s="191">
        <v>3.375</v>
      </c>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250</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8" t="s">
        <v>2230</v>
      </c>
      <c r="D32" s="190"/>
      <c r="E32" s="191">
        <v>3.75</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3.75" outlineLevel="1">
      <c r="A33" s="176">
        <v>19</v>
      </c>
      <c r="B33" s="177" t="s">
        <v>2231</v>
      </c>
      <c r="C33" s="186" t="s">
        <v>2232</v>
      </c>
      <c r="D33" s="178" t="s">
        <v>2032</v>
      </c>
      <c r="E33" s="179">
        <v>1</v>
      </c>
      <c r="F33" s="180">
        <v>0</v>
      </c>
      <c r="G33" s="181">
        <f>ROUND(E33*F33,2)</f>
        <v>0</v>
      </c>
      <c r="H33" s="180"/>
      <c r="I33" s="181">
        <f>ROUND(E33*H33,2)</f>
        <v>0</v>
      </c>
      <c r="J33" s="180"/>
      <c r="K33" s="181">
        <f>ROUND(E33*J33,2)</f>
        <v>0</v>
      </c>
      <c r="L33" s="181">
        <v>21</v>
      </c>
      <c r="M33" s="181">
        <f>G33*(1+L33/100)</f>
        <v>0</v>
      </c>
      <c r="N33" s="181">
        <v>0</v>
      </c>
      <c r="O33" s="181">
        <f>ROUND(E33*N33,2)</f>
        <v>0</v>
      </c>
      <c r="P33" s="181">
        <v>0</v>
      </c>
      <c r="Q33" s="181">
        <f>ROUND(E33*P33,2)</f>
        <v>0</v>
      </c>
      <c r="R33" s="181"/>
      <c r="S33" s="181" t="s">
        <v>212</v>
      </c>
      <c r="T33" s="182" t="s">
        <v>202</v>
      </c>
      <c r="U33" s="160">
        <v>0</v>
      </c>
      <c r="V33" s="160">
        <f>ROUND(E33*U33,2)</f>
        <v>0</v>
      </c>
      <c r="W33" s="160"/>
      <c r="X33" s="151"/>
      <c r="Y33" s="151"/>
      <c r="Z33" s="151"/>
      <c r="AA33" s="151"/>
      <c r="AB33" s="151"/>
      <c r="AC33" s="151"/>
      <c r="AD33" s="151"/>
      <c r="AE33" s="151"/>
      <c r="AF33" s="151"/>
      <c r="AG33" s="151" t="s">
        <v>1002</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76">
        <v>20</v>
      </c>
      <c r="B34" s="177" t="s">
        <v>2233</v>
      </c>
      <c r="C34" s="186" t="s">
        <v>2234</v>
      </c>
      <c r="D34" s="178" t="s">
        <v>2032</v>
      </c>
      <c r="E34" s="179">
        <v>1</v>
      </c>
      <c r="F34" s="180">
        <v>0</v>
      </c>
      <c r="G34" s="181">
        <f>ROUND(E34*F34,2)</f>
        <v>0</v>
      </c>
      <c r="H34" s="180"/>
      <c r="I34" s="181">
        <f>ROUND(E34*H34,2)</f>
        <v>0</v>
      </c>
      <c r="J34" s="180"/>
      <c r="K34" s="181">
        <f>ROUND(E34*J34,2)</f>
        <v>0</v>
      </c>
      <c r="L34" s="181">
        <v>21</v>
      </c>
      <c r="M34" s="181">
        <f>G34*(1+L34/100)</f>
        <v>0</v>
      </c>
      <c r="N34" s="181">
        <v>0</v>
      </c>
      <c r="O34" s="181">
        <f>ROUND(E34*N34,2)</f>
        <v>0</v>
      </c>
      <c r="P34" s="181">
        <v>0</v>
      </c>
      <c r="Q34" s="181">
        <f>ROUND(E34*P34,2)</f>
        <v>0</v>
      </c>
      <c r="R34" s="181"/>
      <c r="S34" s="181" t="s">
        <v>212</v>
      </c>
      <c r="T34" s="182" t="s">
        <v>202</v>
      </c>
      <c r="U34" s="160">
        <v>0</v>
      </c>
      <c r="V34" s="160">
        <f>ROUND(E34*U34,2)</f>
        <v>0</v>
      </c>
      <c r="W34" s="160"/>
      <c r="X34" s="151"/>
      <c r="Y34" s="151"/>
      <c r="Z34" s="151"/>
      <c r="AA34" s="151"/>
      <c r="AB34" s="151"/>
      <c r="AC34" s="151"/>
      <c r="AD34" s="151"/>
      <c r="AE34" s="151"/>
      <c r="AF34" s="151"/>
      <c r="AG34" s="151" t="s">
        <v>1002</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c r="A35" s="168">
        <v>21</v>
      </c>
      <c r="B35" s="169" t="s">
        <v>2235</v>
      </c>
      <c r="C35" s="185" t="s">
        <v>3295</v>
      </c>
      <c r="D35" s="170" t="s">
        <v>318</v>
      </c>
      <c r="E35" s="171">
        <v>4.5</v>
      </c>
      <c r="F35" s="172">
        <v>0</v>
      </c>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c r="S35" s="173" t="s">
        <v>212</v>
      </c>
      <c r="T35" s="174" t="s">
        <v>202</v>
      </c>
      <c r="U35" s="160">
        <v>0</v>
      </c>
      <c r="V35" s="160">
        <f>ROUND(E35*U35,2)</f>
        <v>0</v>
      </c>
      <c r="W35" s="160"/>
      <c r="X35" s="151"/>
      <c r="Y35" s="151"/>
      <c r="Z35" s="151"/>
      <c r="AA35" s="151"/>
      <c r="AB35" s="151"/>
      <c r="AC35" s="151"/>
      <c r="AD35" s="151"/>
      <c r="AE35" s="151"/>
      <c r="AF35" s="151"/>
      <c r="AG35" s="151" t="s">
        <v>1002</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8" t="s">
        <v>2236</v>
      </c>
      <c r="D36" s="190"/>
      <c r="E36" s="191">
        <v>3</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198" t="s">
        <v>2237</v>
      </c>
      <c r="D37" s="190"/>
      <c r="E37" s="191">
        <v>1.5</v>
      </c>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250</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76">
        <v>22</v>
      </c>
      <c r="B38" s="177" t="s">
        <v>2238</v>
      </c>
      <c r="C38" s="186" t="s">
        <v>3293</v>
      </c>
      <c r="D38" s="178" t="s">
        <v>318</v>
      </c>
      <c r="E38" s="179">
        <v>3</v>
      </c>
      <c r="F38" s="180">
        <v>0</v>
      </c>
      <c r="G38" s="181">
        <f>ROUND(E38*F38,2)</f>
        <v>0</v>
      </c>
      <c r="H38" s="180"/>
      <c r="I38" s="181">
        <f>ROUND(E38*H38,2)</f>
        <v>0</v>
      </c>
      <c r="J38" s="180"/>
      <c r="K38" s="181">
        <f>ROUND(E38*J38,2)</f>
        <v>0</v>
      </c>
      <c r="L38" s="181">
        <v>21</v>
      </c>
      <c r="M38" s="181">
        <f>G38*(1+L38/100)</f>
        <v>0</v>
      </c>
      <c r="N38" s="181">
        <v>0</v>
      </c>
      <c r="O38" s="181">
        <f>ROUND(E38*N38,2)</f>
        <v>0</v>
      </c>
      <c r="P38" s="181">
        <v>0</v>
      </c>
      <c r="Q38" s="181">
        <f>ROUND(E38*P38,2)</f>
        <v>0</v>
      </c>
      <c r="R38" s="181"/>
      <c r="S38" s="181" t="s">
        <v>212</v>
      </c>
      <c r="T38" s="182" t="s">
        <v>202</v>
      </c>
      <c r="U38" s="160">
        <v>0</v>
      </c>
      <c r="V38" s="160">
        <f>ROUND(E38*U38,2)</f>
        <v>0</v>
      </c>
      <c r="W38" s="160"/>
      <c r="X38" s="151"/>
      <c r="Y38" s="151"/>
      <c r="Z38" s="151"/>
      <c r="AA38" s="151"/>
      <c r="AB38" s="151"/>
      <c r="AC38" s="151"/>
      <c r="AD38" s="151"/>
      <c r="AE38" s="151"/>
      <c r="AF38" s="151"/>
      <c r="AG38" s="151" t="s">
        <v>1002</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6">
        <v>23</v>
      </c>
      <c r="B39" s="177" t="s">
        <v>2239</v>
      </c>
      <c r="C39" s="186" t="s">
        <v>2240</v>
      </c>
      <c r="D39" s="178" t="s">
        <v>2241</v>
      </c>
      <c r="E39" s="179">
        <v>1</v>
      </c>
      <c r="F39" s="180">
        <v>0</v>
      </c>
      <c r="G39" s="181">
        <f>ROUND(E39*F39,2)</f>
        <v>0</v>
      </c>
      <c r="H39" s="180"/>
      <c r="I39" s="181">
        <f>ROUND(E39*H39,2)</f>
        <v>0</v>
      </c>
      <c r="J39" s="180"/>
      <c r="K39" s="181">
        <f>ROUND(E39*J39,2)</f>
        <v>0</v>
      </c>
      <c r="L39" s="181">
        <v>21</v>
      </c>
      <c r="M39" s="181">
        <f>G39*(1+L39/100)</f>
        <v>0</v>
      </c>
      <c r="N39" s="181">
        <v>0</v>
      </c>
      <c r="O39" s="181">
        <f>ROUND(E39*N39,2)</f>
        <v>0</v>
      </c>
      <c r="P39" s="181">
        <v>0</v>
      </c>
      <c r="Q39" s="181">
        <f>ROUND(E39*P39,2)</f>
        <v>0</v>
      </c>
      <c r="R39" s="181"/>
      <c r="S39" s="181" t="s">
        <v>212</v>
      </c>
      <c r="T39" s="182" t="s">
        <v>202</v>
      </c>
      <c r="U39" s="160">
        <v>0</v>
      </c>
      <c r="V39" s="160">
        <f>ROUND(E39*U39,2)</f>
        <v>0</v>
      </c>
      <c r="W39" s="160"/>
      <c r="X39" s="151"/>
      <c r="Y39" s="151"/>
      <c r="Z39" s="151"/>
      <c r="AA39" s="151"/>
      <c r="AB39" s="151"/>
      <c r="AC39" s="151"/>
      <c r="AD39" s="151"/>
      <c r="AE39" s="151"/>
      <c r="AF39" s="151"/>
      <c r="AG39" s="151" t="s">
        <v>1002</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2.5" outlineLevel="1">
      <c r="A40" s="168">
        <v>24</v>
      </c>
      <c r="B40" s="169" t="s">
        <v>2242</v>
      </c>
      <c r="C40" s="185" t="s">
        <v>3294</v>
      </c>
      <c r="D40" s="170" t="s">
        <v>318</v>
      </c>
      <c r="E40" s="171">
        <v>4.5</v>
      </c>
      <c r="F40" s="172">
        <v>0</v>
      </c>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212</v>
      </c>
      <c r="T40" s="174" t="s">
        <v>202</v>
      </c>
      <c r="U40" s="160">
        <v>0</v>
      </c>
      <c r="V40" s="160">
        <f>ROUND(E40*U40,2)</f>
        <v>0</v>
      </c>
      <c r="W40" s="160"/>
      <c r="X40" s="151"/>
      <c r="Y40" s="151"/>
      <c r="Z40" s="151"/>
      <c r="AA40" s="151"/>
      <c r="AB40" s="151"/>
      <c r="AC40" s="151"/>
      <c r="AD40" s="151"/>
      <c r="AE40" s="151"/>
      <c r="AF40" s="151"/>
      <c r="AG40" s="151" t="s">
        <v>1002</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c r="A41" s="5"/>
      <c r="B41" s="6"/>
      <c r="C41" s="187"/>
      <c r="D41" s="8"/>
      <c r="E41" s="5"/>
      <c r="F41" s="5"/>
      <c r="G41" s="5"/>
      <c r="H41" s="5"/>
      <c r="I41" s="5"/>
      <c r="J41" s="5"/>
      <c r="K41" s="5"/>
      <c r="L41" s="5"/>
      <c r="M41" s="5"/>
      <c r="N41" s="5"/>
      <c r="O41" s="5"/>
      <c r="P41" s="5"/>
      <c r="Q41" s="5"/>
      <c r="R41" s="5"/>
      <c r="S41" s="5"/>
      <c r="T41" s="5"/>
      <c r="U41" s="5"/>
      <c r="V41" s="5"/>
      <c r="W41" s="5"/>
      <c r="AE41">
        <v>15</v>
      </c>
      <c r="AF41">
        <v>21</v>
      </c>
    </row>
    <row r="42" spans="1:60">
      <c r="A42" s="154"/>
      <c r="B42" s="155" t="s">
        <v>29</v>
      </c>
      <c r="C42" s="188"/>
      <c r="D42" s="156"/>
      <c r="E42" s="157"/>
      <c r="F42" s="157"/>
      <c r="G42" s="183">
        <f>G8</f>
        <v>0</v>
      </c>
      <c r="H42" s="5"/>
      <c r="I42" s="5"/>
      <c r="J42" s="5"/>
      <c r="K42" s="5"/>
      <c r="L42" s="5"/>
      <c r="M42" s="5"/>
      <c r="N42" s="5"/>
      <c r="O42" s="5"/>
      <c r="P42" s="5"/>
      <c r="Q42" s="5"/>
      <c r="R42" s="5"/>
      <c r="S42" s="5"/>
      <c r="T42" s="5"/>
      <c r="U42" s="5"/>
      <c r="V42" s="5"/>
      <c r="W42" s="5"/>
      <c r="AE42">
        <f>SUMIF(L7:L40,AE41,G7:G40)</f>
        <v>0</v>
      </c>
      <c r="AF42">
        <f>SUMIF(L7:L40,AF41,G7:G40)</f>
        <v>0</v>
      </c>
      <c r="AG42" t="s">
        <v>238</v>
      </c>
    </row>
    <row r="43" spans="1:60">
      <c r="C43" s="189"/>
      <c r="D43" s="142"/>
      <c r="AG43" t="s">
        <v>239</v>
      </c>
    </row>
    <row r="44" spans="1:60">
      <c r="D44" s="142"/>
    </row>
    <row r="45" spans="1:60">
      <c r="D45" s="142"/>
    </row>
    <row r="46" spans="1:60">
      <c r="D46" s="142"/>
    </row>
    <row r="47" spans="1:60">
      <c r="D47" s="142"/>
    </row>
    <row r="48" spans="1:60">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69</v>
      </c>
      <c r="C3" s="309" t="s">
        <v>70</v>
      </c>
      <c r="D3" s="310"/>
      <c r="E3" s="310"/>
      <c r="F3" s="310"/>
      <c r="G3" s="311"/>
      <c r="AC3" s="90" t="s">
        <v>173</v>
      </c>
      <c r="AG3" t="s">
        <v>175</v>
      </c>
    </row>
    <row r="4" spans="1:60" ht="24.95" customHeight="1">
      <c r="A4" s="144" t="s">
        <v>9</v>
      </c>
      <c r="B4" s="145" t="s">
        <v>57</v>
      </c>
      <c r="C4" s="312" t="s">
        <v>70</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116</v>
      </c>
      <c r="C8" s="184" t="s">
        <v>117</v>
      </c>
      <c r="D8" s="164"/>
      <c r="E8" s="165"/>
      <c r="F8" s="166"/>
      <c r="G8" s="166">
        <f>SUMIF(AG9:AG16,"&lt;&gt;NOR",G9:G16)</f>
        <v>0</v>
      </c>
      <c r="H8" s="166"/>
      <c r="I8" s="166">
        <f>SUM(I9:I16)</f>
        <v>0</v>
      </c>
      <c r="J8" s="166"/>
      <c r="K8" s="166">
        <f>SUM(K9:K16)</f>
        <v>0</v>
      </c>
      <c r="L8" s="166"/>
      <c r="M8" s="166">
        <f>SUM(M9:M16)</f>
        <v>0</v>
      </c>
      <c r="N8" s="166"/>
      <c r="O8" s="166">
        <f>SUM(O9:O16)</f>
        <v>0</v>
      </c>
      <c r="P8" s="166"/>
      <c r="Q8" s="166">
        <f>SUM(Q9:Q16)</f>
        <v>0</v>
      </c>
      <c r="R8" s="166"/>
      <c r="S8" s="166"/>
      <c r="T8" s="167"/>
      <c r="U8" s="161"/>
      <c r="V8" s="161">
        <f>SUM(V9:V16)</f>
        <v>12.02</v>
      </c>
      <c r="W8" s="161"/>
      <c r="AG8" t="s">
        <v>198</v>
      </c>
    </row>
    <row r="9" spans="1:60" ht="22.5" outlineLevel="1">
      <c r="A9" s="168">
        <v>1</v>
      </c>
      <c r="B9" s="169" t="s">
        <v>2243</v>
      </c>
      <c r="C9" s="185" t="s">
        <v>2244</v>
      </c>
      <c r="D9" s="170" t="s">
        <v>318</v>
      </c>
      <c r="E9" s="171">
        <v>20</v>
      </c>
      <c r="F9" s="172">
        <v>0</v>
      </c>
      <c r="G9" s="173">
        <f>ROUND(E9*F9,2)</f>
        <v>0</v>
      </c>
      <c r="H9" s="172"/>
      <c r="I9" s="173">
        <f>ROUND(E9*H9,2)</f>
        <v>0</v>
      </c>
      <c r="J9" s="172"/>
      <c r="K9" s="173">
        <f>ROUND(E9*J9,2)</f>
        <v>0</v>
      </c>
      <c r="L9" s="173">
        <v>21</v>
      </c>
      <c r="M9" s="173">
        <f>G9*(1+L9/100)</f>
        <v>0</v>
      </c>
      <c r="N9" s="173">
        <v>2.0000000000000002E-5</v>
      </c>
      <c r="O9" s="173">
        <f>ROUND(E9*N9,2)</f>
        <v>0</v>
      </c>
      <c r="P9" s="173">
        <v>0</v>
      </c>
      <c r="Q9" s="173">
        <f>ROUND(E9*P9,2)</f>
        <v>0</v>
      </c>
      <c r="R9" s="173" t="s">
        <v>1067</v>
      </c>
      <c r="S9" s="173" t="s">
        <v>201</v>
      </c>
      <c r="T9" s="174" t="s">
        <v>245</v>
      </c>
      <c r="U9" s="160">
        <v>0.13500000000000001</v>
      </c>
      <c r="V9" s="160">
        <f>ROUND(E9*U9,2)</f>
        <v>2.7</v>
      </c>
      <c r="W9" s="160"/>
      <c r="X9" s="151"/>
      <c r="Y9" s="151"/>
      <c r="Z9" s="151"/>
      <c r="AA9" s="151"/>
      <c r="AB9" s="151"/>
      <c r="AC9" s="151"/>
      <c r="AD9" s="151"/>
      <c r="AE9" s="151"/>
      <c r="AF9" s="151"/>
      <c r="AG9" s="151" t="s">
        <v>246</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319" t="s">
        <v>2086</v>
      </c>
      <c r="D10" s="320"/>
      <c r="E10" s="320"/>
      <c r="F10" s="320"/>
      <c r="G10" s="32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204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58"/>
      <c r="B11" s="159"/>
      <c r="C11" s="198" t="s">
        <v>2245</v>
      </c>
      <c r="D11" s="190"/>
      <c r="E11" s="191">
        <v>20</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250</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c r="A12" s="168">
        <v>2</v>
      </c>
      <c r="B12" s="169" t="s">
        <v>2246</v>
      </c>
      <c r="C12" s="185" t="s">
        <v>2247</v>
      </c>
      <c r="D12" s="170" t="s">
        <v>318</v>
      </c>
      <c r="E12" s="171">
        <v>69</v>
      </c>
      <c r="F12" s="172">
        <v>0</v>
      </c>
      <c r="G12" s="173">
        <f>ROUND(E12*F12,2)</f>
        <v>0</v>
      </c>
      <c r="H12" s="172"/>
      <c r="I12" s="173">
        <f>ROUND(E12*H12,2)</f>
        <v>0</v>
      </c>
      <c r="J12" s="172"/>
      <c r="K12" s="173">
        <f>ROUND(E12*J12,2)</f>
        <v>0</v>
      </c>
      <c r="L12" s="173">
        <v>21</v>
      </c>
      <c r="M12" s="173">
        <f>G12*(1+L12/100)</f>
        <v>0</v>
      </c>
      <c r="N12" s="173">
        <v>2.0000000000000002E-5</v>
      </c>
      <c r="O12" s="173">
        <f>ROUND(E12*N12,2)</f>
        <v>0</v>
      </c>
      <c r="P12" s="173">
        <v>0</v>
      </c>
      <c r="Q12" s="173">
        <f>ROUND(E12*P12,2)</f>
        <v>0</v>
      </c>
      <c r="R12" s="173" t="s">
        <v>1067</v>
      </c>
      <c r="S12" s="173" t="s">
        <v>201</v>
      </c>
      <c r="T12" s="174" t="s">
        <v>245</v>
      </c>
      <c r="U12" s="160">
        <v>0.13500000000000001</v>
      </c>
      <c r="V12" s="160">
        <f>ROUND(E12*U12,2)</f>
        <v>9.32</v>
      </c>
      <c r="W12" s="160"/>
      <c r="X12" s="151"/>
      <c r="Y12" s="151"/>
      <c r="Z12" s="151"/>
      <c r="AA12" s="151"/>
      <c r="AB12" s="151"/>
      <c r="AC12" s="151"/>
      <c r="AD12" s="151"/>
      <c r="AE12" s="151"/>
      <c r="AF12" s="151"/>
      <c r="AG12" s="151" t="s">
        <v>246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319" t="s">
        <v>2086</v>
      </c>
      <c r="D13" s="320"/>
      <c r="E13" s="320"/>
      <c r="F13" s="320"/>
      <c r="G13" s="32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204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8" t="s">
        <v>2248</v>
      </c>
      <c r="D14" s="190"/>
      <c r="E14" s="191">
        <v>69</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250</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68">
        <v>3</v>
      </c>
      <c r="B15" s="169" t="s">
        <v>1063</v>
      </c>
      <c r="C15" s="185" t="s">
        <v>1064</v>
      </c>
      <c r="D15" s="170" t="s">
        <v>685</v>
      </c>
      <c r="E15" s="171">
        <v>1.7799999999999999E-3</v>
      </c>
      <c r="F15" s="172">
        <v>0</v>
      </c>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t="s">
        <v>1027</v>
      </c>
      <c r="S15" s="173" t="s">
        <v>201</v>
      </c>
      <c r="T15" s="174" t="s">
        <v>245</v>
      </c>
      <c r="U15" s="160">
        <v>1.831</v>
      </c>
      <c r="V15" s="160">
        <f>ROUND(E15*U15,2)</f>
        <v>0</v>
      </c>
      <c r="W15" s="160"/>
      <c r="X15" s="151"/>
      <c r="Y15" s="151"/>
      <c r="Z15" s="151"/>
      <c r="AA15" s="151"/>
      <c r="AB15" s="151"/>
      <c r="AC15" s="151"/>
      <c r="AD15" s="151"/>
      <c r="AE15" s="151"/>
      <c r="AF15" s="151"/>
      <c r="AG15" s="151" t="s">
        <v>967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315" t="s">
        <v>1024</v>
      </c>
      <c r="D16" s="316"/>
      <c r="E16" s="316"/>
      <c r="F16" s="316"/>
      <c r="G16" s="316"/>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248</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c r="A17" s="162" t="s">
        <v>197</v>
      </c>
      <c r="B17" s="163" t="s">
        <v>127</v>
      </c>
      <c r="C17" s="184" t="s">
        <v>128</v>
      </c>
      <c r="D17" s="164"/>
      <c r="E17" s="165"/>
      <c r="F17" s="166"/>
      <c r="G17" s="166">
        <f>SUMIF(AG18:AG39,"&lt;&gt;NOR",G18:G39)</f>
        <v>0</v>
      </c>
      <c r="H17" s="166"/>
      <c r="I17" s="166">
        <f>SUM(I18:I39)</f>
        <v>0</v>
      </c>
      <c r="J17" s="166"/>
      <c r="K17" s="166">
        <f>SUM(K18:K39)</f>
        <v>0</v>
      </c>
      <c r="L17" s="166"/>
      <c r="M17" s="166">
        <f>SUM(M18:M39)</f>
        <v>0</v>
      </c>
      <c r="N17" s="166"/>
      <c r="O17" s="166">
        <f>SUM(O18:O39)</f>
        <v>0.08</v>
      </c>
      <c r="P17" s="166"/>
      <c r="Q17" s="166">
        <f>SUM(Q18:Q39)</f>
        <v>0.22</v>
      </c>
      <c r="R17" s="166"/>
      <c r="S17" s="166"/>
      <c r="T17" s="167"/>
      <c r="U17" s="161"/>
      <c r="V17" s="161">
        <f>SUM(V18:V39)</f>
        <v>43.62</v>
      </c>
      <c r="W17" s="161"/>
      <c r="AG17" t="s">
        <v>198</v>
      </c>
    </row>
    <row r="18" spans="1:60" ht="22.5" outlineLevel="1">
      <c r="A18" s="168">
        <v>4</v>
      </c>
      <c r="B18" s="169" t="s">
        <v>2249</v>
      </c>
      <c r="C18" s="185" t="s">
        <v>2250</v>
      </c>
      <c r="D18" s="170" t="s">
        <v>211</v>
      </c>
      <c r="E18" s="171">
        <v>20</v>
      </c>
      <c r="F18" s="172">
        <v>0</v>
      </c>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t="s">
        <v>2251</v>
      </c>
      <c r="S18" s="173" t="s">
        <v>201</v>
      </c>
      <c r="T18" s="174" t="s">
        <v>2252</v>
      </c>
      <c r="U18" s="160">
        <v>0.23699999999999999</v>
      </c>
      <c r="V18" s="160">
        <f>ROUND(E18*U18,2)</f>
        <v>4.74</v>
      </c>
      <c r="W18" s="160"/>
      <c r="X18" s="151"/>
      <c r="Y18" s="151"/>
      <c r="Z18" s="151"/>
      <c r="AA18" s="151"/>
      <c r="AB18" s="151"/>
      <c r="AC18" s="151"/>
      <c r="AD18" s="151"/>
      <c r="AE18" s="151"/>
      <c r="AF18" s="151"/>
      <c r="AG18" s="151" t="s">
        <v>246</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8" t="s">
        <v>2245</v>
      </c>
      <c r="D19" s="190"/>
      <c r="E19" s="191">
        <v>20</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250</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2.5" outlineLevel="1">
      <c r="A20" s="168">
        <v>5</v>
      </c>
      <c r="B20" s="169" t="s">
        <v>2253</v>
      </c>
      <c r="C20" s="185" t="s">
        <v>2254</v>
      </c>
      <c r="D20" s="170" t="s">
        <v>211</v>
      </c>
      <c r="E20" s="171">
        <v>8</v>
      </c>
      <c r="F20" s="172">
        <v>0</v>
      </c>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2251</v>
      </c>
      <c r="S20" s="173" t="s">
        <v>201</v>
      </c>
      <c r="T20" s="174" t="s">
        <v>2252</v>
      </c>
      <c r="U20" s="160">
        <v>0.64900000000000002</v>
      </c>
      <c r="V20" s="160">
        <f>ROUND(E20*U20,2)</f>
        <v>5.19</v>
      </c>
      <c r="W20" s="160"/>
      <c r="X20" s="151"/>
      <c r="Y20" s="151"/>
      <c r="Z20" s="151"/>
      <c r="AA20" s="151"/>
      <c r="AB20" s="151"/>
      <c r="AC20" s="151"/>
      <c r="AD20" s="151"/>
      <c r="AE20" s="151"/>
      <c r="AF20" s="151"/>
      <c r="AG20" s="151" t="s">
        <v>246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198" t="s">
        <v>2255</v>
      </c>
      <c r="D21" s="190"/>
      <c r="E21" s="191">
        <v>8</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250</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68">
        <v>6</v>
      </c>
      <c r="B22" s="169" t="s">
        <v>2256</v>
      </c>
      <c r="C22" s="185" t="s">
        <v>2257</v>
      </c>
      <c r="D22" s="170" t="s">
        <v>318</v>
      </c>
      <c r="E22" s="171">
        <v>20</v>
      </c>
      <c r="F22" s="172">
        <v>0</v>
      </c>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t="s">
        <v>2251</v>
      </c>
      <c r="S22" s="173" t="s">
        <v>201</v>
      </c>
      <c r="T22" s="174" t="s">
        <v>245</v>
      </c>
      <c r="U22" s="160">
        <v>5.0999999999999997E-2</v>
      </c>
      <c r="V22" s="160">
        <f>ROUND(E22*U22,2)</f>
        <v>1.02</v>
      </c>
      <c r="W22" s="160"/>
      <c r="X22" s="151"/>
      <c r="Y22" s="151"/>
      <c r="Z22" s="151"/>
      <c r="AA22" s="151"/>
      <c r="AB22" s="151"/>
      <c r="AC22" s="151"/>
      <c r="AD22" s="151"/>
      <c r="AE22" s="151"/>
      <c r="AF22" s="151"/>
      <c r="AG22" s="151" t="s">
        <v>972</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58"/>
      <c r="B23" s="159"/>
      <c r="C23" s="198" t="s">
        <v>2245</v>
      </c>
      <c r="D23" s="190"/>
      <c r="E23" s="191">
        <v>20</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250</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68">
        <v>7</v>
      </c>
      <c r="B24" s="169" t="s">
        <v>2258</v>
      </c>
      <c r="C24" s="185" t="s">
        <v>2259</v>
      </c>
      <c r="D24" s="170" t="s">
        <v>318</v>
      </c>
      <c r="E24" s="171">
        <v>69</v>
      </c>
      <c r="F24" s="172">
        <v>0</v>
      </c>
      <c r="G24" s="173">
        <f>ROUND(E24*F24,2)</f>
        <v>0</v>
      </c>
      <c r="H24" s="172"/>
      <c r="I24" s="173">
        <f>ROUND(E24*H24,2)</f>
        <v>0</v>
      </c>
      <c r="J24" s="172"/>
      <c r="K24" s="173">
        <f>ROUND(E24*J24,2)</f>
        <v>0</v>
      </c>
      <c r="L24" s="173">
        <v>21</v>
      </c>
      <c r="M24" s="173">
        <f>G24*(1+L24/100)</f>
        <v>0</v>
      </c>
      <c r="N24" s="173">
        <v>2.0000000000000002E-5</v>
      </c>
      <c r="O24" s="173">
        <f>ROUND(E24*N24,2)</f>
        <v>0</v>
      </c>
      <c r="P24" s="173">
        <v>3.2000000000000002E-3</v>
      </c>
      <c r="Q24" s="173">
        <f>ROUND(E24*P24,2)</f>
        <v>0.22</v>
      </c>
      <c r="R24" s="173" t="s">
        <v>2251</v>
      </c>
      <c r="S24" s="173" t="s">
        <v>201</v>
      </c>
      <c r="T24" s="174" t="s">
        <v>245</v>
      </c>
      <c r="U24" s="160">
        <v>5.2999999999999999E-2</v>
      </c>
      <c r="V24" s="160">
        <f>ROUND(E24*U24,2)</f>
        <v>3.66</v>
      </c>
      <c r="W24" s="160"/>
      <c r="X24" s="151"/>
      <c r="Y24" s="151"/>
      <c r="Z24" s="151"/>
      <c r="AA24" s="151"/>
      <c r="AB24" s="151"/>
      <c r="AC24" s="151"/>
      <c r="AD24" s="151"/>
      <c r="AE24" s="151"/>
      <c r="AF24" s="151"/>
      <c r="AG24" s="151" t="s">
        <v>972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58"/>
      <c r="B25" s="159"/>
      <c r="C25" s="198" t="s">
        <v>2248</v>
      </c>
      <c r="D25" s="190"/>
      <c r="E25" s="191">
        <v>69</v>
      </c>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250</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2.5" outlineLevel="1">
      <c r="A26" s="168">
        <v>8</v>
      </c>
      <c r="B26" s="169" t="s">
        <v>2260</v>
      </c>
      <c r="C26" s="185" t="s">
        <v>2261</v>
      </c>
      <c r="D26" s="170" t="s">
        <v>318</v>
      </c>
      <c r="E26" s="171">
        <v>20</v>
      </c>
      <c r="F26" s="172">
        <v>0</v>
      </c>
      <c r="G26" s="173">
        <f>ROUND(E26*F26,2)</f>
        <v>0</v>
      </c>
      <c r="H26" s="172"/>
      <c r="I26" s="173">
        <f>ROUND(E26*H26,2)</f>
        <v>0</v>
      </c>
      <c r="J26" s="172"/>
      <c r="K26" s="173">
        <f>ROUND(E26*J26,2)</f>
        <v>0</v>
      </c>
      <c r="L26" s="173">
        <v>21</v>
      </c>
      <c r="M26" s="173">
        <f>G26*(1+L26/100)</f>
        <v>0</v>
      </c>
      <c r="N26" s="173">
        <v>7.6000000000000004E-4</v>
      </c>
      <c r="O26" s="173">
        <f>ROUND(E26*N26,2)</f>
        <v>0.02</v>
      </c>
      <c r="P26" s="173">
        <v>0</v>
      </c>
      <c r="Q26" s="173">
        <f>ROUND(E26*P26,2)</f>
        <v>0</v>
      </c>
      <c r="R26" s="173" t="s">
        <v>2251</v>
      </c>
      <c r="S26" s="173" t="s">
        <v>201</v>
      </c>
      <c r="T26" s="174" t="s">
        <v>245</v>
      </c>
      <c r="U26" s="160">
        <v>0.29737999999999998</v>
      </c>
      <c r="V26" s="160">
        <f>ROUND(E26*U26,2)</f>
        <v>5.95</v>
      </c>
      <c r="W26" s="160"/>
      <c r="X26" s="151"/>
      <c r="Y26" s="151"/>
      <c r="Z26" s="151"/>
      <c r="AA26" s="151"/>
      <c r="AB26" s="151"/>
      <c r="AC26" s="151"/>
      <c r="AD26" s="151"/>
      <c r="AE26" s="151"/>
      <c r="AF26" s="151"/>
      <c r="AG26" s="151" t="s">
        <v>972</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315" t="s">
        <v>2262</v>
      </c>
      <c r="D27" s="316"/>
      <c r="E27" s="316"/>
      <c r="F27" s="316"/>
      <c r="G27" s="316"/>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248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317" t="s">
        <v>1985</v>
      </c>
      <c r="D28" s="318"/>
      <c r="E28" s="318"/>
      <c r="F28" s="318"/>
      <c r="G28" s="318"/>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204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8" t="s">
        <v>2245</v>
      </c>
      <c r="D29" s="190"/>
      <c r="E29" s="191">
        <v>20</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250</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c r="A30" s="168">
        <v>9</v>
      </c>
      <c r="B30" s="169" t="s">
        <v>2263</v>
      </c>
      <c r="C30" s="185" t="s">
        <v>2264</v>
      </c>
      <c r="D30" s="170" t="s">
        <v>318</v>
      </c>
      <c r="E30" s="171">
        <v>69</v>
      </c>
      <c r="F30" s="172">
        <v>0</v>
      </c>
      <c r="G30" s="173">
        <f>ROUND(E30*F30,2)</f>
        <v>0</v>
      </c>
      <c r="H30" s="172"/>
      <c r="I30" s="173">
        <f>ROUND(E30*H30,2)</f>
        <v>0</v>
      </c>
      <c r="J30" s="172"/>
      <c r="K30" s="173">
        <f>ROUND(E30*J30,2)</f>
        <v>0</v>
      </c>
      <c r="L30" s="173">
        <v>21</v>
      </c>
      <c r="M30" s="173">
        <f>G30*(1+L30/100)</f>
        <v>0</v>
      </c>
      <c r="N30" s="173">
        <v>8.8000000000000003E-4</v>
      </c>
      <c r="O30" s="173">
        <f>ROUND(E30*N30,2)</f>
        <v>0.06</v>
      </c>
      <c r="P30" s="173">
        <v>0</v>
      </c>
      <c r="Q30" s="173">
        <f>ROUND(E30*P30,2)</f>
        <v>0</v>
      </c>
      <c r="R30" s="173" t="s">
        <v>2251</v>
      </c>
      <c r="S30" s="173" t="s">
        <v>201</v>
      </c>
      <c r="T30" s="174" t="s">
        <v>245</v>
      </c>
      <c r="U30" s="160">
        <v>0.30737999999999999</v>
      </c>
      <c r="V30" s="160">
        <f>ROUND(E30*U30,2)</f>
        <v>21.21</v>
      </c>
      <c r="W30" s="160"/>
      <c r="X30" s="151"/>
      <c r="Y30" s="151"/>
      <c r="Z30" s="151"/>
      <c r="AA30" s="151"/>
      <c r="AB30" s="151"/>
      <c r="AC30" s="151"/>
      <c r="AD30" s="151"/>
      <c r="AE30" s="151"/>
      <c r="AF30" s="151"/>
      <c r="AG30" s="151" t="s">
        <v>972</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315" t="s">
        <v>2262</v>
      </c>
      <c r="D31" s="316"/>
      <c r="E31" s="316"/>
      <c r="F31" s="316"/>
      <c r="G31" s="316"/>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248</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317" t="s">
        <v>1985</v>
      </c>
      <c r="D32" s="318"/>
      <c r="E32" s="318"/>
      <c r="F32" s="318"/>
      <c r="G32" s="318"/>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204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58"/>
      <c r="B33" s="159"/>
      <c r="C33" s="198" t="s">
        <v>2248</v>
      </c>
      <c r="D33" s="190"/>
      <c r="E33" s="191">
        <v>69</v>
      </c>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250</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68">
        <v>10</v>
      </c>
      <c r="B34" s="169" t="s">
        <v>2265</v>
      </c>
      <c r="C34" s="185" t="s">
        <v>2266</v>
      </c>
      <c r="D34" s="170" t="s">
        <v>318</v>
      </c>
      <c r="E34" s="171">
        <v>89</v>
      </c>
      <c r="F34" s="172">
        <v>0</v>
      </c>
      <c r="G34" s="173">
        <f>ROUND(E34*F34,2)</f>
        <v>0</v>
      </c>
      <c r="H34" s="172"/>
      <c r="I34" s="173">
        <f>ROUND(E34*H34,2)</f>
        <v>0</v>
      </c>
      <c r="J34" s="172"/>
      <c r="K34" s="173">
        <f>ROUND(E34*J34,2)</f>
        <v>0</v>
      </c>
      <c r="L34" s="173">
        <v>21</v>
      </c>
      <c r="M34" s="173">
        <f>G34*(1+L34/100)</f>
        <v>0</v>
      </c>
      <c r="N34" s="173">
        <v>0</v>
      </c>
      <c r="O34" s="173">
        <f>ROUND(E34*N34,2)</f>
        <v>0</v>
      </c>
      <c r="P34" s="173">
        <v>0</v>
      </c>
      <c r="Q34" s="173">
        <f>ROUND(E34*P34,2)</f>
        <v>0</v>
      </c>
      <c r="R34" s="173" t="s">
        <v>2251</v>
      </c>
      <c r="S34" s="173" t="s">
        <v>201</v>
      </c>
      <c r="T34" s="174" t="s">
        <v>245</v>
      </c>
      <c r="U34" s="160">
        <v>1.7999999999999999E-2</v>
      </c>
      <c r="V34" s="160">
        <f>ROUND(E34*U34,2)</f>
        <v>1.6</v>
      </c>
      <c r="W34" s="160"/>
      <c r="X34" s="151"/>
      <c r="Y34" s="151"/>
      <c r="Z34" s="151"/>
      <c r="AA34" s="151"/>
      <c r="AB34" s="151"/>
      <c r="AC34" s="151"/>
      <c r="AD34" s="151"/>
      <c r="AE34" s="151"/>
      <c r="AF34" s="151"/>
      <c r="AG34" s="151" t="s">
        <v>246</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58"/>
      <c r="B35" s="159"/>
      <c r="C35" s="319" t="s">
        <v>2113</v>
      </c>
      <c r="D35" s="320"/>
      <c r="E35" s="320"/>
      <c r="F35" s="320"/>
      <c r="G35" s="32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204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8" t="s">
        <v>2267</v>
      </c>
      <c r="D36" s="190"/>
      <c r="E36" s="191">
        <v>89</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c r="A37" s="168">
        <v>11</v>
      </c>
      <c r="B37" s="169" t="s">
        <v>2268</v>
      </c>
      <c r="C37" s="185" t="s">
        <v>2269</v>
      </c>
      <c r="D37" s="170" t="s">
        <v>211</v>
      </c>
      <c r="E37" s="171">
        <v>16</v>
      </c>
      <c r="F37" s="172">
        <v>0</v>
      </c>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212</v>
      </c>
      <c r="T37" s="174" t="s">
        <v>202</v>
      </c>
      <c r="U37" s="160">
        <v>0</v>
      </c>
      <c r="V37" s="160">
        <f>ROUND(E37*U37,2)</f>
        <v>0</v>
      </c>
      <c r="W37" s="160"/>
      <c r="X37" s="151"/>
      <c r="Y37" s="151"/>
      <c r="Z37" s="151"/>
      <c r="AA37" s="151"/>
      <c r="AB37" s="151"/>
      <c r="AC37" s="151"/>
      <c r="AD37" s="151"/>
      <c r="AE37" s="151"/>
      <c r="AF37" s="151"/>
      <c r="AG37" s="151" t="s">
        <v>972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8" t="s">
        <v>2270</v>
      </c>
      <c r="D38" s="190"/>
      <c r="E38" s="191">
        <v>16</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76">
        <v>12</v>
      </c>
      <c r="B39" s="177" t="s">
        <v>2271</v>
      </c>
      <c r="C39" s="186" t="s">
        <v>2272</v>
      </c>
      <c r="D39" s="178" t="s">
        <v>685</v>
      </c>
      <c r="E39" s="179">
        <v>7.7299999999999994E-2</v>
      </c>
      <c r="F39" s="180">
        <v>0</v>
      </c>
      <c r="G39" s="181">
        <f>ROUND(E39*F39,2)</f>
        <v>0</v>
      </c>
      <c r="H39" s="180"/>
      <c r="I39" s="181">
        <f>ROUND(E39*H39,2)</f>
        <v>0</v>
      </c>
      <c r="J39" s="180"/>
      <c r="K39" s="181">
        <f>ROUND(E39*J39,2)</f>
        <v>0</v>
      </c>
      <c r="L39" s="181">
        <v>21</v>
      </c>
      <c r="M39" s="181">
        <f>G39*(1+L39/100)</f>
        <v>0</v>
      </c>
      <c r="N39" s="181">
        <v>0</v>
      </c>
      <c r="O39" s="181">
        <f>ROUND(E39*N39,2)</f>
        <v>0</v>
      </c>
      <c r="P39" s="181">
        <v>0</v>
      </c>
      <c r="Q39" s="181">
        <f>ROUND(E39*P39,2)</f>
        <v>0</v>
      </c>
      <c r="R39" s="181" t="s">
        <v>2251</v>
      </c>
      <c r="S39" s="181" t="s">
        <v>201</v>
      </c>
      <c r="T39" s="182" t="s">
        <v>245</v>
      </c>
      <c r="U39" s="160">
        <v>3.246</v>
      </c>
      <c r="V39" s="160">
        <f>ROUND(E39*U39,2)</f>
        <v>0.25</v>
      </c>
      <c r="W39" s="160"/>
      <c r="X39" s="151"/>
      <c r="Y39" s="151"/>
      <c r="Z39" s="151"/>
      <c r="AA39" s="151"/>
      <c r="AB39" s="151"/>
      <c r="AC39" s="151"/>
      <c r="AD39" s="151"/>
      <c r="AE39" s="151"/>
      <c r="AF39" s="151"/>
      <c r="AG39" s="151" t="s">
        <v>967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c r="A40" s="162" t="s">
        <v>197</v>
      </c>
      <c r="B40" s="163" t="s">
        <v>129</v>
      </c>
      <c r="C40" s="184" t="s">
        <v>130</v>
      </c>
      <c r="D40" s="164"/>
      <c r="E40" s="165"/>
      <c r="F40" s="166"/>
      <c r="G40" s="166">
        <f>SUMIF(AG41:AG63,"&lt;&gt;NOR",G41:G63)</f>
        <v>0</v>
      </c>
      <c r="H40" s="166"/>
      <c r="I40" s="166">
        <f>SUM(I41:I63)</f>
        <v>0</v>
      </c>
      <c r="J40" s="166"/>
      <c r="K40" s="166">
        <f>SUM(K41:K63)</f>
        <v>0</v>
      </c>
      <c r="L40" s="166"/>
      <c r="M40" s="166">
        <f>SUM(M41:M63)</f>
        <v>0</v>
      </c>
      <c r="N40" s="166"/>
      <c r="O40" s="166">
        <f>SUM(O41:O63)</f>
        <v>0</v>
      </c>
      <c r="P40" s="166"/>
      <c r="Q40" s="166">
        <f>SUM(Q41:Q63)</f>
        <v>0.01</v>
      </c>
      <c r="R40" s="166"/>
      <c r="S40" s="166"/>
      <c r="T40" s="167"/>
      <c r="U40" s="161"/>
      <c r="V40" s="161">
        <f>SUM(V41:V63)</f>
        <v>9.76</v>
      </c>
      <c r="W40" s="161"/>
      <c r="AG40" t="s">
        <v>198</v>
      </c>
    </row>
    <row r="41" spans="1:60" outlineLevel="1">
      <c r="A41" s="168">
        <v>13</v>
      </c>
      <c r="B41" s="169" t="s">
        <v>2273</v>
      </c>
      <c r="C41" s="185" t="s">
        <v>2274</v>
      </c>
      <c r="D41" s="170" t="s">
        <v>211</v>
      </c>
      <c r="E41" s="171">
        <v>16</v>
      </c>
      <c r="F41" s="172">
        <v>0</v>
      </c>
      <c r="G41" s="173">
        <f>ROUND(E41*F41,2)</f>
        <v>0</v>
      </c>
      <c r="H41" s="172"/>
      <c r="I41" s="173">
        <f>ROUND(E41*H41,2)</f>
        <v>0</v>
      </c>
      <c r="J41" s="172"/>
      <c r="K41" s="173">
        <f>ROUND(E41*J41,2)</f>
        <v>0</v>
      </c>
      <c r="L41" s="173">
        <v>21</v>
      </c>
      <c r="M41" s="173">
        <f>G41*(1+L41/100)</f>
        <v>0</v>
      </c>
      <c r="N41" s="173">
        <v>0</v>
      </c>
      <c r="O41" s="173">
        <f>ROUND(E41*N41,2)</f>
        <v>0</v>
      </c>
      <c r="P41" s="173">
        <v>0</v>
      </c>
      <c r="Q41" s="173">
        <f>ROUND(E41*P41,2)</f>
        <v>0</v>
      </c>
      <c r="R41" s="173" t="s">
        <v>2251</v>
      </c>
      <c r="S41" s="173" t="s">
        <v>201</v>
      </c>
      <c r="T41" s="174" t="s">
        <v>245</v>
      </c>
      <c r="U41" s="160">
        <v>5.0999999999999997E-2</v>
      </c>
      <c r="V41" s="160">
        <f>ROUND(E41*U41,2)</f>
        <v>0.82</v>
      </c>
      <c r="W41" s="160"/>
      <c r="X41" s="151"/>
      <c r="Y41" s="151"/>
      <c r="Z41" s="151"/>
      <c r="AA41" s="151"/>
      <c r="AB41" s="151"/>
      <c r="AC41" s="151"/>
      <c r="AD41" s="151"/>
      <c r="AE41" s="151"/>
      <c r="AF41" s="151"/>
      <c r="AG41" s="151" t="s">
        <v>972</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8" t="s">
        <v>2270</v>
      </c>
      <c r="D42" s="190"/>
      <c r="E42" s="191">
        <v>16</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250</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68">
        <v>14</v>
      </c>
      <c r="B43" s="169" t="s">
        <v>2275</v>
      </c>
      <c r="C43" s="185" t="s">
        <v>2276</v>
      </c>
      <c r="D43" s="170" t="s">
        <v>211</v>
      </c>
      <c r="E43" s="171">
        <v>19</v>
      </c>
      <c r="F43" s="172">
        <v>0</v>
      </c>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t="s">
        <v>2251</v>
      </c>
      <c r="S43" s="173" t="s">
        <v>201</v>
      </c>
      <c r="T43" s="174" t="s">
        <v>245</v>
      </c>
      <c r="U43" s="160">
        <v>0.16500000000000001</v>
      </c>
      <c r="V43" s="160">
        <f>ROUND(E43*U43,2)</f>
        <v>3.14</v>
      </c>
      <c r="W43" s="160"/>
      <c r="X43" s="151"/>
      <c r="Y43" s="151"/>
      <c r="Z43" s="151"/>
      <c r="AA43" s="151"/>
      <c r="AB43" s="151"/>
      <c r="AC43" s="151"/>
      <c r="AD43" s="151"/>
      <c r="AE43" s="151"/>
      <c r="AF43" s="151"/>
      <c r="AG43" s="151" t="s">
        <v>972</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8" t="s">
        <v>2277</v>
      </c>
      <c r="D44" s="190"/>
      <c r="E44" s="191">
        <v>19</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68">
        <v>15</v>
      </c>
      <c r="B45" s="169" t="s">
        <v>2278</v>
      </c>
      <c r="C45" s="185" t="s">
        <v>2279</v>
      </c>
      <c r="D45" s="170" t="s">
        <v>211</v>
      </c>
      <c r="E45" s="171">
        <v>3</v>
      </c>
      <c r="F45" s="172">
        <v>0</v>
      </c>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2251</v>
      </c>
      <c r="S45" s="173" t="s">
        <v>201</v>
      </c>
      <c r="T45" s="174" t="s">
        <v>245</v>
      </c>
      <c r="U45" s="160">
        <v>0.433</v>
      </c>
      <c r="V45" s="160">
        <f>ROUND(E45*U45,2)</f>
        <v>1.3</v>
      </c>
      <c r="W45" s="160"/>
      <c r="X45" s="151"/>
      <c r="Y45" s="151"/>
      <c r="Z45" s="151"/>
      <c r="AA45" s="151"/>
      <c r="AB45" s="151"/>
      <c r="AC45" s="151"/>
      <c r="AD45" s="151"/>
      <c r="AE45" s="151"/>
      <c r="AF45" s="151"/>
      <c r="AG45" s="151" t="s">
        <v>972</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8" t="s">
        <v>2280</v>
      </c>
      <c r="D46" s="190"/>
      <c r="E46" s="191">
        <v>3</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250</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68">
        <v>16</v>
      </c>
      <c r="B47" s="169" t="s">
        <v>2281</v>
      </c>
      <c r="C47" s="185" t="s">
        <v>2282</v>
      </c>
      <c r="D47" s="170" t="s">
        <v>211</v>
      </c>
      <c r="E47" s="171">
        <v>14</v>
      </c>
      <c r="F47" s="172">
        <v>0</v>
      </c>
      <c r="G47" s="173">
        <f>ROUND(E47*F47,2)</f>
        <v>0</v>
      </c>
      <c r="H47" s="172"/>
      <c r="I47" s="173">
        <f>ROUND(E47*H47,2)</f>
        <v>0</v>
      </c>
      <c r="J47" s="172"/>
      <c r="K47" s="173">
        <f>ROUND(E47*J47,2)</f>
        <v>0</v>
      </c>
      <c r="L47" s="173">
        <v>21</v>
      </c>
      <c r="M47" s="173">
        <f>G47*(1+L47/100)</f>
        <v>0</v>
      </c>
      <c r="N47" s="173">
        <v>9.0000000000000006E-5</v>
      </c>
      <c r="O47" s="173">
        <f>ROUND(E47*N47,2)</f>
        <v>0</v>
      </c>
      <c r="P47" s="173">
        <v>4.4999999999999999E-4</v>
      </c>
      <c r="Q47" s="173">
        <f>ROUND(E47*P47,2)</f>
        <v>0.01</v>
      </c>
      <c r="R47" s="173" t="s">
        <v>2251</v>
      </c>
      <c r="S47" s="173" t="s">
        <v>201</v>
      </c>
      <c r="T47" s="174" t="s">
        <v>245</v>
      </c>
      <c r="U47" s="160">
        <v>0.16600000000000001</v>
      </c>
      <c r="V47" s="160">
        <f>ROUND(E47*U47,2)</f>
        <v>2.3199999999999998</v>
      </c>
      <c r="W47" s="160"/>
      <c r="X47" s="151"/>
      <c r="Y47" s="151"/>
      <c r="Z47" s="151"/>
      <c r="AA47" s="151"/>
      <c r="AB47" s="151"/>
      <c r="AC47" s="151"/>
      <c r="AD47" s="151"/>
      <c r="AE47" s="151"/>
      <c r="AF47" s="151"/>
      <c r="AG47" s="151" t="s">
        <v>972</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8" t="s">
        <v>2283</v>
      </c>
      <c r="D48" s="190"/>
      <c r="E48" s="191">
        <v>14</v>
      </c>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250</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1">
      <c r="A49" s="168">
        <v>17</v>
      </c>
      <c r="B49" s="169" t="s">
        <v>2284</v>
      </c>
      <c r="C49" s="185" t="s">
        <v>2285</v>
      </c>
      <c r="D49" s="170" t="s">
        <v>211</v>
      </c>
      <c r="E49" s="171">
        <v>10</v>
      </c>
      <c r="F49" s="172">
        <v>0</v>
      </c>
      <c r="G49" s="173">
        <f>ROUND(E49*F49,2)</f>
        <v>0</v>
      </c>
      <c r="H49" s="172"/>
      <c r="I49" s="173">
        <f>ROUND(E49*H49,2)</f>
        <v>0</v>
      </c>
      <c r="J49" s="172"/>
      <c r="K49" s="173">
        <f>ROUND(E49*J49,2)</f>
        <v>0</v>
      </c>
      <c r="L49" s="173">
        <v>21</v>
      </c>
      <c r="M49" s="173">
        <f>G49*(1+L49/100)</f>
        <v>0</v>
      </c>
      <c r="N49" s="173">
        <v>0</v>
      </c>
      <c r="O49" s="173">
        <f>ROUND(E49*N49,2)</f>
        <v>0</v>
      </c>
      <c r="P49" s="173">
        <v>0</v>
      </c>
      <c r="Q49" s="173">
        <f>ROUND(E49*P49,2)</f>
        <v>0</v>
      </c>
      <c r="R49" s="173" t="s">
        <v>2251</v>
      </c>
      <c r="S49" s="173" t="s">
        <v>201</v>
      </c>
      <c r="T49" s="174" t="s">
        <v>245</v>
      </c>
      <c r="U49" s="160">
        <v>6.2E-2</v>
      </c>
      <c r="V49" s="160">
        <f>ROUND(E49*U49,2)</f>
        <v>0.62</v>
      </c>
      <c r="W49" s="160"/>
      <c r="X49" s="151"/>
      <c r="Y49" s="151"/>
      <c r="Z49" s="151"/>
      <c r="AA49" s="151"/>
      <c r="AB49" s="151"/>
      <c r="AC49" s="151"/>
      <c r="AD49" s="151"/>
      <c r="AE49" s="151"/>
      <c r="AF49" s="151"/>
      <c r="AG49" s="151" t="s">
        <v>972</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8" t="s">
        <v>2286</v>
      </c>
      <c r="D50" s="190"/>
      <c r="E50" s="191">
        <v>10</v>
      </c>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250</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c r="A51" s="168">
        <v>18</v>
      </c>
      <c r="B51" s="169" t="s">
        <v>2287</v>
      </c>
      <c r="C51" s="185" t="s">
        <v>2288</v>
      </c>
      <c r="D51" s="170" t="s">
        <v>211</v>
      </c>
      <c r="E51" s="171">
        <v>3</v>
      </c>
      <c r="F51" s="172">
        <v>0</v>
      </c>
      <c r="G51" s="173">
        <f>ROUND(E51*F51,2)</f>
        <v>0</v>
      </c>
      <c r="H51" s="172"/>
      <c r="I51" s="173">
        <f>ROUND(E51*H51,2)</f>
        <v>0</v>
      </c>
      <c r="J51" s="172"/>
      <c r="K51" s="173">
        <f>ROUND(E51*J51,2)</f>
        <v>0</v>
      </c>
      <c r="L51" s="173">
        <v>21</v>
      </c>
      <c r="M51" s="173">
        <f>G51*(1+L51/100)</f>
        <v>0</v>
      </c>
      <c r="N51" s="173">
        <v>3.5E-4</v>
      </c>
      <c r="O51" s="173">
        <f>ROUND(E51*N51,2)</f>
        <v>0</v>
      </c>
      <c r="P51" s="173">
        <v>0</v>
      </c>
      <c r="Q51" s="173">
        <f>ROUND(E51*P51,2)</f>
        <v>0</v>
      </c>
      <c r="R51" s="173" t="s">
        <v>2251</v>
      </c>
      <c r="S51" s="173" t="s">
        <v>201</v>
      </c>
      <c r="T51" s="174" t="s">
        <v>245</v>
      </c>
      <c r="U51" s="160">
        <v>0.26900000000000002</v>
      </c>
      <c r="V51" s="160">
        <f>ROUND(E51*U51,2)</f>
        <v>0.81</v>
      </c>
      <c r="W51" s="160"/>
      <c r="X51" s="151"/>
      <c r="Y51" s="151"/>
      <c r="Z51" s="151"/>
      <c r="AA51" s="151"/>
      <c r="AB51" s="151"/>
      <c r="AC51" s="151"/>
      <c r="AD51" s="151"/>
      <c r="AE51" s="151"/>
      <c r="AF51" s="151"/>
      <c r="AG51" s="151" t="s">
        <v>246</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8" t="s">
        <v>2280</v>
      </c>
      <c r="D52" s="190"/>
      <c r="E52" s="191">
        <v>3</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250</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2.5" outlineLevel="1">
      <c r="A53" s="168">
        <v>19</v>
      </c>
      <c r="B53" s="169" t="s">
        <v>2289</v>
      </c>
      <c r="C53" s="185" t="s">
        <v>2290</v>
      </c>
      <c r="D53" s="170" t="s">
        <v>211</v>
      </c>
      <c r="E53" s="171">
        <v>9</v>
      </c>
      <c r="F53" s="172">
        <v>0</v>
      </c>
      <c r="G53" s="173">
        <f>ROUND(E53*F53,2)</f>
        <v>0</v>
      </c>
      <c r="H53" s="172"/>
      <c r="I53" s="173">
        <f>ROUND(E53*H53,2)</f>
        <v>0</v>
      </c>
      <c r="J53" s="172"/>
      <c r="K53" s="173">
        <f>ROUND(E53*J53,2)</f>
        <v>0</v>
      </c>
      <c r="L53" s="173">
        <v>21</v>
      </c>
      <c r="M53" s="173">
        <f>G53*(1+L53/100)</f>
        <v>0</v>
      </c>
      <c r="N53" s="173">
        <v>1.4999999999999999E-4</v>
      </c>
      <c r="O53" s="173">
        <f>ROUND(E53*N53,2)</f>
        <v>0</v>
      </c>
      <c r="P53" s="173">
        <v>0</v>
      </c>
      <c r="Q53" s="173">
        <f>ROUND(E53*P53,2)</f>
        <v>0</v>
      </c>
      <c r="R53" s="173" t="s">
        <v>2251</v>
      </c>
      <c r="S53" s="173" t="s">
        <v>201</v>
      </c>
      <c r="T53" s="174" t="s">
        <v>245</v>
      </c>
      <c r="U53" s="160">
        <v>8.2000000000000003E-2</v>
      </c>
      <c r="V53" s="160">
        <f>ROUND(E53*U53,2)</f>
        <v>0.74</v>
      </c>
      <c r="W53" s="160"/>
      <c r="X53" s="151"/>
      <c r="Y53" s="151"/>
      <c r="Z53" s="151"/>
      <c r="AA53" s="151"/>
      <c r="AB53" s="151"/>
      <c r="AC53" s="151"/>
      <c r="AD53" s="151"/>
      <c r="AE53" s="151"/>
      <c r="AF53" s="151"/>
      <c r="AG53" s="151" t="s">
        <v>972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8" t="s">
        <v>2291</v>
      </c>
      <c r="D54" s="190"/>
      <c r="E54" s="191">
        <v>9</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250</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2.5" outlineLevel="1">
      <c r="A55" s="168">
        <v>20</v>
      </c>
      <c r="B55" s="169" t="s">
        <v>2292</v>
      </c>
      <c r="C55" s="185" t="s">
        <v>2293</v>
      </c>
      <c r="D55" s="170" t="s">
        <v>211</v>
      </c>
      <c r="E55" s="171">
        <v>2</v>
      </c>
      <c r="F55" s="172">
        <v>0</v>
      </c>
      <c r="G55" s="173">
        <f>ROUND(E55*F55,2)</f>
        <v>0</v>
      </c>
      <c r="H55" s="172"/>
      <c r="I55" s="173">
        <f>ROUND(E55*H55,2)</f>
        <v>0</v>
      </c>
      <c r="J55" s="172"/>
      <c r="K55" s="173">
        <f>ROUND(E55*J55,2)</f>
        <v>0</v>
      </c>
      <c r="L55" s="173">
        <v>21</v>
      </c>
      <c r="M55" s="173">
        <f>G55*(1+L55/100)</f>
        <v>0</v>
      </c>
      <c r="N55" s="173">
        <v>0</v>
      </c>
      <c r="O55" s="173">
        <f>ROUND(E55*N55,2)</f>
        <v>0</v>
      </c>
      <c r="P55" s="173">
        <v>0</v>
      </c>
      <c r="Q55" s="173">
        <f>ROUND(E55*P55,2)</f>
        <v>0</v>
      </c>
      <c r="R55" s="173"/>
      <c r="S55" s="173" t="s">
        <v>212</v>
      </c>
      <c r="T55" s="174" t="s">
        <v>202</v>
      </c>
      <c r="U55" s="160">
        <v>0</v>
      </c>
      <c r="V55" s="160">
        <f>ROUND(E55*U55,2)</f>
        <v>0</v>
      </c>
      <c r="W55" s="160"/>
      <c r="X55" s="151"/>
      <c r="Y55" s="151"/>
      <c r="Z55" s="151"/>
      <c r="AA55" s="151"/>
      <c r="AB55" s="151"/>
      <c r="AC55" s="151"/>
      <c r="AD55" s="151"/>
      <c r="AE55" s="151"/>
      <c r="AF55" s="151"/>
      <c r="AG55" s="151" t="s">
        <v>972</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8" t="s">
        <v>2294</v>
      </c>
      <c r="D56" s="190"/>
      <c r="E56" s="191">
        <v>2</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250</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c r="A57" s="168">
        <v>21</v>
      </c>
      <c r="B57" s="169" t="s">
        <v>2295</v>
      </c>
      <c r="C57" s="185" t="s">
        <v>2296</v>
      </c>
      <c r="D57" s="170" t="s">
        <v>211</v>
      </c>
      <c r="E57" s="171">
        <v>10</v>
      </c>
      <c r="F57" s="172">
        <v>0</v>
      </c>
      <c r="G57" s="173">
        <f>ROUND(E57*F57,2)</f>
        <v>0</v>
      </c>
      <c r="H57" s="172"/>
      <c r="I57" s="173">
        <f>ROUND(E57*H57,2)</f>
        <v>0</v>
      </c>
      <c r="J57" s="172"/>
      <c r="K57" s="173">
        <f>ROUND(E57*J57,2)</f>
        <v>0</v>
      </c>
      <c r="L57" s="173">
        <v>21</v>
      </c>
      <c r="M57" s="173">
        <f>G57*(1+L57/100)</f>
        <v>0</v>
      </c>
      <c r="N57" s="173">
        <v>0</v>
      </c>
      <c r="O57" s="173">
        <f>ROUND(E57*N57,2)</f>
        <v>0</v>
      </c>
      <c r="P57" s="173">
        <v>0</v>
      </c>
      <c r="Q57" s="173">
        <f>ROUND(E57*P57,2)</f>
        <v>0</v>
      </c>
      <c r="R57" s="173"/>
      <c r="S57" s="173" t="s">
        <v>212</v>
      </c>
      <c r="T57" s="174" t="s">
        <v>202</v>
      </c>
      <c r="U57" s="160">
        <v>0</v>
      </c>
      <c r="V57" s="160">
        <f>ROUND(E57*U57,2)</f>
        <v>0</v>
      </c>
      <c r="W57" s="160"/>
      <c r="X57" s="151"/>
      <c r="Y57" s="151"/>
      <c r="Z57" s="151"/>
      <c r="AA57" s="151"/>
      <c r="AB57" s="151"/>
      <c r="AC57" s="151"/>
      <c r="AD57" s="151"/>
      <c r="AE57" s="151"/>
      <c r="AF57" s="151"/>
      <c r="AG57" s="151" t="s">
        <v>972</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8" t="s">
        <v>2286</v>
      </c>
      <c r="D58" s="190"/>
      <c r="E58" s="191">
        <v>10</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250</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2.5" outlineLevel="1">
      <c r="A59" s="168">
        <v>22</v>
      </c>
      <c r="B59" s="169" t="s">
        <v>2297</v>
      </c>
      <c r="C59" s="185" t="s">
        <v>2298</v>
      </c>
      <c r="D59" s="170" t="s">
        <v>211</v>
      </c>
      <c r="E59" s="171">
        <v>7</v>
      </c>
      <c r="F59" s="172">
        <v>0</v>
      </c>
      <c r="G59" s="173">
        <f>ROUND(E59*F59,2)</f>
        <v>0</v>
      </c>
      <c r="H59" s="172"/>
      <c r="I59" s="173">
        <f>ROUND(E59*H59,2)</f>
        <v>0</v>
      </c>
      <c r="J59" s="172"/>
      <c r="K59" s="173">
        <f>ROUND(E59*J59,2)</f>
        <v>0</v>
      </c>
      <c r="L59" s="173">
        <v>21</v>
      </c>
      <c r="M59" s="173">
        <f>G59*(1+L59/100)</f>
        <v>0</v>
      </c>
      <c r="N59" s="173">
        <v>2.4000000000000001E-4</v>
      </c>
      <c r="O59" s="173">
        <f>ROUND(E59*N59,2)</f>
        <v>0</v>
      </c>
      <c r="P59" s="173">
        <v>0</v>
      </c>
      <c r="Q59" s="173">
        <f>ROUND(E59*P59,2)</f>
        <v>0</v>
      </c>
      <c r="R59" s="173" t="s">
        <v>277</v>
      </c>
      <c r="S59" s="173" t="s">
        <v>201</v>
      </c>
      <c r="T59" s="174" t="s">
        <v>245</v>
      </c>
      <c r="U59" s="160">
        <v>0</v>
      </c>
      <c r="V59" s="160">
        <f>ROUND(E59*U59,2)</f>
        <v>0</v>
      </c>
      <c r="W59" s="160"/>
      <c r="X59" s="151"/>
      <c r="Y59" s="151"/>
      <c r="Z59" s="151"/>
      <c r="AA59" s="151"/>
      <c r="AB59" s="151"/>
      <c r="AC59" s="151"/>
      <c r="AD59" s="151"/>
      <c r="AE59" s="151"/>
      <c r="AF59" s="151"/>
      <c r="AG59" s="151" t="s">
        <v>649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8" t="s">
        <v>2299</v>
      </c>
      <c r="D60" s="190"/>
      <c r="E60" s="191">
        <v>7</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250</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68">
        <v>23</v>
      </c>
      <c r="B61" s="169" t="s">
        <v>2300</v>
      </c>
      <c r="C61" s="185" t="s">
        <v>2301</v>
      </c>
      <c r="D61" s="170" t="s">
        <v>211</v>
      </c>
      <c r="E61" s="171">
        <v>8</v>
      </c>
      <c r="F61" s="172">
        <v>0</v>
      </c>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212</v>
      </c>
      <c r="T61" s="174" t="s">
        <v>202</v>
      </c>
      <c r="U61" s="160">
        <v>0</v>
      </c>
      <c r="V61" s="160">
        <f>ROUND(E61*U61,2)</f>
        <v>0</v>
      </c>
      <c r="W61" s="160"/>
      <c r="X61" s="151"/>
      <c r="Y61" s="151"/>
      <c r="Z61" s="151"/>
      <c r="AA61" s="151"/>
      <c r="AB61" s="151"/>
      <c r="AC61" s="151"/>
      <c r="AD61" s="151"/>
      <c r="AE61" s="151"/>
      <c r="AF61" s="151"/>
      <c r="AG61" s="151" t="s">
        <v>1002</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8" t="s">
        <v>2255</v>
      </c>
      <c r="D62" s="190"/>
      <c r="E62" s="191">
        <v>8</v>
      </c>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250</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76">
        <v>24</v>
      </c>
      <c r="B63" s="177" t="s">
        <v>2302</v>
      </c>
      <c r="C63" s="186" t="s">
        <v>2303</v>
      </c>
      <c r="D63" s="178" t="s">
        <v>685</v>
      </c>
      <c r="E63" s="179">
        <v>5.3400000000000001E-3</v>
      </c>
      <c r="F63" s="180">
        <v>0</v>
      </c>
      <c r="G63" s="181">
        <f>ROUND(E63*F63,2)</f>
        <v>0</v>
      </c>
      <c r="H63" s="180"/>
      <c r="I63" s="181">
        <f>ROUND(E63*H63,2)</f>
        <v>0</v>
      </c>
      <c r="J63" s="180"/>
      <c r="K63" s="181">
        <f>ROUND(E63*J63,2)</f>
        <v>0</v>
      </c>
      <c r="L63" s="181">
        <v>21</v>
      </c>
      <c r="M63" s="181">
        <f>G63*(1+L63/100)</f>
        <v>0</v>
      </c>
      <c r="N63" s="181">
        <v>0</v>
      </c>
      <c r="O63" s="181">
        <f>ROUND(E63*N63,2)</f>
        <v>0</v>
      </c>
      <c r="P63" s="181">
        <v>0</v>
      </c>
      <c r="Q63" s="181">
        <f>ROUND(E63*P63,2)</f>
        <v>0</v>
      </c>
      <c r="R63" s="181" t="s">
        <v>2251</v>
      </c>
      <c r="S63" s="181" t="s">
        <v>201</v>
      </c>
      <c r="T63" s="182" t="s">
        <v>245</v>
      </c>
      <c r="U63" s="160">
        <v>2.351</v>
      </c>
      <c r="V63" s="160">
        <f>ROUND(E63*U63,2)</f>
        <v>0.01</v>
      </c>
      <c r="W63" s="160"/>
      <c r="X63" s="151"/>
      <c r="Y63" s="151"/>
      <c r="Z63" s="151"/>
      <c r="AA63" s="151"/>
      <c r="AB63" s="151"/>
      <c r="AC63" s="151"/>
      <c r="AD63" s="151"/>
      <c r="AE63" s="151"/>
      <c r="AF63" s="151"/>
      <c r="AG63" s="151" t="s">
        <v>967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c r="A64" s="162" t="s">
        <v>197</v>
      </c>
      <c r="B64" s="163" t="s">
        <v>131</v>
      </c>
      <c r="C64" s="184" t="s">
        <v>132</v>
      </c>
      <c r="D64" s="164"/>
      <c r="E64" s="165"/>
      <c r="F64" s="166"/>
      <c r="G64" s="166">
        <f>SUMIF(AG65:AG75,"&lt;&gt;NOR",G65:G75)</f>
        <v>0</v>
      </c>
      <c r="H64" s="166"/>
      <c r="I64" s="166">
        <f>SUM(I65:I75)</f>
        <v>0</v>
      </c>
      <c r="J64" s="166"/>
      <c r="K64" s="166">
        <f>SUM(K65:K75)</f>
        <v>0</v>
      </c>
      <c r="L64" s="166"/>
      <c r="M64" s="166">
        <f>SUM(M65:M75)</f>
        <v>0</v>
      </c>
      <c r="N64" s="166"/>
      <c r="O64" s="166">
        <f>SUM(O65:O75)</f>
        <v>0.52</v>
      </c>
      <c r="P64" s="166"/>
      <c r="Q64" s="166">
        <f>SUM(Q65:Q75)</f>
        <v>0</v>
      </c>
      <c r="R64" s="166"/>
      <c r="S64" s="166"/>
      <c r="T64" s="167"/>
      <c r="U64" s="161"/>
      <c r="V64" s="161">
        <f>SUM(V65:V75)</f>
        <v>4.09</v>
      </c>
      <c r="W64" s="161"/>
      <c r="AG64" t="s">
        <v>198</v>
      </c>
    </row>
    <row r="65" spans="1:60" ht="22.5" outlineLevel="1">
      <c r="A65" s="168">
        <v>25</v>
      </c>
      <c r="B65" s="169" t="s">
        <v>2304</v>
      </c>
      <c r="C65" s="185" t="s">
        <v>2305</v>
      </c>
      <c r="D65" s="170" t="s">
        <v>211</v>
      </c>
      <c r="E65" s="171">
        <v>10</v>
      </c>
      <c r="F65" s="172">
        <v>0</v>
      </c>
      <c r="G65" s="173">
        <f>ROUND(E65*F65,2)</f>
        <v>0</v>
      </c>
      <c r="H65" s="172"/>
      <c r="I65" s="173">
        <f>ROUND(E65*H65,2)</f>
        <v>0</v>
      </c>
      <c r="J65" s="172"/>
      <c r="K65" s="173">
        <f>ROUND(E65*J65,2)</f>
        <v>0</v>
      </c>
      <c r="L65" s="173">
        <v>21</v>
      </c>
      <c r="M65" s="173">
        <f>G65*(1+L65/100)</f>
        <v>0</v>
      </c>
      <c r="N65" s="173">
        <v>0</v>
      </c>
      <c r="O65" s="173">
        <f>ROUND(E65*N65,2)</f>
        <v>0</v>
      </c>
      <c r="P65" s="173">
        <v>0</v>
      </c>
      <c r="Q65" s="173">
        <f>ROUND(E65*P65,2)</f>
        <v>0</v>
      </c>
      <c r="R65" s="173" t="s">
        <v>2251</v>
      </c>
      <c r="S65" s="173" t="s">
        <v>201</v>
      </c>
      <c r="T65" s="174" t="s">
        <v>245</v>
      </c>
      <c r="U65" s="160">
        <v>0.26800000000000002</v>
      </c>
      <c r="V65" s="160">
        <f>ROUND(E65*U65,2)</f>
        <v>2.68</v>
      </c>
      <c r="W65" s="160"/>
      <c r="X65" s="151"/>
      <c r="Y65" s="151"/>
      <c r="Z65" s="151"/>
      <c r="AA65" s="151"/>
      <c r="AB65" s="151"/>
      <c r="AC65" s="151"/>
      <c r="AD65" s="151"/>
      <c r="AE65" s="151"/>
      <c r="AF65" s="151"/>
      <c r="AG65" s="151" t="s">
        <v>972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8" t="s">
        <v>2286</v>
      </c>
      <c r="D66" s="190"/>
      <c r="E66" s="191">
        <v>10</v>
      </c>
      <c r="F66" s="160"/>
      <c r="G66" s="160"/>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250</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c r="A67" s="168">
        <v>26</v>
      </c>
      <c r="B67" s="169" t="s">
        <v>2306</v>
      </c>
      <c r="C67" s="185" t="s">
        <v>2307</v>
      </c>
      <c r="D67" s="170" t="s">
        <v>211</v>
      </c>
      <c r="E67" s="171">
        <v>2</v>
      </c>
      <c r="F67" s="172">
        <v>0</v>
      </c>
      <c r="G67" s="173">
        <f>ROUND(E67*F67,2)</f>
        <v>0</v>
      </c>
      <c r="H67" s="172"/>
      <c r="I67" s="173">
        <f>ROUND(E67*H67,2)</f>
        <v>0</v>
      </c>
      <c r="J67" s="172"/>
      <c r="K67" s="173">
        <f>ROUND(E67*J67,2)</f>
        <v>0</v>
      </c>
      <c r="L67" s="173">
        <v>21</v>
      </c>
      <c r="M67" s="173">
        <f>G67*(1+L67/100)</f>
        <v>0</v>
      </c>
      <c r="N67" s="173">
        <v>0.05</v>
      </c>
      <c r="O67" s="173">
        <f>ROUND(E67*N67,2)</f>
        <v>0.1</v>
      </c>
      <c r="P67" s="173">
        <v>0</v>
      </c>
      <c r="Q67" s="173">
        <f>ROUND(E67*P67,2)</f>
        <v>0</v>
      </c>
      <c r="R67" s="173"/>
      <c r="S67" s="173" t="s">
        <v>212</v>
      </c>
      <c r="T67" s="174" t="s">
        <v>202</v>
      </c>
      <c r="U67" s="160">
        <v>0</v>
      </c>
      <c r="V67" s="160">
        <f>ROUND(E67*U67,2)</f>
        <v>0</v>
      </c>
      <c r="W67" s="160"/>
      <c r="X67" s="151"/>
      <c r="Y67" s="151"/>
      <c r="Z67" s="151"/>
      <c r="AA67" s="151"/>
      <c r="AB67" s="151"/>
      <c r="AC67" s="151"/>
      <c r="AD67" s="151"/>
      <c r="AE67" s="151"/>
      <c r="AF67" s="151"/>
      <c r="AG67" s="151" t="s">
        <v>1002</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8" t="s">
        <v>2294</v>
      </c>
      <c r="D68" s="190"/>
      <c r="E68" s="191">
        <v>2</v>
      </c>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250</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c r="A69" s="168">
        <v>27</v>
      </c>
      <c r="B69" s="169" t="s">
        <v>2308</v>
      </c>
      <c r="C69" s="185" t="s">
        <v>2309</v>
      </c>
      <c r="D69" s="170" t="s">
        <v>211</v>
      </c>
      <c r="E69" s="171">
        <v>6</v>
      </c>
      <c r="F69" s="172">
        <v>0</v>
      </c>
      <c r="G69" s="173">
        <f>ROUND(E69*F69,2)</f>
        <v>0</v>
      </c>
      <c r="H69" s="172"/>
      <c r="I69" s="173">
        <f>ROUND(E69*H69,2)</f>
        <v>0</v>
      </c>
      <c r="J69" s="172"/>
      <c r="K69" s="173">
        <f>ROUND(E69*J69,2)</f>
        <v>0</v>
      </c>
      <c r="L69" s="173">
        <v>21</v>
      </c>
      <c r="M69" s="173">
        <f>G69*(1+L69/100)</f>
        <v>0</v>
      </c>
      <c r="N69" s="173">
        <v>0.06</v>
      </c>
      <c r="O69" s="173">
        <f>ROUND(E69*N69,2)</f>
        <v>0.36</v>
      </c>
      <c r="P69" s="173">
        <v>0</v>
      </c>
      <c r="Q69" s="173">
        <f>ROUND(E69*P69,2)</f>
        <v>0</v>
      </c>
      <c r="R69" s="173"/>
      <c r="S69" s="173" t="s">
        <v>212</v>
      </c>
      <c r="T69" s="174" t="s">
        <v>202</v>
      </c>
      <c r="U69" s="160">
        <v>0</v>
      </c>
      <c r="V69" s="160">
        <f>ROUND(E69*U69,2)</f>
        <v>0</v>
      </c>
      <c r="W69" s="160"/>
      <c r="X69" s="151"/>
      <c r="Y69" s="151"/>
      <c r="Z69" s="151"/>
      <c r="AA69" s="151"/>
      <c r="AB69" s="151"/>
      <c r="AC69" s="151"/>
      <c r="AD69" s="151"/>
      <c r="AE69" s="151"/>
      <c r="AF69" s="151"/>
      <c r="AG69" s="151" t="s">
        <v>1002</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8" t="s">
        <v>2310</v>
      </c>
      <c r="D70" s="190"/>
      <c r="E70" s="191">
        <v>6</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250</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68">
        <v>28</v>
      </c>
      <c r="B71" s="169" t="s">
        <v>2311</v>
      </c>
      <c r="C71" s="185" t="s">
        <v>2312</v>
      </c>
      <c r="D71" s="170" t="s">
        <v>211</v>
      </c>
      <c r="E71" s="171">
        <v>2</v>
      </c>
      <c r="F71" s="172">
        <v>0</v>
      </c>
      <c r="G71" s="173">
        <f>ROUND(E71*F71,2)</f>
        <v>0</v>
      </c>
      <c r="H71" s="172"/>
      <c r="I71" s="173">
        <f>ROUND(E71*H71,2)</f>
        <v>0</v>
      </c>
      <c r="J71" s="172"/>
      <c r="K71" s="173">
        <f>ROUND(E71*J71,2)</f>
        <v>0</v>
      </c>
      <c r="L71" s="173">
        <v>21</v>
      </c>
      <c r="M71" s="173">
        <f>G71*(1+L71/100)</f>
        <v>0</v>
      </c>
      <c r="N71" s="173">
        <v>0.03</v>
      </c>
      <c r="O71" s="173">
        <f>ROUND(E71*N71,2)</f>
        <v>0.06</v>
      </c>
      <c r="P71" s="173">
        <v>0</v>
      </c>
      <c r="Q71" s="173">
        <f>ROUND(E71*P71,2)</f>
        <v>0</v>
      </c>
      <c r="R71" s="173"/>
      <c r="S71" s="173" t="s">
        <v>212</v>
      </c>
      <c r="T71" s="174" t="s">
        <v>202</v>
      </c>
      <c r="U71" s="160">
        <v>0</v>
      </c>
      <c r="V71" s="160">
        <f>ROUND(E71*U71,2)</f>
        <v>0</v>
      </c>
      <c r="W71" s="160"/>
      <c r="X71" s="151"/>
      <c r="Y71" s="151"/>
      <c r="Z71" s="151"/>
      <c r="AA71" s="151"/>
      <c r="AB71" s="151"/>
      <c r="AC71" s="151"/>
      <c r="AD71" s="151"/>
      <c r="AE71" s="151"/>
      <c r="AF71" s="151"/>
      <c r="AG71" s="151" t="s">
        <v>1002</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8" t="s">
        <v>2294</v>
      </c>
      <c r="D72" s="190"/>
      <c r="E72" s="191">
        <v>2</v>
      </c>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250</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c r="A73" s="168">
        <v>29</v>
      </c>
      <c r="B73" s="169" t="s">
        <v>2313</v>
      </c>
      <c r="C73" s="185" t="s">
        <v>2314</v>
      </c>
      <c r="D73" s="170" t="s">
        <v>211</v>
      </c>
      <c r="E73" s="171">
        <v>10</v>
      </c>
      <c r="F73" s="172">
        <v>0</v>
      </c>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c r="S73" s="173" t="s">
        <v>212</v>
      </c>
      <c r="T73" s="174" t="s">
        <v>202</v>
      </c>
      <c r="U73" s="160">
        <v>0</v>
      </c>
      <c r="V73" s="160">
        <f>ROUND(E73*U73,2)</f>
        <v>0</v>
      </c>
      <c r="W73" s="160"/>
      <c r="X73" s="151"/>
      <c r="Y73" s="151"/>
      <c r="Z73" s="151"/>
      <c r="AA73" s="151"/>
      <c r="AB73" s="151"/>
      <c r="AC73" s="151"/>
      <c r="AD73" s="151"/>
      <c r="AE73" s="151"/>
      <c r="AF73" s="151"/>
      <c r="AG73" s="151" t="s">
        <v>1002</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8" t="s">
        <v>2286</v>
      </c>
      <c r="D74" s="190"/>
      <c r="E74" s="191">
        <v>10</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250</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c r="A75" s="176">
        <v>30</v>
      </c>
      <c r="B75" s="177" t="s">
        <v>2315</v>
      </c>
      <c r="C75" s="186" t="s">
        <v>2316</v>
      </c>
      <c r="D75" s="178" t="s">
        <v>685</v>
      </c>
      <c r="E75" s="179">
        <v>0.52</v>
      </c>
      <c r="F75" s="180">
        <v>0</v>
      </c>
      <c r="G75" s="181">
        <f>ROUND(E75*F75,2)</f>
        <v>0</v>
      </c>
      <c r="H75" s="180"/>
      <c r="I75" s="181">
        <f>ROUND(E75*H75,2)</f>
        <v>0</v>
      </c>
      <c r="J75" s="180"/>
      <c r="K75" s="181">
        <f>ROUND(E75*J75,2)</f>
        <v>0</v>
      </c>
      <c r="L75" s="181">
        <v>21</v>
      </c>
      <c r="M75" s="181">
        <f>G75*(1+L75/100)</f>
        <v>0</v>
      </c>
      <c r="N75" s="181">
        <v>0</v>
      </c>
      <c r="O75" s="181">
        <f>ROUND(E75*N75,2)</f>
        <v>0</v>
      </c>
      <c r="P75" s="181">
        <v>0</v>
      </c>
      <c r="Q75" s="181">
        <f>ROUND(E75*P75,2)</f>
        <v>0</v>
      </c>
      <c r="R75" s="181" t="s">
        <v>2251</v>
      </c>
      <c r="S75" s="181" t="s">
        <v>201</v>
      </c>
      <c r="T75" s="182" t="s">
        <v>245</v>
      </c>
      <c r="U75" s="160">
        <v>2.71</v>
      </c>
      <c r="V75" s="160">
        <f>ROUND(E75*U75,2)</f>
        <v>1.41</v>
      </c>
      <c r="W75" s="160"/>
      <c r="X75" s="151"/>
      <c r="Y75" s="151"/>
      <c r="Z75" s="151"/>
      <c r="AA75" s="151"/>
      <c r="AB75" s="151"/>
      <c r="AC75" s="151"/>
      <c r="AD75" s="151"/>
      <c r="AE75" s="151"/>
      <c r="AF75" s="151"/>
      <c r="AG75" s="151" t="s">
        <v>967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c r="A76" s="162" t="s">
        <v>197</v>
      </c>
      <c r="B76" s="163" t="s">
        <v>167</v>
      </c>
      <c r="C76" s="184" t="s">
        <v>168</v>
      </c>
      <c r="D76" s="164"/>
      <c r="E76" s="165"/>
      <c r="F76" s="166"/>
      <c r="G76" s="166">
        <f>SUMIF(AG77:AG78,"&lt;&gt;NOR",G77:G78)</f>
        <v>0</v>
      </c>
      <c r="H76" s="166"/>
      <c r="I76" s="166">
        <f>SUM(I77:I78)</f>
        <v>0</v>
      </c>
      <c r="J76" s="166"/>
      <c r="K76" s="166">
        <f>SUM(K77:K78)</f>
        <v>0</v>
      </c>
      <c r="L76" s="166"/>
      <c r="M76" s="166">
        <f>SUM(M77:M78)</f>
        <v>0</v>
      </c>
      <c r="N76" s="166"/>
      <c r="O76" s="166">
        <f>SUM(O77:O78)</f>
        <v>0</v>
      </c>
      <c r="P76" s="166"/>
      <c r="Q76" s="166">
        <f>SUM(Q77:Q78)</f>
        <v>0</v>
      </c>
      <c r="R76" s="166"/>
      <c r="S76" s="166"/>
      <c r="T76" s="167"/>
      <c r="U76" s="161"/>
      <c r="V76" s="161">
        <f>SUM(V77:V78)</f>
        <v>0</v>
      </c>
      <c r="W76" s="161"/>
      <c r="AG76" t="s">
        <v>198</v>
      </c>
    </row>
    <row r="77" spans="1:60" outlineLevel="1">
      <c r="A77" s="176">
        <v>31</v>
      </c>
      <c r="B77" s="177" t="s">
        <v>2317</v>
      </c>
      <c r="C77" s="186" t="s">
        <v>2318</v>
      </c>
      <c r="D77" s="178" t="s">
        <v>2319</v>
      </c>
      <c r="E77" s="179">
        <v>15</v>
      </c>
      <c r="F77" s="180">
        <v>0</v>
      </c>
      <c r="G77" s="181">
        <f>ROUND(E77*F77,2)</f>
        <v>0</v>
      </c>
      <c r="H77" s="180"/>
      <c r="I77" s="181">
        <f>ROUND(E77*H77,2)</f>
        <v>0</v>
      </c>
      <c r="J77" s="180"/>
      <c r="K77" s="181">
        <f>ROUND(E77*J77,2)</f>
        <v>0</v>
      </c>
      <c r="L77" s="181">
        <v>21</v>
      </c>
      <c r="M77" s="181">
        <f>G77*(1+L77/100)</f>
        <v>0</v>
      </c>
      <c r="N77" s="181">
        <v>0</v>
      </c>
      <c r="O77" s="181">
        <f>ROUND(E77*N77,2)</f>
        <v>0</v>
      </c>
      <c r="P77" s="181">
        <v>0</v>
      </c>
      <c r="Q77" s="181">
        <f>ROUND(E77*P77,2)</f>
        <v>0</v>
      </c>
      <c r="R77" s="181"/>
      <c r="S77" s="181" t="s">
        <v>212</v>
      </c>
      <c r="T77" s="182" t="s">
        <v>202</v>
      </c>
      <c r="U77" s="160">
        <v>0</v>
      </c>
      <c r="V77" s="160">
        <f>ROUND(E77*U77,2)</f>
        <v>0</v>
      </c>
      <c r="W77" s="160"/>
      <c r="X77" s="151"/>
      <c r="Y77" s="151"/>
      <c r="Z77" s="151"/>
      <c r="AA77" s="151"/>
      <c r="AB77" s="151"/>
      <c r="AC77" s="151"/>
      <c r="AD77" s="151"/>
      <c r="AE77" s="151"/>
      <c r="AF77" s="151"/>
      <c r="AG77" s="151" t="s">
        <v>259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68">
        <v>32</v>
      </c>
      <c r="B78" s="169" t="s">
        <v>2311</v>
      </c>
      <c r="C78" s="185" t="s">
        <v>2320</v>
      </c>
      <c r="D78" s="170" t="s">
        <v>211</v>
      </c>
      <c r="E78" s="171">
        <v>1</v>
      </c>
      <c r="F78" s="172">
        <v>0</v>
      </c>
      <c r="G78" s="173">
        <f>ROUND(E78*F78,2)</f>
        <v>0</v>
      </c>
      <c r="H78" s="172"/>
      <c r="I78" s="173">
        <f>ROUND(E78*H78,2)</f>
        <v>0</v>
      </c>
      <c r="J78" s="172"/>
      <c r="K78" s="173">
        <f>ROUND(E78*J78,2)</f>
        <v>0</v>
      </c>
      <c r="L78" s="173">
        <v>21</v>
      </c>
      <c r="M78" s="173">
        <f>G78*(1+L78/100)</f>
        <v>0</v>
      </c>
      <c r="N78" s="173">
        <v>0</v>
      </c>
      <c r="O78" s="173">
        <f>ROUND(E78*N78,2)</f>
        <v>0</v>
      </c>
      <c r="P78" s="173">
        <v>0</v>
      </c>
      <c r="Q78" s="173">
        <f>ROUND(E78*P78,2)</f>
        <v>0</v>
      </c>
      <c r="R78" s="173"/>
      <c r="S78" s="173" t="s">
        <v>212</v>
      </c>
      <c r="T78" s="174" t="s">
        <v>202</v>
      </c>
      <c r="U78" s="160">
        <v>0</v>
      </c>
      <c r="V78" s="160">
        <f>ROUND(E78*U78,2)</f>
        <v>0</v>
      </c>
      <c r="W78" s="160"/>
      <c r="X78" s="151"/>
      <c r="Y78" s="151"/>
      <c r="Z78" s="151"/>
      <c r="AA78" s="151"/>
      <c r="AB78" s="151"/>
      <c r="AC78" s="151"/>
      <c r="AD78" s="151"/>
      <c r="AE78" s="151"/>
      <c r="AF78" s="151"/>
      <c r="AG78" s="151" t="s">
        <v>259</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c r="A79" s="5"/>
      <c r="B79" s="6"/>
      <c r="C79" s="187"/>
      <c r="D79" s="8"/>
      <c r="E79" s="5"/>
      <c r="F79" s="5"/>
      <c r="G79" s="5"/>
      <c r="H79" s="5"/>
      <c r="I79" s="5"/>
      <c r="J79" s="5"/>
      <c r="K79" s="5"/>
      <c r="L79" s="5"/>
      <c r="M79" s="5"/>
      <c r="N79" s="5"/>
      <c r="O79" s="5"/>
      <c r="P79" s="5"/>
      <c r="Q79" s="5"/>
      <c r="R79" s="5"/>
      <c r="S79" s="5"/>
      <c r="T79" s="5"/>
      <c r="U79" s="5"/>
      <c r="V79" s="5"/>
      <c r="W79" s="5"/>
      <c r="AE79">
        <v>15</v>
      </c>
      <c r="AF79">
        <v>21</v>
      </c>
    </row>
    <row r="80" spans="1:60">
      <c r="A80" s="154"/>
      <c r="B80" s="155" t="s">
        <v>29</v>
      </c>
      <c r="C80" s="188"/>
      <c r="D80" s="156"/>
      <c r="E80" s="157"/>
      <c r="F80" s="157"/>
      <c r="G80" s="183">
        <f>G8+G17+G40+G64+G76</f>
        <v>0</v>
      </c>
      <c r="H80" s="5"/>
      <c r="I80" s="5"/>
      <c r="J80" s="5"/>
      <c r="K80" s="5"/>
      <c r="L80" s="5"/>
      <c r="M80" s="5"/>
      <c r="N80" s="5"/>
      <c r="O80" s="5"/>
      <c r="P80" s="5"/>
      <c r="Q80" s="5"/>
      <c r="R80" s="5"/>
      <c r="S80" s="5"/>
      <c r="T80" s="5"/>
      <c r="U80" s="5"/>
      <c r="V80" s="5"/>
      <c r="W80" s="5"/>
      <c r="AE80">
        <f>SUMIF(L7:L78,AE79,G7:G78)</f>
        <v>0</v>
      </c>
      <c r="AF80">
        <f>SUMIF(L7:L78,AF79,G7:G78)</f>
        <v>0</v>
      </c>
      <c r="AG80" t="s">
        <v>238</v>
      </c>
    </row>
    <row r="81" spans="3:33">
      <c r="C81" s="189"/>
      <c r="D81" s="142"/>
      <c r="AG81" t="s">
        <v>239</v>
      </c>
    </row>
    <row r="82" spans="3:33">
      <c r="D82" s="142"/>
    </row>
    <row r="83" spans="3:33">
      <c r="D83" s="142"/>
    </row>
    <row r="84" spans="3:33">
      <c r="D84" s="142"/>
    </row>
    <row r="85" spans="3:33">
      <c r="D85" s="142"/>
    </row>
    <row r="86" spans="3:33">
      <c r="D86" s="142"/>
    </row>
    <row r="87" spans="3:33">
      <c r="D87" s="142"/>
    </row>
    <row r="88" spans="3:33">
      <c r="D88" s="142"/>
    </row>
    <row r="89" spans="3:33">
      <c r="D89" s="142"/>
    </row>
    <row r="90" spans="3:33">
      <c r="D90" s="142"/>
    </row>
    <row r="91" spans="3:33">
      <c r="D91" s="142"/>
    </row>
    <row r="92" spans="3:33">
      <c r="D92" s="142"/>
    </row>
    <row r="93" spans="3:33">
      <c r="D93" s="142"/>
    </row>
    <row r="94" spans="3:33">
      <c r="D94" s="142"/>
    </row>
    <row r="95" spans="3:33">
      <c r="D95" s="142"/>
    </row>
    <row r="96" spans="3:33">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12">
    <mergeCell ref="C35:G35"/>
    <mergeCell ref="A1:G1"/>
    <mergeCell ref="C2:G2"/>
    <mergeCell ref="C3:G3"/>
    <mergeCell ref="C4:G4"/>
    <mergeCell ref="C10:G10"/>
    <mergeCell ref="C13:G13"/>
    <mergeCell ref="C16:G16"/>
    <mergeCell ref="C27:G27"/>
    <mergeCell ref="C28:G28"/>
    <mergeCell ref="C31:G31"/>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71</v>
      </c>
      <c r="C3" s="309" t="s">
        <v>72</v>
      </c>
      <c r="D3" s="310"/>
      <c r="E3" s="310"/>
      <c r="F3" s="310"/>
      <c r="G3" s="311"/>
      <c r="AC3" s="90" t="s">
        <v>173</v>
      </c>
      <c r="AG3" t="s">
        <v>175</v>
      </c>
    </row>
    <row r="4" spans="1:60" ht="24.95" customHeight="1">
      <c r="A4" s="144" t="s">
        <v>9</v>
      </c>
      <c r="B4" s="145" t="s">
        <v>57</v>
      </c>
      <c r="C4" s="312" t="s">
        <v>72</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159</v>
      </c>
      <c r="C8" s="184" t="s">
        <v>160</v>
      </c>
      <c r="D8" s="164"/>
      <c r="E8" s="165"/>
      <c r="F8" s="166"/>
      <c r="G8" s="166">
        <f>SUMIF(AG9:AG98,"&lt;&gt;NOR",G9:G98)</f>
        <v>0</v>
      </c>
      <c r="H8" s="166"/>
      <c r="I8" s="166">
        <f>SUM(I9:I98)</f>
        <v>0</v>
      </c>
      <c r="J8" s="166"/>
      <c r="K8" s="166">
        <f>SUM(K9:K98)</f>
        <v>0</v>
      </c>
      <c r="L8" s="166"/>
      <c r="M8" s="166">
        <f>SUM(M9:M98)</f>
        <v>0</v>
      </c>
      <c r="N8" s="166"/>
      <c r="O8" s="166">
        <f>SUM(O9:O98)</f>
        <v>0</v>
      </c>
      <c r="P8" s="166"/>
      <c r="Q8" s="166">
        <f>SUM(Q9:Q98)</f>
        <v>0</v>
      </c>
      <c r="R8" s="166"/>
      <c r="S8" s="166"/>
      <c r="T8" s="167"/>
      <c r="U8" s="161"/>
      <c r="V8" s="161">
        <f>SUM(V9:V98)</f>
        <v>94.210000000000022</v>
      </c>
      <c r="W8" s="161"/>
      <c r="AG8" t="s">
        <v>198</v>
      </c>
    </row>
    <row r="9" spans="1:60" outlineLevel="1">
      <c r="A9" s="168">
        <v>1</v>
      </c>
      <c r="B9" s="169" t="s">
        <v>2321</v>
      </c>
      <c r="C9" s="185" t="s">
        <v>2322</v>
      </c>
      <c r="D9" s="170" t="s">
        <v>211</v>
      </c>
      <c r="E9" s="171">
        <v>35</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159</v>
      </c>
      <c r="S9" s="173" t="s">
        <v>201</v>
      </c>
      <c r="T9" s="174" t="s">
        <v>245</v>
      </c>
      <c r="U9" s="160">
        <v>0.14130000000000001</v>
      </c>
      <c r="V9" s="160">
        <f>ROUND(E9*U9,2)</f>
        <v>4.95</v>
      </c>
      <c r="W9" s="160"/>
      <c r="X9" s="151"/>
      <c r="Y9" s="151"/>
      <c r="Z9" s="151"/>
      <c r="AA9" s="151"/>
      <c r="AB9" s="151"/>
      <c r="AC9" s="151"/>
      <c r="AD9" s="151"/>
      <c r="AE9" s="151"/>
      <c r="AF9" s="151"/>
      <c r="AG9" s="151" t="s">
        <v>2323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198" t="s">
        <v>2324</v>
      </c>
      <c r="D10" s="190"/>
      <c r="E10" s="191">
        <v>35</v>
      </c>
      <c r="F10" s="160"/>
      <c r="G10" s="16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250</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68">
        <v>2</v>
      </c>
      <c r="B11" s="169" t="s">
        <v>2325</v>
      </c>
      <c r="C11" s="185" t="s">
        <v>2326</v>
      </c>
      <c r="D11" s="170" t="s">
        <v>211</v>
      </c>
      <c r="E11" s="171">
        <v>22</v>
      </c>
      <c r="F11" s="172">
        <v>0</v>
      </c>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t="s">
        <v>159</v>
      </c>
      <c r="S11" s="173" t="s">
        <v>201</v>
      </c>
      <c r="T11" s="174" t="s">
        <v>245</v>
      </c>
      <c r="U11" s="160">
        <v>0.39017000000000002</v>
      </c>
      <c r="V11" s="160">
        <f>ROUND(E11*U11,2)</f>
        <v>8.58</v>
      </c>
      <c r="W11" s="160"/>
      <c r="X11" s="151"/>
      <c r="Y11" s="151"/>
      <c r="Z11" s="151"/>
      <c r="AA11" s="151"/>
      <c r="AB11" s="151"/>
      <c r="AC11" s="151"/>
      <c r="AD11" s="151"/>
      <c r="AE11" s="151"/>
      <c r="AF11" s="151"/>
      <c r="AG11" s="151" t="s">
        <v>2323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8" t="s">
        <v>2327</v>
      </c>
      <c r="D12" s="190"/>
      <c r="E12" s="191">
        <v>22</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250</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c r="A13" s="168">
        <v>3</v>
      </c>
      <c r="B13" s="169" t="s">
        <v>2328</v>
      </c>
      <c r="C13" s="185" t="s">
        <v>2329</v>
      </c>
      <c r="D13" s="170" t="s">
        <v>211</v>
      </c>
      <c r="E13" s="171">
        <v>30</v>
      </c>
      <c r="F13" s="172">
        <v>0</v>
      </c>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159</v>
      </c>
      <c r="S13" s="173" t="s">
        <v>201</v>
      </c>
      <c r="T13" s="174" t="s">
        <v>245</v>
      </c>
      <c r="U13" s="160">
        <v>5.0500000000000003E-2</v>
      </c>
      <c r="V13" s="160">
        <f>ROUND(E13*U13,2)</f>
        <v>1.52</v>
      </c>
      <c r="W13" s="160"/>
      <c r="X13" s="151"/>
      <c r="Y13" s="151"/>
      <c r="Z13" s="151"/>
      <c r="AA13" s="151"/>
      <c r="AB13" s="151"/>
      <c r="AC13" s="151"/>
      <c r="AD13" s="151"/>
      <c r="AE13" s="151"/>
      <c r="AF13" s="151"/>
      <c r="AG13" s="151" t="s">
        <v>2323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8" t="s">
        <v>2330</v>
      </c>
      <c r="D14" s="190"/>
      <c r="E14" s="191">
        <v>30</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250</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c r="A15" s="168">
        <v>4</v>
      </c>
      <c r="B15" s="169" t="s">
        <v>2331</v>
      </c>
      <c r="C15" s="185" t="s">
        <v>2332</v>
      </c>
      <c r="D15" s="170" t="s">
        <v>211</v>
      </c>
      <c r="E15" s="171">
        <v>5</v>
      </c>
      <c r="F15" s="172">
        <v>0</v>
      </c>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t="s">
        <v>159</v>
      </c>
      <c r="S15" s="173" t="s">
        <v>201</v>
      </c>
      <c r="T15" s="174" t="s">
        <v>245</v>
      </c>
      <c r="U15" s="160">
        <v>0.05</v>
      </c>
      <c r="V15" s="160">
        <f>ROUND(E15*U15,2)</f>
        <v>0.25</v>
      </c>
      <c r="W15" s="160"/>
      <c r="X15" s="151"/>
      <c r="Y15" s="151"/>
      <c r="Z15" s="151"/>
      <c r="AA15" s="151"/>
      <c r="AB15" s="151"/>
      <c r="AC15" s="151"/>
      <c r="AD15" s="151"/>
      <c r="AE15" s="151"/>
      <c r="AF15" s="151"/>
      <c r="AG15" s="151" t="s">
        <v>2323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8" t="s">
        <v>2333</v>
      </c>
      <c r="D16" s="190"/>
      <c r="E16" s="191">
        <v>5</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250</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c r="A17" s="168">
        <v>5</v>
      </c>
      <c r="B17" s="169" t="s">
        <v>2334</v>
      </c>
      <c r="C17" s="185" t="s">
        <v>2335</v>
      </c>
      <c r="D17" s="170" t="s">
        <v>211</v>
      </c>
      <c r="E17" s="171">
        <v>5</v>
      </c>
      <c r="F17" s="172">
        <v>0</v>
      </c>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159</v>
      </c>
      <c r="S17" s="173" t="s">
        <v>201</v>
      </c>
      <c r="T17" s="174" t="s">
        <v>245</v>
      </c>
      <c r="U17" s="160">
        <v>0.14749999999999999</v>
      </c>
      <c r="V17" s="160">
        <f>ROUND(E17*U17,2)</f>
        <v>0.74</v>
      </c>
      <c r="W17" s="160"/>
      <c r="X17" s="151"/>
      <c r="Y17" s="151"/>
      <c r="Z17" s="151"/>
      <c r="AA17" s="151"/>
      <c r="AB17" s="151"/>
      <c r="AC17" s="151"/>
      <c r="AD17" s="151"/>
      <c r="AE17" s="151"/>
      <c r="AF17" s="151"/>
      <c r="AG17" s="151" t="s">
        <v>2323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8" t="s">
        <v>2336</v>
      </c>
      <c r="D18" s="190"/>
      <c r="E18" s="191">
        <v>5</v>
      </c>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250</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c r="A19" s="168">
        <v>6</v>
      </c>
      <c r="B19" s="169" t="s">
        <v>2337</v>
      </c>
      <c r="C19" s="185" t="s">
        <v>2338</v>
      </c>
      <c r="D19" s="170" t="s">
        <v>211</v>
      </c>
      <c r="E19" s="171">
        <v>2</v>
      </c>
      <c r="F19" s="172">
        <v>0</v>
      </c>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159</v>
      </c>
      <c r="S19" s="173" t="s">
        <v>201</v>
      </c>
      <c r="T19" s="174" t="s">
        <v>245</v>
      </c>
      <c r="U19" s="160">
        <v>0.33733000000000002</v>
      </c>
      <c r="V19" s="160">
        <f>ROUND(E19*U19,2)</f>
        <v>0.67</v>
      </c>
      <c r="W19" s="160"/>
      <c r="X19" s="151"/>
      <c r="Y19" s="151"/>
      <c r="Z19" s="151"/>
      <c r="AA19" s="151"/>
      <c r="AB19" s="151"/>
      <c r="AC19" s="151"/>
      <c r="AD19" s="151"/>
      <c r="AE19" s="151"/>
      <c r="AF19" s="151"/>
      <c r="AG19" s="151" t="s">
        <v>2323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8" t="s">
        <v>2339</v>
      </c>
      <c r="D20" s="190"/>
      <c r="E20" s="191">
        <v>2</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250</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c r="A21" s="168">
        <v>7</v>
      </c>
      <c r="B21" s="169" t="s">
        <v>2340</v>
      </c>
      <c r="C21" s="185" t="s">
        <v>2341</v>
      </c>
      <c r="D21" s="170" t="s">
        <v>211</v>
      </c>
      <c r="E21" s="171">
        <v>2</v>
      </c>
      <c r="F21" s="172">
        <v>0</v>
      </c>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159</v>
      </c>
      <c r="S21" s="173" t="s">
        <v>201</v>
      </c>
      <c r="T21" s="174" t="s">
        <v>245</v>
      </c>
      <c r="U21" s="160">
        <v>0.16866999999999999</v>
      </c>
      <c r="V21" s="160">
        <f>ROUND(E21*U21,2)</f>
        <v>0.34</v>
      </c>
      <c r="W21" s="160"/>
      <c r="X21" s="151"/>
      <c r="Y21" s="151"/>
      <c r="Z21" s="151"/>
      <c r="AA21" s="151"/>
      <c r="AB21" s="151"/>
      <c r="AC21" s="151"/>
      <c r="AD21" s="151"/>
      <c r="AE21" s="151"/>
      <c r="AF21" s="151"/>
      <c r="AG21" s="151" t="s">
        <v>2323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8" t="s">
        <v>2342</v>
      </c>
      <c r="D22" s="190"/>
      <c r="E22" s="191">
        <v>2</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250</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68">
        <v>8</v>
      </c>
      <c r="B23" s="169" t="s">
        <v>2343</v>
      </c>
      <c r="C23" s="185" t="s">
        <v>2344</v>
      </c>
      <c r="D23" s="170" t="s">
        <v>211</v>
      </c>
      <c r="E23" s="171">
        <v>1</v>
      </c>
      <c r="F23" s="172">
        <v>0</v>
      </c>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159</v>
      </c>
      <c r="S23" s="173" t="s">
        <v>201</v>
      </c>
      <c r="T23" s="174" t="s">
        <v>245</v>
      </c>
      <c r="U23" s="160">
        <v>0.18967000000000001</v>
      </c>
      <c r="V23" s="160">
        <f>ROUND(E23*U23,2)</f>
        <v>0.19</v>
      </c>
      <c r="W23" s="160"/>
      <c r="X23" s="151"/>
      <c r="Y23" s="151"/>
      <c r="Z23" s="151"/>
      <c r="AA23" s="151"/>
      <c r="AB23" s="151"/>
      <c r="AC23" s="151"/>
      <c r="AD23" s="151"/>
      <c r="AE23" s="151"/>
      <c r="AF23" s="151"/>
      <c r="AG23" s="151" t="s">
        <v>2323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8" t="s">
        <v>2345</v>
      </c>
      <c r="D24" s="190"/>
      <c r="E24" s="191">
        <v>1</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250</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68">
        <v>9</v>
      </c>
      <c r="B25" s="169" t="s">
        <v>2346</v>
      </c>
      <c r="C25" s="185" t="s">
        <v>2347</v>
      </c>
      <c r="D25" s="170" t="s">
        <v>211</v>
      </c>
      <c r="E25" s="171">
        <v>15</v>
      </c>
      <c r="F25" s="172">
        <v>0</v>
      </c>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t="s">
        <v>159</v>
      </c>
      <c r="S25" s="173" t="s">
        <v>201</v>
      </c>
      <c r="T25" s="174" t="s">
        <v>245</v>
      </c>
      <c r="U25" s="160">
        <v>0.14749999999999999</v>
      </c>
      <c r="V25" s="160">
        <f>ROUND(E25*U25,2)</f>
        <v>2.21</v>
      </c>
      <c r="W25" s="160"/>
      <c r="X25" s="151"/>
      <c r="Y25" s="151"/>
      <c r="Z25" s="151"/>
      <c r="AA25" s="151"/>
      <c r="AB25" s="151"/>
      <c r="AC25" s="151"/>
      <c r="AD25" s="151"/>
      <c r="AE25" s="151"/>
      <c r="AF25" s="151"/>
      <c r="AG25" s="151" t="s">
        <v>2323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198" t="s">
        <v>2348</v>
      </c>
      <c r="D26" s="190"/>
      <c r="E26" s="191">
        <v>15</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250</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1">
      <c r="A27" s="168">
        <v>10</v>
      </c>
      <c r="B27" s="169" t="s">
        <v>2349</v>
      </c>
      <c r="C27" s="185" t="s">
        <v>2350</v>
      </c>
      <c r="D27" s="170" t="s">
        <v>211</v>
      </c>
      <c r="E27" s="171">
        <v>10</v>
      </c>
      <c r="F27" s="172">
        <v>0</v>
      </c>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159</v>
      </c>
      <c r="S27" s="173" t="s">
        <v>201</v>
      </c>
      <c r="T27" s="174" t="s">
        <v>245</v>
      </c>
      <c r="U27" s="160">
        <v>0.26</v>
      </c>
      <c r="V27" s="160">
        <f>ROUND(E27*U27,2)</f>
        <v>2.6</v>
      </c>
      <c r="W27" s="160"/>
      <c r="X27" s="151"/>
      <c r="Y27" s="151"/>
      <c r="Z27" s="151"/>
      <c r="AA27" s="151"/>
      <c r="AB27" s="151"/>
      <c r="AC27" s="151"/>
      <c r="AD27" s="151"/>
      <c r="AE27" s="151"/>
      <c r="AF27" s="151"/>
      <c r="AG27" s="151" t="s">
        <v>2323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8" t="s">
        <v>2351</v>
      </c>
      <c r="D28" s="190"/>
      <c r="E28" s="191">
        <v>10</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250</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68">
        <v>11</v>
      </c>
      <c r="B29" s="169" t="s">
        <v>2352</v>
      </c>
      <c r="C29" s="185" t="s">
        <v>2353</v>
      </c>
      <c r="D29" s="170" t="s">
        <v>211</v>
      </c>
      <c r="E29" s="171">
        <v>6</v>
      </c>
      <c r="F29" s="172">
        <v>0</v>
      </c>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159</v>
      </c>
      <c r="S29" s="173" t="s">
        <v>201</v>
      </c>
      <c r="T29" s="174" t="s">
        <v>245</v>
      </c>
      <c r="U29" s="160">
        <v>0.31617000000000001</v>
      </c>
      <c r="V29" s="160">
        <f>ROUND(E29*U29,2)</f>
        <v>1.9</v>
      </c>
      <c r="W29" s="160"/>
      <c r="X29" s="151"/>
      <c r="Y29" s="151"/>
      <c r="Z29" s="151"/>
      <c r="AA29" s="151"/>
      <c r="AB29" s="151"/>
      <c r="AC29" s="151"/>
      <c r="AD29" s="151"/>
      <c r="AE29" s="151"/>
      <c r="AF29" s="151"/>
      <c r="AG29" s="151" t="s">
        <v>2323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8" t="s">
        <v>2354</v>
      </c>
      <c r="D30" s="190"/>
      <c r="E30" s="191">
        <v>6</v>
      </c>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250</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2.5" outlineLevel="1">
      <c r="A31" s="168">
        <v>12</v>
      </c>
      <c r="B31" s="169" t="s">
        <v>2355</v>
      </c>
      <c r="C31" s="185" t="s">
        <v>2356</v>
      </c>
      <c r="D31" s="170" t="s">
        <v>211</v>
      </c>
      <c r="E31" s="171">
        <v>2</v>
      </c>
      <c r="F31" s="172">
        <v>0</v>
      </c>
      <c r="G31" s="173">
        <f>ROUND(E31*F31,2)</f>
        <v>0</v>
      </c>
      <c r="H31" s="172"/>
      <c r="I31" s="173">
        <f>ROUND(E31*H31,2)</f>
        <v>0</v>
      </c>
      <c r="J31" s="172"/>
      <c r="K31" s="173">
        <f>ROUND(E31*J31,2)</f>
        <v>0</v>
      </c>
      <c r="L31" s="173">
        <v>21</v>
      </c>
      <c r="M31" s="173">
        <f>G31*(1+L31/100)</f>
        <v>0</v>
      </c>
      <c r="N31" s="173">
        <v>0</v>
      </c>
      <c r="O31" s="173">
        <f>ROUND(E31*N31,2)</f>
        <v>0</v>
      </c>
      <c r="P31" s="173">
        <v>0</v>
      </c>
      <c r="Q31" s="173">
        <f>ROUND(E31*P31,2)</f>
        <v>0</v>
      </c>
      <c r="R31" s="173" t="s">
        <v>159</v>
      </c>
      <c r="S31" s="173" t="s">
        <v>201</v>
      </c>
      <c r="T31" s="174" t="s">
        <v>245</v>
      </c>
      <c r="U31" s="160">
        <v>0.33733000000000002</v>
      </c>
      <c r="V31" s="160">
        <f>ROUND(E31*U31,2)</f>
        <v>0.67</v>
      </c>
      <c r="W31" s="160"/>
      <c r="X31" s="151"/>
      <c r="Y31" s="151"/>
      <c r="Z31" s="151"/>
      <c r="AA31" s="151"/>
      <c r="AB31" s="151"/>
      <c r="AC31" s="151"/>
      <c r="AD31" s="151"/>
      <c r="AE31" s="151"/>
      <c r="AF31" s="151"/>
      <c r="AG31" s="151" t="s">
        <v>2323</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8" t="s">
        <v>2357</v>
      </c>
      <c r="D32" s="190"/>
      <c r="E32" s="191">
        <v>2</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68">
        <v>13</v>
      </c>
      <c r="B33" s="169" t="s">
        <v>2358</v>
      </c>
      <c r="C33" s="185" t="s">
        <v>2359</v>
      </c>
      <c r="D33" s="170" t="s">
        <v>211</v>
      </c>
      <c r="E33" s="171">
        <v>19</v>
      </c>
      <c r="F33" s="172">
        <v>0</v>
      </c>
      <c r="G33" s="173">
        <f>ROUND(E33*F33,2)</f>
        <v>0</v>
      </c>
      <c r="H33" s="172"/>
      <c r="I33" s="173">
        <f>ROUND(E33*H33,2)</f>
        <v>0</v>
      </c>
      <c r="J33" s="172"/>
      <c r="K33" s="173">
        <f>ROUND(E33*J33,2)</f>
        <v>0</v>
      </c>
      <c r="L33" s="173">
        <v>21</v>
      </c>
      <c r="M33" s="173">
        <f>G33*(1+L33/100)</f>
        <v>0</v>
      </c>
      <c r="N33" s="173">
        <v>0</v>
      </c>
      <c r="O33" s="173">
        <f>ROUND(E33*N33,2)</f>
        <v>0</v>
      </c>
      <c r="P33" s="173">
        <v>0</v>
      </c>
      <c r="Q33" s="173">
        <f>ROUND(E33*P33,2)</f>
        <v>0</v>
      </c>
      <c r="R33" s="173" t="s">
        <v>159</v>
      </c>
      <c r="S33" s="173" t="s">
        <v>201</v>
      </c>
      <c r="T33" s="174" t="s">
        <v>245</v>
      </c>
      <c r="U33" s="160">
        <v>0.86433000000000004</v>
      </c>
      <c r="V33" s="160">
        <f>ROUND(E33*U33,2)</f>
        <v>16.420000000000002</v>
      </c>
      <c r="W33" s="160"/>
      <c r="X33" s="151"/>
      <c r="Y33" s="151"/>
      <c r="Z33" s="151"/>
      <c r="AA33" s="151"/>
      <c r="AB33" s="151"/>
      <c r="AC33" s="151"/>
      <c r="AD33" s="151"/>
      <c r="AE33" s="151"/>
      <c r="AF33" s="151"/>
      <c r="AG33" s="151" t="s">
        <v>2323</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8" t="s">
        <v>2360</v>
      </c>
      <c r="D34" s="190"/>
      <c r="E34" s="191">
        <v>19</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250</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68">
        <v>14</v>
      </c>
      <c r="B35" s="169" t="s">
        <v>2361</v>
      </c>
      <c r="C35" s="185" t="s">
        <v>2362</v>
      </c>
      <c r="D35" s="170" t="s">
        <v>211</v>
      </c>
      <c r="E35" s="171">
        <v>2</v>
      </c>
      <c r="F35" s="172">
        <v>0</v>
      </c>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t="s">
        <v>159</v>
      </c>
      <c r="S35" s="173" t="s">
        <v>201</v>
      </c>
      <c r="T35" s="174" t="s">
        <v>245</v>
      </c>
      <c r="U35" s="160">
        <v>1.1385000000000001</v>
      </c>
      <c r="V35" s="160">
        <f>ROUND(E35*U35,2)</f>
        <v>2.2799999999999998</v>
      </c>
      <c r="W35" s="160"/>
      <c r="X35" s="151"/>
      <c r="Y35" s="151"/>
      <c r="Z35" s="151"/>
      <c r="AA35" s="151"/>
      <c r="AB35" s="151"/>
      <c r="AC35" s="151"/>
      <c r="AD35" s="151"/>
      <c r="AE35" s="151"/>
      <c r="AF35" s="151"/>
      <c r="AG35" s="151" t="s">
        <v>2323</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8" t="s">
        <v>2339</v>
      </c>
      <c r="D36" s="190"/>
      <c r="E36" s="191">
        <v>2</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68">
        <v>15</v>
      </c>
      <c r="B37" s="169" t="s">
        <v>2363</v>
      </c>
      <c r="C37" s="185" t="s">
        <v>2364</v>
      </c>
      <c r="D37" s="170" t="s">
        <v>318</v>
      </c>
      <c r="E37" s="171">
        <v>80</v>
      </c>
      <c r="F37" s="172">
        <v>0</v>
      </c>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201</v>
      </c>
      <c r="T37" s="174" t="s">
        <v>245</v>
      </c>
      <c r="U37" s="160">
        <v>7.0000000000000007E-2</v>
      </c>
      <c r="V37" s="160">
        <f>ROUND(E37*U37,2)</f>
        <v>5.6</v>
      </c>
      <c r="W37" s="160"/>
      <c r="X37" s="151"/>
      <c r="Y37" s="151"/>
      <c r="Z37" s="151"/>
      <c r="AA37" s="151"/>
      <c r="AB37" s="151"/>
      <c r="AC37" s="151"/>
      <c r="AD37" s="151"/>
      <c r="AE37" s="151"/>
      <c r="AF37" s="151"/>
      <c r="AG37" s="151" t="s">
        <v>2323</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8" t="s">
        <v>2365</v>
      </c>
      <c r="D38" s="190"/>
      <c r="E38" s="191">
        <v>80</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68">
        <v>16</v>
      </c>
      <c r="B39" s="169" t="s">
        <v>2366</v>
      </c>
      <c r="C39" s="185" t="s">
        <v>2367</v>
      </c>
      <c r="D39" s="170" t="s">
        <v>318</v>
      </c>
      <c r="E39" s="171">
        <v>140</v>
      </c>
      <c r="F39" s="172">
        <v>0</v>
      </c>
      <c r="G39" s="173">
        <f>ROUND(E39*F39,2)</f>
        <v>0</v>
      </c>
      <c r="H39" s="172"/>
      <c r="I39" s="173">
        <f>ROUND(E39*H39,2)</f>
        <v>0</v>
      </c>
      <c r="J39" s="172"/>
      <c r="K39" s="173">
        <f>ROUND(E39*J39,2)</f>
        <v>0</v>
      </c>
      <c r="L39" s="173">
        <v>21</v>
      </c>
      <c r="M39" s="173">
        <f>G39*(1+L39/100)</f>
        <v>0</v>
      </c>
      <c r="N39" s="173">
        <v>0</v>
      </c>
      <c r="O39" s="173">
        <f>ROUND(E39*N39,2)</f>
        <v>0</v>
      </c>
      <c r="P39" s="173">
        <v>0</v>
      </c>
      <c r="Q39" s="173">
        <f>ROUND(E39*P39,2)</f>
        <v>0</v>
      </c>
      <c r="R39" s="173"/>
      <c r="S39" s="173" t="s">
        <v>201</v>
      </c>
      <c r="T39" s="174" t="s">
        <v>245</v>
      </c>
      <c r="U39" s="160">
        <v>7.0000000000000007E-2</v>
      </c>
      <c r="V39" s="160">
        <f>ROUND(E39*U39,2)</f>
        <v>9.8000000000000007</v>
      </c>
      <c r="W39" s="160"/>
      <c r="X39" s="151"/>
      <c r="Y39" s="151"/>
      <c r="Z39" s="151"/>
      <c r="AA39" s="151"/>
      <c r="AB39" s="151"/>
      <c r="AC39" s="151"/>
      <c r="AD39" s="151"/>
      <c r="AE39" s="151"/>
      <c r="AF39" s="151"/>
      <c r="AG39" s="151" t="s">
        <v>2323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8" t="s">
        <v>2368</v>
      </c>
      <c r="D40" s="190"/>
      <c r="E40" s="191">
        <v>140</v>
      </c>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250</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68">
        <v>17</v>
      </c>
      <c r="B41" s="169" t="s">
        <v>2369</v>
      </c>
      <c r="C41" s="185" t="s">
        <v>2370</v>
      </c>
      <c r="D41" s="170" t="s">
        <v>318</v>
      </c>
      <c r="E41" s="171">
        <v>100</v>
      </c>
      <c r="F41" s="172">
        <v>0</v>
      </c>
      <c r="G41" s="173">
        <f>ROUND(E41*F41,2)</f>
        <v>0</v>
      </c>
      <c r="H41" s="172"/>
      <c r="I41" s="173">
        <f>ROUND(E41*H41,2)</f>
        <v>0</v>
      </c>
      <c r="J41" s="172"/>
      <c r="K41" s="173">
        <f>ROUND(E41*J41,2)</f>
        <v>0</v>
      </c>
      <c r="L41" s="173">
        <v>21</v>
      </c>
      <c r="M41" s="173">
        <f>G41*(1+L41/100)</f>
        <v>0</v>
      </c>
      <c r="N41" s="173">
        <v>0</v>
      </c>
      <c r="O41" s="173">
        <f>ROUND(E41*N41,2)</f>
        <v>0</v>
      </c>
      <c r="P41" s="173">
        <v>0</v>
      </c>
      <c r="Q41" s="173">
        <f>ROUND(E41*P41,2)</f>
        <v>0</v>
      </c>
      <c r="R41" s="173"/>
      <c r="S41" s="173" t="s">
        <v>201</v>
      </c>
      <c r="T41" s="174" t="s">
        <v>245</v>
      </c>
      <c r="U41" s="160">
        <v>7.0000000000000007E-2</v>
      </c>
      <c r="V41" s="160">
        <f>ROUND(E41*U41,2)</f>
        <v>7</v>
      </c>
      <c r="W41" s="160"/>
      <c r="X41" s="151"/>
      <c r="Y41" s="151"/>
      <c r="Z41" s="151"/>
      <c r="AA41" s="151"/>
      <c r="AB41" s="151"/>
      <c r="AC41" s="151"/>
      <c r="AD41" s="151"/>
      <c r="AE41" s="151"/>
      <c r="AF41" s="151"/>
      <c r="AG41" s="151" t="s">
        <v>2323</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8" t="s">
        <v>2371</v>
      </c>
      <c r="D42" s="190"/>
      <c r="E42" s="191">
        <v>100</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250</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68">
        <v>18</v>
      </c>
      <c r="B43" s="169" t="s">
        <v>2372</v>
      </c>
      <c r="C43" s="185" t="s">
        <v>2373</v>
      </c>
      <c r="D43" s="170" t="s">
        <v>318</v>
      </c>
      <c r="E43" s="171">
        <v>20</v>
      </c>
      <c r="F43" s="172">
        <v>0</v>
      </c>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201</v>
      </c>
      <c r="T43" s="174" t="s">
        <v>245</v>
      </c>
      <c r="U43" s="160">
        <v>7.0000000000000007E-2</v>
      </c>
      <c r="V43" s="160">
        <f>ROUND(E43*U43,2)</f>
        <v>1.4</v>
      </c>
      <c r="W43" s="160"/>
      <c r="X43" s="151"/>
      <c r="Y43" s="151"/>
      <c r="Z43" s="151"/>
      <c r="AA43" s="151"/>
      <c r="AB43" s="151"/>
      <c r="AC43" s="151"/>
      <c r="AD43" s="151"/>
      <c r="AE43" s="151"/>
      <c r="AF43" s="151"/>
      <c r="AG43" s="151" t="s">
        <v>2323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8" t="s">
        <v>2374</v>
      </c>
      <c r="D44" s="190"/>
      <c r="E44" s="191">
        <v>20</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68">
        <v>19</v>
      </c>
      <c r="B45" s="169" t="s">
        <v>2375</v>
      </c>
      <c r="C45" s="185" t="s">
        <v>2376</v>
      </c>
      <c r="D45" s="170" t="s">
        <v>318</v>
      </c>
      <c r="E45" s="171">
        <v>15</v>
      </c>
      <c r="F45" s="172">
        <v>0</v>
      </c>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c r="S45" s="173" t="s">
        <v>201</v>
      </c>
      <c r="T45" s="174" t="s">
        <v>245</v>
      </c>
      <c r="U45" s="160">
        <v>7.2459999999999997E-2</v>
      </c>
      <c r="V45" s="160">
        <f>ROUND(E45*U45,2)</f>
        <v>1.0900000000000001</v>
      </c>
      <c r="W45" s="160"/>
      <c r="X45" s="151"/>
      <c r="Y45" s="151"/>
      <c r="Z45" s="151"/>
      <c r="AA45" s="151"/>
      <c r="AB45" s="151"/>
      <c r="AC45" s="151"/>
      <c r="AD45" s="151"/>
      <c r="AE45" s="151"/>
      <c r="AF45" s="151"/>
      <c r="AG45" s="151" t="s">
        <v>2323</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8" t="s">
        <v>2377</v>
      </c>
      <c r="D46" s="190"/>
      <c r="E46" s="191">
        <v>15</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250</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76">
        <v>20</v>
      </c>
      <c r="B47" s="177" t="s">
        <v>2378</v>
      </c>
      <c r="C47" s="186" t="s">
        <v>2379</v>
      </c>
      <c r="D47" s="178" t="s">
        <v>2319</v>
      </c>
      <c r="E47" s="179">
        <v>15</v>
      </c>
      <c r="F47" s="180">
        <v>0</v>
      </c>
      <c r="G47" s="181">
        <f>ROUND(E47*F47,2)</f>
        <v>0</v>
      </c>
      <c r="H47" s="180"/>
      <c r="I47" s="181">
        <f>ROUND(E47*H47,2)</f>
        <v>0</v>
      </c>
      <c r="J47" s="180"/>
      <c r="K47" s="181">
        <f>ROUND(E47*J47,2)</f>
        <v>0</v>
      </c>
      <c r="L47" s="181">
        <v>21</v>
      </c>
      <c r="M47" s="181">
        <f>G47*(1+L47/100)</f>
        <v>0</v>
      </c>
      <c r="N47" s="181">
        <v>0</v>
      </c>
      <c r="O47" s="181">
        <f>ROUND(E47*N47,2)</f>
        <v>0</v>
      </c>
      <c r="P47" s="181">
        <v>0</v>
      </c>
      <c r="Q47" s="181">
        <f>ROUND(E47*P47,2)</f>
        <v>0</v>
      </c>
      <c r="R47" s="181"/>
      <c r="S47" s="181" t="s">
        <v>212</v>
      </c>
      <c r="T47" s="182" t="s">
        <v>202</v>
      </c>
      <c r="U47" s="160">
        <v>0</v>
      </c>
      <c r="V47" s="160">
        <f>ROUND(E47*U47,2)</f>
        <v>0</v>
      </c>
      <c r="W47" s="160"/>
      <c r="X47" s="151"/>
      <c r="Y47" s="151"/>
      <c r="Z47" s="151"/>
      <c r="AA47" s="151"/>
      <c r="AB47" s="151"/>
      <c r="AC47" s="151"/>
      <c r="AD47" s="151"/>
      <c r="AE47" s="151"/>
      <c r="AF47" s="151"/>
      <c r="AG47" s="151" t="s">
        <v>2323</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68">
        <v>21</v>
      </c>
      <c r="B48" s="169" t="s">
        <v>2380</v>
      </c>
      <c r="C48" s="185" t="s">
        <v>2381</v>
      </c>
      <c r="D48" s="170" t="s">
        <v>211</v>
      </c>
      <c r="E48" s="171">
        <v>6</v>
      </c>
      <c r="F48" s="172">
        <v>0</v>
      </c>
      <c r="G48" s="173">
        <f>ROUND(E48*F48,2)</f>
        <v>0</v>
      </c>
      <c r="H48" s="172"/>
      <c r="I48" s="173">
        <f>ROUND(E48*H48,2)</f>
        <v>0</v>
      </c>
      <c r="J48" s="172"/>
      <c r="K48" s="173">
        <f>ROUND(E48*J48,2)</f>
        <v>0</v>
      </c>
      <c r="L48" s="173">
        <v>21</v>
      </c>
      <c r="M48" s="173">
        <f>G48*(1+L48/100)</f>
        <v>0</v>
      </c>
      <c r="N48" s="173">
        <v>0</v>
      </c>
      <c r="O48" s="173">
        <f>ROUND(E48*N48,2)</f>
        <v>0</v>
      </c>
      <c r="P48" s="173">
        <v>0</v>
      </c>
      <c r="Q48" s="173">
        <f>ROUND(E48*P48,2)</f>
        <v>0</v>
      </c>
      <c r="R48" s="173"/>
      <c r="S48" s="173" t="s">
        <v>212</v>
      </c>
      <c r="T48" s="174" t="s">
        <v>202</v>
      </c>
      <c r="U48" s="160">
        <v>0</v>
      </c>
      <c r="V48" s="160">
        <f>ROUND(E48*U48,2)</f>
        <v>0</v>
      </c>
      <c r="W48" s="160"/>
      <c r="X48" s="151"/>
      <c r="Y48" s="151"/>
      <c r="Z48" s="151"/>
      <c r="AA48" s="151"/>
      <c r="AB48" s="151"/>
      <c r="AC48" s="151"/>
      <c r="AD48" s="151"/>
      <c r="AE48" s="151"/>
      <c r="AF48" s="151"/>
      <c r="AG48" s="151" t="s">
        <v>2323</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8" t="s">
        <v>2382</v>
      </c>
      <c r="D49" s="190"/>
      <c r="E49" s="191">
        <v>6</v>
      </c>
      <c r="F49" s="160"/>
      <c r="G49" s="160"/>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250</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76">
        <v>22</v>
      </c>
      <c r="B50" s="177" t="s">
        <v>2383</v>
      </c>
      <c r="C50" s="186" t="s">
        <v>2384</v>
      </c>
      <c r="D50" s="178" t="s">
        <v>2319</v>
      </c>
      <c r="E50" s="179">
        <v>26</v>
      </c>
      <c r="F50" s="180">
        <v>0</v>
      </c>
      <c r="G50" s="181">
        <f>ROUND(E50*F50,2)</f>
        <v>0</v>
      </c>
      <c r="H50" s="180"/>
      <c r="I50" s="181">
        <f>ROUND(E50*H50,2)</f>
        <v>0</v>
      </c>
      <c r="J50" s="180"/>
      <c r="K50" s="181">
        <f>ROUND(E50*J50,2)</f>
        <v>0</v>
      </c>
      <c r="L50" s="181">
        <v>21</v>
      </c>
      <c r="M50" s="181">
        <f>G50*(1+L50/100)</f>
        <v>0</v>
      </c>
      <c r="N50" s="181">
        <v>0</v>
      </c>
      <c r="O50" s="181">
        <f>ROUND(E50*N50,2)</f>
        <v>0</v>
      </c>
      <c r="P50" s="181">
        <v>0</v>
      </c>
      <c r="Q50" s="181">
        <f>ROUND(E50*P50,2)</f>
        <v>0</v>
      </c>
      <c r="R50" s="181" t="s">
        <v>334</v>
      </c>
      <c r="S50" s="181" t="s">
        <v>201</v>
      </c>
      <c r="T50" s="182" t="s">
        <v>245</v>
      </c>
      <c r="U50" s="160">
        <v>1</v>
      </c>
      <c r="V50" s="160">
        <f>ROUND(E50*U50,2)</f>
        <v>26</v>
      </c>
      <c r="W50" s="160"/>
      <c r="X50" s="151"/>
      <c r="Y50" s="151"/>
      <c r="Z50" s="151"/>
      <c r="AA50" s="151"/>
      <c r="AB50" s="151"/>
      <c r="AC50" s="151"/>
      <c r="AD50" s="151"/>
      <c r="AE50" s="151"/>
      <c r="AF50" s="151"/>
      <c r="AG50" s="151" t="s">
        <v>335</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68">
        <v>23</v>
      </c>
      <c r="B51" s="169" t="s">
        <v>2385</v>
      </c>
      <c r="C51" s="185" t="s">
        <v>2386</v>
      </c>
      <c r="D51" s="170" t="s">
        <v>318</v>
      </c>
      <c r="E51" s="171">
        <v>80</v>
      </c>
      <c r="F51" s="172">
        <v>0</v>
      </c>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277</v>
      </c>
      <c r="S51" s="173" t="s">
        <v>201</v>
      </c>
      <c r="T51" s="174" t="s">
        <v>245</v>
      </c>
      <c r="U51" s="160">
        <v>0</v>
      </c>
      <c r="V51" s="160">
        <f>ROUND(E51*U51,2)</f>
        <v>0</v>
      </c>
      <c r="W51" s="160"/>
      <c r="X51" s="151"/>
      <c r="Y51" s="151"/>
      <c r="Z51" s="151"/>
      <c r="AA51" s="151"/>
      <c r="AB51" s="151"/>
      <c r="AC51" s="151"/>
      <c r="AD51" s="151"/>
      <c r="AE51" s="151"/>
      <c r="AF51" s="151"/>
      <c r="AG51" s="151" t="s">
        <v>2387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8" t="s">
        <v>2365</v>
      </c>
      <c r="D52" s="190"/>
      <c r="E52" s="191">
        <v>80</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250</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68">
        <v>24</v>
      </c>
      <c r="B53" s="169" t="s">
        <v>2388</v>
      </c>
      <c r="C53" s="185" t="s">
        <v>2389</v>
      </c>
      <c r="D53" s="170" t="s">
        <v>318</v>
      </c>
      <c r="E53" s="171">
        <v>140</v>
      </c>
      <c r="F53" s="172">
        <v>0</v>
      </c>
      <c r="G53" s="173">
        <f>ROUND(E53*F53,2)</f>
        <v>0</v>
      </c>
      <c r="H53" s="172"/>
      <c r="I53" s="173">
        <f>ROUND(E53*H53,2)</f>
        <v>0</v>
      </c>
      <c r="J53" s="172"/>
      <c r="K53" s="173">
        <f>ROUND(E53*J53,2)</f>
        <v>0</v>
      </c>
      <c r="L53" s="173">
        <v>21</v>
      </c>
      <c r="M53" s="173">
        <f>G53*(1+L53/100)</f>
        <v>0</v>
      </c>
      <c r="N53" s="173">
        <v>0</v>
      </c>
      <c r="O53" s="173">
        <f>ROUND(E53*N53,2)</f>
        <v>0</v>
      </c>
      <c r="P53" s="173">
        <v>0</v>
      </c>
      <c r="Q53" s="173">
        <f>ROUND(E53*P53,2)</f>
        <v>0</v>
      </c>
      <c r="R53" s="173" t="s">
        <v>277</v>
      </c>
      <c r="S53" s="173" t="s">
        <v>201</v>
      </c>
      <c r="T53" s="174" t="s">
        <v>245</v>
      </c>
      <c r="U53" s="160">
        <v>0</v>
      </c>
      <c r="V53" s="160">
        <f>ROUND(E53*U53,2)</f>
        <v>0</v>
      </c>
      <c r="W53" s="160"/>
      <c r="X53" s="151"/>
      <c r="Y53" s="151"/>
      <c r="Z53" s="151"/>
      <c r="AA53" s="151"/>
      <c r="AB53" s="151"/>
      <c r="AC53" s="151"/>
      <c r="AD53" s="151"/>
      <c r="AE53" s="151"/>
      <c r="AF53" s="151"/>
      <c r="AG53" s="151" t="s">
        <v>2387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8" t="s">
        <v>2368</v>
      </c>
      <c r="D54" s="190"/>
      <c r="E54" s="191">
        <v>140</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250</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68">
        <v>25</v>
      </c>
      <c r="B55" s="169" t="s">
        <v>2390</v>
      </c>
      <c r="C55" s="185" t="s">
        <v>2391</v>
      </c>
      <c r="D55" s="170" t="s">
        <v>318</v>
      </c>
      <c r="E55" s="171">
        <v>100</v>
      </c>
      <c r="F55" s="172">
        <v>0</v>
      </c>
      <c r="G55" s="173">
        <f>ROUND(E55*F55,2)</f>
        <v>0</v>
      </c>
      <c r="H55" s="172"/>
      <c r="I55" s="173">
        <f>ROUND(E55*H55,2)</f>
        <v>0</v>
      </c>
      <c r="J55" s="172"/>
      <c r="K55" s="173">
        <f>ROUND(E55*J55,2)</f>
        <v>0</v>
      </c>
      <c r="L55" s="173">
        <v>21</v>
      </c>
      <c r="M55" s="173">
        <f>G55*(1+L55/100)</f>
        <v>0</v>
      </c>
      <c r="N55" s="173">
        <v>0</v>
      </c>
      <c r="O55" s="173">
        <f>ROUND(E55*N55,2)</f>
        <v>0</v>
      </c>
      <c r="P55" s="173">
        <v>0</v>
      </c>
      <c r="Q55" s="173">
        <f>ROUND(E55*P55,2)</f>
        <v>0</v>
      </c>
      <c r="R55" s="173" t="s">
        <v>277</v>
      </c>
      <c r="S55" s="173" t="s">
        <v>201</v>
      </c>
      <c r="T55" s="174" t="s">
        <v>245</v>
      </c>
      <c r="U55" s="160">
        <v>0</v>
      </c>
      <c r="V55" s="160">
        <f>ROUND(E55*U55,2)</f>
        <v>0</v>
      </c>
      <c r="W55" s="160"/>
      <c r="X55" s="151"/>
      <c r="Y55" s="151"/>
      <c r="Z55" s="151"/>
      <c r="AA55" s="151"/>
      <c r="AB55" s="151"/>
      <c r="AC55" s="151"/>
      <c r="AD55" s="151"/>
      <c r="AE55" s="151"/>
      <c r="AF55" s="151"/>
      <c r="AG55" s="151" t="s">
        <v>2387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8" t="s">
        <v>2371</v>
      </c>
      <c r="D56" s="190"/>
      <c r="E56" s="191">
        <v>100</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250</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68">
        <v>26</v>
      </c>
      <c r="B57" s="169" t="s">
        <v>2392</v>
      </c>
      <c r="C57" s="185" t="s">
        <v>2393</v>
      </c>
      <c r="D57" s="170" t="s">
        <v>318</v>
      </c>
      <c r="E57" s="171">
        <v>20</v>
      </c>
      <c r="F57" s="172">
        <v>0</v>
      </c>
      <c r="G57" s="173">
        <f>ROUND(E57*F57,2)</f>
        <v>0</v>
      </c>
      <c r="H57" s="172"/>
      <c r="I57" s="173">
        <f>ROUND(E57*H57,2)</f>
        <v>0</v>
      </c>
      <c r="J57" s="172"/>
      <c r="K57" s="173">
        <f>ROUND(E57*J57,2)</f>
        <v>0</v>
      </c>
      <c r="L57" s="173">
        <v>21</v>
      </c>
      <c r="M57" s="173">
        <f>G57*(1+L57/100)</f>
        <v>0</v>
      </c>
      <c r="N57" s="173">
        <v>0</v>
      </c>
      <c r="O57" s="173">
        <f>ROUND(E57*N57,2)</f>
        <v>0</v>
      </c>
      <c r="P57" s="173">
        <v>0</v>
      </c>
      <c r="Q57" s="173">
        <f>ROUND(E57*P57,2)</f>
        <v>0</v>
      </c>
      <c r="R57" s="173" t="s">
        <v>277</v>
      </c>
      <c r="S57" s="173" t="s">
        <v>201</v>
      </c>
      <c r="T57" s="174" t="s">
        <v>245</v>
      </c>
      <c r="U57" s="160">
        <v>0</v>
      </c>
      <c r="V57" s="160">
        <f>ROUND(E57*U57,2)</f>
        <v>0</v>
      </c>
      <c r="W57" s="160"/>
      <c r="X57" s="151"/>
      <c r="Y57" s="151"/>
      <c r="Z57" s="151"/>
      <c r="AA57" s="151"/>
      <c r="AB57" s="151"/>
      <c r="AC57" s="151"/>
      <c r="AD57" s="151"/>
      <c r="AE57" s="151"/>
      <c r="AF57" s="151"/>
      <c r="AG57" s="151" t="s">
        <v>2387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8" t="s">
        <v>2394</v>
      </c>
      <c r="D58" s="190"/>
      <c r="E58" s="191">
        <v>20</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250</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68">
        <v>27</v>
      </c>
      <c r="B59" s="169" t="s">
        <v>2395</v>
      </c>
      <c r="C59" s="185" t="s">
        <v>2396</v>
      </c>
      <c r="D59" s="170" t="s">
        <v>318</v>
      </c>
      <c r="E59" s="171">
        <v>15</v>
      </c>
      <c r="F59" s="172">
        <v>0</v>
      </c>
      <c r="G59" s="173">
        <f>ROUND(E59*F59,2)</f>
        <v>0</v>
      </c>
      <c r="H59" s="172"/>
      <c r="I59" s="173">
        <f>ROUND(E59*H59,2)</f>
        <v>0</v>
      </c>
      <c r="J59" s="172"/>
      <c r="K59" s="173">
        <f>ROUND(E59*J59,2)</f>
        <v>0</v>
      </c>
      <c r="L59" s="173">
        <v>21</v>
      </c>
      <c r="M59" s="173">
        <f>G59*(1+L59/100)</f>
        <v>0</v>
      </c>
      <c r="N59" s="173">
        <v>0</v>
      </c>
      <c r="O59" s="173">
        <f>ROUND(E59*N59,2)</f>
        <v>0</v>
      </c>
      <c r="P59" s="173">
        <v>0</v>
      </c>
      <c r="Q59" s="173">
        <f>ROUND(E59*P59,2)</f>
        <v>0</v>
      </c>
      <c r="R59" s="173" t="s">
        <v>277</v>
      </c>
      <c r="S59" s="173" t="s">
        <v>201</v>
      </c>
      <c r="T59" s="174" t="s">
        <v>245</v>
      </c>
      <c r="U59" s="160">
        <v>0</v>
      </c>
      <c r="V59" s="160">
        <f>ROUND(E59*U59,2)</f>
        <v>0</v>
      </c>
      <c r="W59" s="160"/>
      <c r="X59" s="151"/>
      <c r="Y59" s="151"/>
      <c r="Z59" s="151"/>
      <c r="AA59" s="151"/>
      <c r="AB59" s="151"/>
      <c r="AC59" s="151"/>
      <c r="AD59" s="151"/>
      <c r="AE59" s="151"/>
      <c r="AF59" s="151"/>
      <c r="AG59" s="151" t="s">
        <v>2387</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8" t="s">
        <v>2397</v>
      </c>
      <c r="D60" s="190"/>
      <c r="E60" s="191">
        <v>15</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250</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22.5" outlineLevel="1">
      <c r="A61" s="168">
        <v>28</v>
      </c>
      <c r="B61" s="169" t="s">
        <v>2398</v>
      </c>
      <c r="C61" s="185" t="s">
        <v>2399</v>
      </c>
      <c r="D61" s="170" t="s">
        <v>211</v>
      </c>
      <c r="E61" s="171">
        <v>5</v>
      </c>
      <c r="F61" s="172">
        <v>0</v>
      </c>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t="s">
        <v>277</v>
      </c>
      <c r="S61" s="173" t="s">
        <v>201</v>
      </c>
      <c r="T61" s="174" t="s">
        <v>245</v>
      </c>
      <c r="U61" s="160">
        <v>0</v>
      </c>
      <c r="V61" s="160">
        <f>ROUND(E61*U61,2)</f>
        <v>0</v>
      </c>
      <c r="W61" s="160"/>
      <c r="X61" s="151"/>
      <c r="Y61" s="151"/>
      <c r="Z61" s="151"/>
      <c r="AA61" s="151"/>
      <c r="AB61" s="151"/>
      <c r="AC61" s="151"/>
      <c r="AD61" s="151"/>
      <c r="AE61" s="151"/>
      <c r="AF61" s="151"/>
      <c r="AG61" s="151" t="s">
        <v>2387</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8" t="s">
        <v>2336</v>
      </c>
      <c r="D62" s="190"/>
      <c r="E62" s="191">
        <v>5</v>
      </c>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250</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22.5" outlineLevel="1">
      <c r="A63" s="168">
        <v>29</v>
      </c>
      <c r="B63" s="169" t="s">
        <v>2400</v>
      </c>
      <c r="C63" s="185" t="s">
        <v>2401</v>
      </c>
      <c r="D63" s="170" t="s">
        <v>211</v>
      </c>
      <c r="E63" s="171">
        <v>2</v>
      </c>
      <c r="F63" s="172">
        <v>0</v>
      </c>
      <c r="G63" s="173">
        <f>ROUND(E63*F63,2)</f>
        <v>0</v>
      </c>
      <c r="H63" s="172"/>
      <c r="I63" s="173">
        <f>ROUND(E63*H63,2)</f>
        <v>0</v>
      </c>
      <c r="J63" s="172"/>
      <c r="K63" s="173">
        <f>ROUND(E63*J63,2)</f>
        <v>0</v>
      </c>
      <c r="L63" s="173">
        <v>21</v>
      </c>
      <c r="M63" s="173">
        <f>G63*(1+L63/100)</f>
        <v>0</v>
      </c>
      <c r="N63" s="173">
        <v>0</v>
      </c>
      <c r="O63" s="173">
        <f>ROUND(E63*N63,2)</f>
        <v>0</v>
      </c>
      <c r="P63" s="173">
        <v>0</v>
      </c>
      <c r="Q63" s="173">
        <f>ROUND(E63*P63,2)</f>
        <v>0</v>
      </c>
      <c r="R63" s="173" t="s">
        <v>277</v>
      </c>
      <c r="S63" s="173" t="s">
        <v>201</v>
      </c>
      <c r="T63" s="174" t="s">
        <v>245</v>
      </c>
      <c r="U63" s="160">
        <v>0</v>
      </c>
      <c r="V63" s="160">
        <f>ROUND(E63*U63,2)</f>
        <v>0</v>
      </c>
      <c r="W63" s="160"/>
      <c r="X63" s="151"/>
      <c r="Y63" s="151"/>
      <c r="Z63" s="151"/>
      <c r="AA63" s="151"/>
      <c r="AB63" s="151"/>
      <c r="AC63" s="151"/>
      <c r="AD63" s="151"/>
      <c r="AE63" s="151"/>
      <c r="AF63" s="151"/>
      <c r="AG63" s="151" t="s">
        <v>649</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8" t="s">
        <v>2339</v>
      </c>
      <c r="D64" s="190"/>
      <c r="E64" s="191">
        <v>2</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250</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ht="22.5" outlineLevel="1">
      <c r="A65" s="168">
        <v>30</v>
      </c>
      <c r="B65" s="169" t="s">
        <v>2402</v>
      </c>
      <c r="C65" s="185" t="s">
        <v>2403</v>
      </c>
      <c r="D65" s="170" t="s">
        <v>211</v>
      </c>
      <c r="E65" s="171">
        <v>2</v>
      </c>
      <c r="F65" s="172">
        <v>0</v>
      </c>
      <c r="G65" s="173">
        <f>ROUND(E65*F65,2)</f>
        <v>0</v>
      </c>
      <c r="H65" s="172"/>
      <c r="I65" s="173">
        <f>ROUND(E65*H65,2)</f>
        <v>0</v>
      </c>
      <c r="J65" s="172"/>
      <c r="K65" s="173">
        <f>ROUND(E65*J65,2)</f>
        <v>0</v>
      </c>
      <c r="L65" s="173">
        <v>21</v>
      </c>
      <c r="M65" s="173">
        <f>G65*(1+L65/100)</f>
        <v>0</v>
      </c>
      <c r="N65" s="173">
        <v>0</v>
      </c>
      <c r="O65" s="173">
        <f>ROUND(E65*N65,2)</f>
        <v>0</v>
      </c>
      <c r="P65" s="173">
        <v>0</v>
      </c>
      <c r="Q65" s="173">
        <f>ROUND(E65*P65,2)</f>
        <v>0</v>
      </c>
      <c r="R65" s="173" t="s">
        <v>277</v>
      </c>
      <c r="S65" s="173" t="s">
        <v>201</v>
      </c>
      <c r="T65" s="174" t="s">
        <v>245</v>
      </c>
      <c r="U65" s="160">
        <v>0</v>
      </c>
      <c r="V65" s="160">
        <f>ROUND(E65*U65,2)</f>
        <v>0</v>
      </c>
      <c r="W65" s="160"/>
      <c r="X65" s="151"/>
      <c r="Y65" s="151"/>
      <c r="Z65" s="151"/>
      <c r="AA65" s="151"/>
      <c r="AB65" s="151"/>
      <c r="AC65" s="151"/>
      <c r="AD65" s="151"/>
      <c r="AE65" s="151"/>
      <c r="AF65" s="151"/>
      <c r="AG65" s="151" t="s">
        <v>649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c r="A66" s="158"/>
      <c r="B66" s="159"/>
      <c r="C66" s="198" t="s">
        <v>2342</v>
      </c>
      <c r="D66" s="190"/>
      <c r="E66" s="191">
        <v>2</v>
      </c>
      <c r="F66" s="160"/>
      <c r="G66" s="160"/>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250</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22.5" outlineLevel="1">
      <c r="A67" s="168">
        <v>31</v>
      </c>
      <c r="B67" s="169" t="s">
        <v>2404</v>
      </c>
      <c r="C67" s="185" t="s">
        <v>2405</v>
      </c>
      <c r="D67" s="170" t="s">
        <v>211</v>
      </c>
      <c r="E67" s="171">
        <v>1</v>
      </c>
      <c r="F67" s="172">
        <v>0</v>
      </c>
      <c r="G67" s="173">
        <f>ROUND(E67*F67,2)</f>
        <v>0</v>
      </c>
      <c r="H67" s="172"/>
      <c r="I67" s="173">
        <f>ROUND(E67*H67,2)</f>
        <v>0</v>
      </c>
      <c r="J67" s="172"/>
      <c r="K67" s="173">
        <f>ROUND(E67*J67,2)</f>
        <v>0</v>
      </c>
      <c r="L67" s="173">
        <v>21</v>
      </c>
      <c r="M67" s="173">
        <f>G67*(1+L67/100)</f>
        <v>0</v>
      </c>
      <c r="N67" s="173">
        <v>0</v>
      </c>
      <c r="O67" s="173">
        <f>ROUND(E67*N67,2)</f>
        <v>0</v>
      </c>
      <c r="P67" s="173">
        <v>0</v>
      </c>
      <c r="Q67" s="173">
        <f>ROUND(E67*P67,2)</f>
        <v>0</v>
      </c>
      <c r="R67" s="173" t="s">
        <v>277</v>
      </c>
      <c r="S67" s="173" t="s">
        <v>2252</v>
      </c>
      <c r="T67" s="174" t="s">
        <v>2252</v>
      </c>
      <c r="U67" s="160">
        <v>0</v>
      </c>
      <c r="V67" s="160">
        <f>ROUND(E67*U67,2)</f>
        <v>0</v>
      </c>
      <c r="W67" s="160"/>
      <c r="X67" s="151"/>
      <c r="Y67" s="151"/>
      <c r="Z67" s="151"/>
      <c r="AA67" s="151"/>
      <c r="AB67" s="151"/>
      <c r="AC67" s="151"/>
      <c r="AD67" s="151"/>
      <c r="AE67" s="151"/>
      <c r="AF67" s="151"/>
      <c r="AG67" s="151" t="s">
        <v>649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58"/>
      <c r="B68" s="159"/>
      <c r="C68" s="198" t="s">
        <v>2345</v>
      </c>
      <c r="D68" s="190"/>
      <c r="E68" s="191">
        <v>1</v>
      </c>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250</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68">
        <v>32</v>
      </c>
      <c r="B69" s="169" t="s">
        <v>2406</v>
      </c>
      <c r="C69" s="185" t="s">
        <v>2407</v>
      </c>
      <c r="D69" s="170" t="s">
        <v>211</v>
      </c>
      <c r="E69" s="171">
        <v>15</v>
      </c>
      <c r="F69" s="172">
        <v>0</v>
      </c>
      <c r="G69" s="173">
        <f>ROUND(E69*F69,2)</f>
        <v>0</v>
      </c>
      <c r="H69" s="172"/>
      <c r="I69" s="173">
        <f>ROUND(E69*H69,2)</f>
        <v>0</v>
      </c>
      <c r="J69" s="172"/>
      <c r="K69" s="173">
        <f>ROUND(E69*J69,2)</f>
        <v>0</v>
      </c>
      <c r="L69" s="173">
        <v>21</v>
      </c>
      <c r="M69" s="173">
        <f>G69*(1+L69/100)</f>
        <v>0</v>
      </c>
      <c r="N69" s="173">
        <v>0</v>
      </c>
      <c r="O69" s="173">
        <f>ROUND(E69*N69,2)</f>
        <v>0</v>
      </c>
      <c r="P69" s="173">
        <v>0</v>
      </c>
      <c r="Q69" s="173">
        <f>ROUND(E69*P69,2)</f>
        <v>0</v>
      </c>
      <c r="R69" s="173" t="s">
        <v>277</v>
      </c>
      <c r="S69" s="173" t="s">
        <v>201</v>
      </c>
      <c r="T69" s="174" t="s">
        <v>245</v>
      </c>
      <c r="U69" s="160">
        <v>0</v>
      </c>
      <c r="V69" s="160">
        <f>ROUND(E69*U69,2)</f>
        <v>0</v>
      </c>
      <c r="W69" s="160"/>
      <c r="X69" s="151"/>
      <c r="Y69" s="151"/>
      <c r="Z69" s="151"/>
      <c r="AA69" s="151"/>
      <c r="AB69" s="151"/>
      <c r="AC69" s="151"/>
      <c r="AD69" s="151"/>
      <c r="AE69" s="151"/>
      <c r="AF69" s="151"/>
      <c r="AG69" s="151" t="s">
        <v>2387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8" t="s">
        <v>2348</v>
      </c>
      <c r="D70" s="190"/>
      <c r="E70" s="191">
        <v>15</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250</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c r="A71" s="168">
        <v>33</v>
      </c>
      <c r="B71" s="169" t="s">
        <v>2408</v>
      </c>
      <c r="C71" s="185" t="s">
        <v>2409</v>
      </c>
      <c r="D71" s="170" t="s">
        <v>211</v>
      </c>
      <c r="E71" s="171">
        <v>6</v>
      </c>
      <c r="F71" s="172">
        <v>0</v>
      </c>
      <c r="G71" s="173">
        <f>ROUND(E71*F71,2)</f>
        <v>0</v>
      </c>
      <c r="H71" s="172"/>
      <c r="I71" s="173">
        <f>ROUND(E71*H71,2)</f>
        <v>0</v>
      </c>
      <c r="J71" s="172"/>
      <c r="K71" s="173">
        <f>ROUND(E71*J71,2)</f>
        <v>0</v>
      </c>
      <c r="L71" s="173">
        <v>21</v>
      </c>
      <c r="M71" s="173">
        <f>G71*(1+L71/100)</f>
        <v>0</v>
      </c>
      <c r="N71" s="173">
        <v>0</v>
      </c>
      <c r="O71" s="173">
        <f>ROUND(E71*N71,2)</f>
        <v>0</v>
      </c>
      <c r="P71" s="173">
        <v>0</v>
      </c>
      <c r="Q71" s="173">
        <f>ROUND(E71*P71,2)</f>
        <v>0</v>
      </c>
      <c r="R71" s="173" t="s">
        <v>277</v>
      </c>
      <c r="S71" s="173" t="s">
        <v>201</v>
      </c>
      <c r="T71" s="174" t="s">
        <v>245</v>
      </c>
      <c r="U71" s="160">
        <v>0</v>
      </c>
      <c r="V71" s="160">
        <f>ROUND(E71*U71,2)</f>
        <v>0</v>
      </c>
      <c r="W71" s="160"/>
      <c r="X71" s="151"/>
      <c r="Y71" s="151"/>
      <c r="Z71" s="151"/>
      <c r="AA71" s="151"/>
      <c r="AB71" s="151"/>
      <c r="AC71" s="151"/>
      <c r="AD71" s="151"/>
      <c r="AE71" s="151"/>
      <c r="AF71" s="151"/>
      <c r="AG71" s="151" t="s">
        <v>2387</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c r="A72" s="158"/>
      <c r="B72" s="159"/>
      <c r="C72" s="198" t="s">
        <v>2410</v>
      </c>
      <c r="D72" s="190"/>
      <c r="E72" s="191">
        <v>6</v>
      </c>
      <c r="F72" s="160"/>
      <c r="G72" s="160"/>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250</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2.5" outlineLevel="1">
      <c r="A73" s="168">
        <v>34</v>
      </c>
      <c r="B73" s="169" t="s">
        <v>2411</v>
      </c>
      <c r="C73" s="185" t="s">
        <v>2412</v>
      </c>
      <c r="D73" s="170" t="s">
        <v>211</v>
      </c>
      <c r="E73" s="171">
        <v>4</v>
      </c>
      <c r="F73" s="172">
        <v>0</v>
      </c>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t="s">
        <v>277</v>
      </c>
      <c r="S73" s="173" t="s">
        <v>201</v>
      </c>
      <c r="T73" s="174" t="s">
        <v>245</v>
      </c>
      <c r="U73" s="160">
        <v>0</v>
      </c>
      <c r="V73" s="160">
        <f>ROUND(E73*U73,2)</f>
        <v>0</v>
      </c>
      <c r="W73" s="160"/>
      <c r="X73" s="151"/>
      <c r="Y73" s="151"/>
      <c r="Z73" s="151"/>
      <c r="AA73" s="151"/>
      <c r="AB73" s="151"/>
      <c r="AC73" s="151"/>
      <c r="AD73" s="151"/>
      <c r="AE73" s="151"/>
      <c r="AF73" s="151"/>
      <c r="AG73" s="151" t="s">
        <v>2387</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c r="A74" s="158"/>
      <c r="B74" s="159"/>
      <c r="C74" s="198" t="s">
        <v>2413</v>
      </c>
      <c r="D74" s="190"/>
      <c r="E74" s="191">
        <v>4</v>
      </c>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250</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33.75" outlineLevel="1">
      <c r="A75" s="168">
        <v>35</v>
      </c>
      <c r="B75" s="169" t="s">
        <v>2414</v>
      </c>
      <c r="C75" s="185" t="s">
        <v>2415</v>
      </c>
      <c r="D75" s="170" t="s">
        <v>211</v>
      </c>
      <c r="E75" s="171">
        <v>35</v>
      </c>
      <c r="F75" s="172">
        <v>0</v>
      </c>
      <c r="G75" s="173">
        <f>ROUND(E75*F75,2)</f>
        <v>0</v>
      </c>
      <c r="H75" s="172"/>
      <c r="I75" s="173">
        <f>ROUND(E75*H75,2)</f>
        <v>0</v>
      </c>
      <c r="J75" s="172"/>
      <c r="K75" s="173">
        <f>ROUND(E75*J75,2)</f>
        <v>0</v>
      </c>
      <c r="L75" s="173">
        <v>21</v>
      </c>
      <c r="M75" s="173">
        <f>G75*(1+L75/100)</f>
        <v>0</v>
      </c>
      <c r="N75" s="173">
        <v>0</v>
      </c>
      <c r="O75" s="173">
        <f>ROUND(E75*N75,2)</f>
        <v>0</v>
      </c>
      <c r="P75" s="173">
        <v>0</v>
      </c>
      <c r="Q75" s="173">
        <f>ROUND(E75*P75,2)</f>
        <v>0</v>
      </c>
      <c r="R75" s="173" t="s">
        <v>277</v>
      </c>
      <c r="S75" s="173" t="s">
        <v>201</v>
      </c>
      <c r="T75" s="174" t="s">
        <v>245</v>
      </c>
      <c r="U75" s="160">
        <v>0</v>
      </c>
      <c r="V75" s="160">
        <f>ROUND(E75*U75,2)</f>
        <v>0</v>
      </c>
      <c r="W75" s="160"/>
      <c r="X75" s="151"/>
      <c r="Y75" s="151"/>
      <c r="Z75" s="151"/>
      <c r="AA75" s="151"/>
      <c r="AB75" s="151"/>
      <c r="AC75" s="151"/>
      <c r="AD75" s="151"/>
      <c r="AE75" s="151"/>
      <c r="AF75" s="151"/>
      <c r="AG75" s="151" t="s">
        <v>2387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c r="A76" s="158"/>
      <c r="B76" s="159"/>
      <c r="C76" s="198" t="s">
        <v>2324</v>
      </c>
      <c r="D76" s="190"/>
      <c r="E76" s="191">
        <v>35</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250</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c r="A77" s="168">
        <v>36</v>
      </c>
      <c r="B77" s="169" t="s">
        <v>2416</v>
      </c>
      <c r="C77" s="185" t="s">
        <v>2417</v>
      </c>
      <c r="D77" s="170" t="s">
        <v>211</v>
      </c>
      <c r="E77" s="171">
        <v>22</v>
      </c>
      <c r="F77" s="172">
        <v>0</v>
      </c>
      <c r="G77" s="173">
        <f>ROUND(E77*F77,2)</f>
        <v>0</v>
      </c>
      <c r="H77" s="172"/>
      <c r="I77" s="173">
        <f>ROUND(E77*H77,2)</f>
        <v>0</v>
      </c>
      <c r="J77" s="172"/>
      <c r="K77" s="173">
        <f>ROUND(E77*J77,2)</f>
        <v>0</v>
      </c>
      <c r="L77" s="173">
        <v>21</v>
      </c>
      <c r="M77" s="173">
        <f>G77*(1+L77/100)</f>
        <v>0</v>
      </c>
      <c r="N77" s="173">
        <v>0</v>
      </c>
      <c r="O77" s="173">
        <f>ROUND(E77*N77,2)</f>
        <v>0</v>
      </c>
      <c r="P77" s="173">
        <v>0</v>
      </c>
      <c r="Q77" s="173">
        <f>ROUND(E77*P77,2)</f>
        <v>0</v>
      </c>
      <c r="R77" s="173" t="s">
        <v>277</v>
      </c>
      <c r="S77" s="173" t="s">
        <v>201</v>
      </c>
      <c r="T77" s="174" t="s">
        <v>245</v>
      </c>
      <c r="U77" s="160">
        <v>0</v>
      </c>
      <c r="V77" s="160">
        <f>ROUND(E77*U77,2)</f>
        <v>0</v>
      </c>
      <c r="W77" s="160"/>
      <c r="X77" s="151"/>
      <c r="Y77" s="151"/>
      <c r="Z77" s="151"/>
      <c r="AA77" s="151"/>
      <c r="AB77" s="151"/>
      <c r="AC77" s="151"/>
      <c r="AD77" s="151"/>
      <c r="AE77" s="151"/>
      <c r="AF77" s="151"/>
      <c r="AG77" s="151" t="s">
        <v>2387</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8" t="s">
        <v>2327</v>
      </c>
      <c r="D78" s="190"/>
      <c r="E78" s="191">
        <v>22</v>
      </c>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250</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c r="A79" s="168">
        <v>37</v>
      </c>
      <c r="B79" s="169" t="s">
        <v>2418</v>
      </c>
      <c r="C79" s="185" t="s">
        <v>2419</v>
      </c>
      <c r="D79" s="170" t="s">
        <v>2420</v>
      </c>
      <c r="E79" s="171">
        <v>1</v>
      </c>
      <c r="F79" s="172">
        <v>0</v>
      </c>
      <c r="G79" s="173">
        <f>ROUND(E79*F79,2)</f>
        <v>0</v>
      </c>
      <c r="H79" s="172"/>
      <c r="I79" s="173">
        <f>ROUND(E79*H79,2)</f>
        <v>0</v>
      </c>
      <c r="J79" s="172"/>
      <c r="K79" s="173">
        <f>ROUND(E79*J79,2)</f>
        <v>0</v>
      </c>
      <c r="L79" s="173">
        <v>21</v>
      </c>
      <c r="M79" s="173">
        <f>G79*(1+L79/100)</f>
        <v>0</v>
      </c>
      <c r="N79" s="173">
        <v>0</v>
      </c>
      <c r="O79" s="173">
        <f>ROUND(E79*N79,2)</f>
        <v>0</v>
      </c>
      <c r="P79" s="173">
        <v>0</v>
      </c>
      <c r="Q79" s="173">
        <f>ROUND(E79*P79,2)</f>
        <v>0</v>
      </c>
      <c r="R79" s="173"/>
      <c r="S79" s="173" t="s">
        <v>212</v>
      </c>
      <c r="T79" s="174" t="s">
        <v>202</v>
      </c>
      <c r="U79" s="160">
        <v>0</v>
      </c>
      <c r="V79" s="160">
        <f>ROUND(E79*U79,2)</f>
        <v>0</v>
      </c>
      <c r="W79" s="160"/>
      <c r="X79" s="151"/>
      <c r="Y79" s="151"/>
      <c r="Z79" s="151"/>
      <c r="AA79" s="151"/>
      <c r="AB79" s="151"/>
      <c r="AC79" s="151"/>
      <c r="AD79" s="151"/>
      <c r="AE79" s="151"/>
      <c r="AF79" s="151"/>
      <c r="AG79" s="151" t="s">
        <v>2387</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c r="A80" s="158"/>
      <c r="B80" s="159"/>
      <c r="C80" s="198" t="s">
        <v>2345</v>
      </c>
      <c r="D80" s="190"/>
      <c r="E80" s="191">
        <v>1</v>
      </c>
      <c r="F80" s="160"/>
      <c r="G80" s="160"/>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250</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c r="A81" s="168">
        <v>38</v>
      </c>
      <c r="B81" s="169" t="s">
        <v>2421</v>
      </c>
      <c r="C81" s="185" t="s">
        <v>2422</v>
      </c>
      <c r="D81" s="170" t="s">
        <v>211</v>
      </c>
      <c r="E81" s="171">
        <v>6</v>
      </c>
      <c r="F81" s="172">
        <v>0</v>
      </c>
      <c r="G81" s="173">
        <f>ROUND(E81*F81,2)</f>
        <v>0</v>
      </c>
      <c r="H81" s="172"/>
      <c r="I81" s="173">
        <f>ROUND(E81*H81,2)</f>
        <v>0</v>
      </c>
      <c r="J81" s="172"/>
      <c r="K81" s="173">
        <f>ROUND(E81*J81,2)</f>
        <v>0</v>
      </c>
      <c r="L81" s="173">
        <v>21</v>
      </c>
      <c r="M81" s="173">
        <f>G81*(1+L81/100)</f>
        <v>0</v>
      </c>
      <c r="N81" s="173">
        <v>0</v>
      </c>
      <c r="O81" s="173">
        <f>ROUND(E81*N81,2)</f>
        <v>0</v>
      </c>
      <c r="P81" s="173">
        <v>0</v>
      </c>
      <c r="Q81" s="173">
        <f>ROUND(E81*P81,2)</f>
        <v>0</v>
      </c>
      <c r="R81" s="173"/>
      <c r="S81" s="173" t="s">
        <v>212</v>
      </c>
      <c r="T81" s="174" t="s">
        <v>202</v>
      </c>
      <c r="U81" s="160">
        <v>0</v>
      </c>
      <c r="V81" s="160">
        <f>ROUND(E81*U81,2)</f>
        <v>0</v>
      </c>
      <c r="W81" s="160"/>
      <c r="X81" s="151"/>
      <c r="Y81" s="151"/>
      <c r="Z81" s="151"/>
      <c r="AA81" s="151"/>
      <c r="AB81" s="151"/>
      <c r="AC81" s="151"/>
      <c r="AD81" s="151"/>
      <c r="AE81" s="151"/>
      <c r="AF81" s="151"/>
      <c r="AG81" s="151" t="s">
        <v>2387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8" t="s">
        <v>2354</v>
      </c>
      <c r="D82" s="190"/>
      <c r="E82" s="191">
        <v>6</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250</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68">
        <v>39</v>
      </c>
      <c r="B83" s="169" t="s">
        <v>2423</v>
      </c>
      <c r="C83" s="185" t="s">
        <v>2424</v>
      </c>
      <c r="D83" s="170" t="s">
        <v>211</v>
      </c>
      <c r="E83" s="171">
        <v>2</v>
      </c>
      <c r="F83" s="172">
        <v>0</v>
      </c>
      <c r="G83" s="173">
        <f>ROUND(E83*F83,2)</f>
        <v>0</v>
      </c>
      <c r="H83" s="172"/>
      <c r="I83" s="173">
        <f>ROUND(E83*H83,2)</f>
        <v>0</v>
      </c>
      <c r="J83" s="172"/>
      <c r="K83" s="173">
        <f>ROUND(E83*J83,2)</f>
        <v>0</v>
      </c>
      <c r="L83" s="173">
        <v>21</v>
      </c>
      <c r="M83" s="173">
        <f>G83*(1+L83/100)</f>
        <v>0</v>
      </c>
      <c r="N83" s="173">
        <v>0</v>
      </c>
      <c r="O83" s="173">
        <f>ROUND(E83*N83,2)</f>
        <v>0</v>
      </c>
      <c r="P83" s="173">
        <v>0</v>
      </c>
      <c r="Q83" s="173">
        <f>ROUND(E83*P83,2)</f>
        <v>0</v>
      </c>
      <c r="R83" s="173"/>
      <c r="S83" s="173" t="s">
        <v>212</v>
      </c>
      <c r="T83" s="174" t="s">
        <v>202</v>
      </c>
      <c r="U83" s="160">
        <v>0</v>
      </c>
      <c r="V83" s="160">
        <f>ROUND(E83*U83,2)</f>
        <v>0</v>
      </c>
      <c r="W83" s="160"/>
      <c r="X83" s="151"/>
      <c r="Y83" s="151"/>
      <c r="Z83" s="151"/>
      <c r="AA83" s="151"/>
      <c r="AB83" s="151"/>
      <c r="AC83" s="151"/>
      <c r="AD83" s="151"/>
      <c r="AE83" s="151"/>
      <c r="AF83" s="151"/>
      <c r="AG83" s="151" t="s">
        <v>2387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58"/>
      <c r="B84" s="159"/>
      <c r="C84" s="198" t="s">
        <v>2425</v>
      </c>
      <c r="D84" s="190"/>
      <c r="E84" s="191">
        <v>2</v>
      </c>
      <c r="F84" s="160"/>
      <c r="G84" s="160"/>
      <c r="H84" s="160"/>
      <c r="I84" s="160"/>
      <c r="J84" s="160"/>
      <c r="K84" s="160"/>
      <c r="L84" s="160"/>
      <c r="M84" s="160"/>
      <c r="N84" s="160"/>
      <c r="O84" s="160"/>
      <c r="P84" s="160"/>
      <c r="Q84" s="160"/>
      <c r="R84" s="160"/>
      <c r="S84" s="160"/>
      <c r="T84" s="160"/>
      <c r="U84" s="160"/>
      <c r="V84" s="160"/>
      <c r="W84" s="160"/>
      <c r="X84" s="151"/>
      <c r="Y84" s="151"/>
      <c r="Z84" s="151"/>
      <c r="AA84" s="151"/>
      <c r="AB84" s="151"/>
      <c r="AC84" s="151"/>
      <c r="AD84" s="151"/>
      <c r="AE84" s="151"/>
      <c r="AF84" s="151"/>
      <c r="AG84" s="151" t="s">
        <v>250</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c r="A85" s="168">
        <v>40</v>
      </c>
      <c r="B85" s="169" t="s">
        <v>2426</v>
      </c>
      <c r="C85" s="185" t="s">
        <v>2427</v>
      </c>
      <c r="D85" s="170" t="s">
        <v>211</v>
      </c>
      <c r="E85" s="171">
        <v>19</v>
      </c>
      <c r="F85" s="172">
        <v>0</v>
      </c>
      <c r="G85" s="173">
        <f>ROUND(E85*F85,2)</f>
        <v>0</v>
      </c>
      <c r="H85" s="172"/>
      <c r="I85" s="173">
        <f>ROUND(E85*H85,2)</f>
        <v>0</v>
      </c>
      <c r="J85" s="172"/>
      <c r="K85" s="173">
        <f>ROUND(E85*J85,2)</f>
        <v>0</v>
      </c>
      <c r="L85" s="173">
        <v>21</v>
      </c>
      <c r="M85" s="173">
        <f>G85*(1+L85/100)</f>
        <v>0</v>
      </c>
      <c r="N85" s="173">
        <v>0</v>
      </c>
      <c r="O85" s="173">
        <f>ROUND(E85*N85,2)</f>
        <v>0</v>
      </c>
      <c r="P85" s="173">
        <v>0</v>
      </c>
      <c r="Q85" s="173">
        <f>ROUND(E85*P85,2)</f>
        <v>0</v>
      </c>
      <c r="R85" s="173"/>
      <c r="S85" s="173" t="s">
        <v>212</v>
      </c>
      <c r="T85" s="174" t="s">
        <v>202</v>
      </c>
      <c r="U85" s="160">
        <v>0</v>
      </c>
      <c r="V85" s="160">
        <f>ROUND(E85*U85,2)</f>
        <v>0</v>
      </c>
      <c r="W85" s="160"/>
      <c r="X85" s="151"/>
      <c r="Y85" s="151"/>
      <c r="Z85" s="151"/>
      <c r="AA85" s="151"/>
      <c r="AB85" s="151"/>
      <c r="AC85" s="151"/>
      <c r="AD85" s="151"/>
      <c r="AE85" s="151"/>
      <c r="AF85" s="151"/>
      <c r="AG85" s="151" t="s">
        <v>2387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58"/>
      <c r="B86" s="159"/>
      <c r="C86" s="198" t="s">
        <v>2360</v>
      </c>
      <c r="D86" s="190"/>
      <c r="E86" s="191">
        <v>19</v>
      </c>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250</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68">
        <v>41</v>
      </c>
      <c r="B87" s="169" t="s">
        <v>2428</v>
      </c>
      <c r="C87" s="185" t="s">
        <v>2429</v>
      </c>
      <c r="D87" s="170" t="s">
        <v>211</v>
      </c>
      <c r="E87" s="171">
        <v>2</v>
      </c>
      <c r="F87" s="172">
        <v>0</v>
      </c>
      <c r="G87" s="173">
        <f>ROUND(E87*F87,2)</f>
        <v>0</v>
      </c>
      <c r="H87" s="172"/>
      <c r="I87" s="173">
        <f>ROUND(E87*H87,2)</f>
        <v>0</v>
      </c>
      <c r="J87" s="172"/>
      <c r="K87" s="173">
        <f>ROUND(E87*J87,2)</f>
        <v>0</v>
      </c>
      <c r="L87" s="173">
        <v>21</v>
      </c>
      <c r="M87" s="173">
        <f>G87*(1+L87/100)</f>
        <v>0</v>
      </c>
      <c r="N87" s="173">
        <v>0</v>
      </c>
      <c r="O87" s="173">
        <f>ROUND(E87*N87,2)</f>
        <v>0</v>
      </c>
      <c r="P87" s="173">
        <v>0</v>
      </c>
      <c r="Q87" s="173">
        <f>ROUND(E87*P87,2)</f>
        <v>0</v>
      </c>
      <c r="R87" s="173"/>
      <c r="S87" s="173" t="s">
        <v>212</v>
      </c>
      <c r="T87" s="174" t="s">
        <v>202</v>
      </c>
      <c r="U87" s="160">
        <v>0</v>
      </c>
      <c r="V87" s="160">
        <f>ROUND(E87*U87,2)</f>
        <v>0</v>
      </c>
      <c r="W87" s="160"/>
      <c r="X87" s="151"/>
      <c r="Y87" s="151"/>
      <c r="Z87" s="151"/>
      <c r="AA87" s="151"/>
      <c r="AB87" s="151"/>
      <c r="AC87" s="151"/>
      <c r="AD87" s="151"/>
      <c r="AE87" s="151"/>
      <c r="AF87" s="151"/>
      <c r="AG87" s="151" t="s">
        <v>2387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c r="A88" s="158"/>
      <c r="B88" s="159"/>
      <c r="C88" s="198" t="s">
        <v>2339</v>
      </c>
      <c r="D88" s="190"/>
      <c r="E88" s="191">
        <v>2</v>
      </c>
      <c r="F88" s="160"/>
      <c r="G88" s="160"/>
      <c r="H88" s="160"/>
      <c r="I88" s="160"/>
      <c r="J88" s="160"/>
      <c r="K88" s="160"/>
      <c r="L88" s="160"/>
      <c r="M88" s="160"/>
      <c r="N88" s="160"/>
      <c r="O88" s="160"/>
      <c r="P88" s="160"/>
      <c r="Q88" s="160"/>
      <c r="R88" s="160"/>
      <c r="S88" s="160"/>
      <c r="T88" s="160"/>
      <c r="U88" s="160"/>
      <c r="V88" s="160"/>
      <c r="W88" s="160"/>
      <c r="X88" s="151"/>
      <c r="Y88" s="151"/>
      <c r="Z88" s="151"/>
      <c r="AA88" s="151"/>
      <c r="AB88" s="151"/>
      <c r="AC88" s="151"/>
      <c r="AD88" s="151"/>
      <c r="AE88" s="151"/>
      <c r="AF88" s="151"/>
      <c r="AG88" s="151" t="s">
        <v>250</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c r="A89" s="168">
        <v>42</v>
      </c>
      <c r="B89" s="169" t="s">
        <v>2430</v>
      </c>
      <c r="C89" s="185" t="s">
        <v>2431</v>
      </c>
      <c r="D89" s="170" t="s">
        <v>211</v>
      </c>
      <c r="E89" s="171">
        <v>1</v>
      </c>
      <c r="F89" s="172">
        <v>0</v>
      </c>
      <c r="G89" s="173">
        <f>ROUND(E89*F89,2)</f>
        <v>0</v>
      </c>
      <c r="H89" s="172"/>
      <c r="I89" s="173">
        <f>ROUND(E89*H89,2)</f>
        <v>0</v>
      </c>
      <c r="J89" s="172"/>
      <c r="K89" s="173">
        <f>ROUND(E89*J89,2)</f>
        <v>0</v>
      </c>
      <c r="L89" s="173">
        <v>21</v>
      </c>
      <c r="M89" s="173">
        <f>G89*(1+L89/100)</f>
        <v>0</v>
      </c>
      <c r="N89" s="173">
        <v>0</v>
      </c>
      <c r="O89" s="173">
        <f>ROUND(E89*N89,2)</f>
        <v>0</v>
      </c>
      <c r="P89" s="173">
        <v>0</v>
      </c>
      <c r="Q89" s="173">
        <f>ROUND(E89*P89,2)</f>
        <v>0</v>
      </c>
      <c r="R89" s="173"/>
      <c r="S89" s="173" t="s">
        <v>212</v>
      </c>
      <c r="T89" s="174" t="s">
        <v>202</v>
      </c>
      <c r="U89" s="160">
        <v>0</v>
      </c>
      <c r="V89" s="160">
        <f>ROUND(E89*U89,2)</f>
        <v>0</v>
      </c>
      <c r="W89" s="160"/>
      <c r="X89" s="151"/>
      <c r="Y89" s="151"/>
      <c r="Z89" s="151"/>
      <c r="AA89" s="151"/>
      <c r="AB89" s="151"/>
      <c r="AC89" s="151"/>
      <c r="AD89" s="151"/>
      <c r="AE89" s="151"/>
      <c r="AF89" s="151"/>
      <c r="AG89" s="151" t="s">
        <v>2387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198" t="s">
        <v>2432</v>
      </c>
      <c r="D90" s="190"/>
      <c r="E90" s="191">
        <v>1</v>
      </c>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250</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68">
        <v>43</v>
      </c>
      <c r="B91" s="169" t="s">
        <v>2433</v>
      </c>
      <c r="C91" s="185" t="s">
        <v>2434</v>
      </c>
      <c r="D91" s="170" t="s">
        <v>211</v>
      </c>
      <c r="E91" s="171">
        <v>3</v>
      </c>
      <c r="F91" s="172">
        <v>0</v>
      </c>
      <c r="G91" s="173">
        <f>ROUND(E91*F91,2)</f>
        <v>0</v>
      </c>
      <c r="H91" s="172"/>
      <c r="I91" s="173">
        <f>ROUND(E91*H91,2)</f>
        <v>0</v>
      </c>
      <c r="J91" s="172"/>
      <c r="K91" s="173">
        <f>ROUND(E91*J91,2)</f>
        <v>0</v>
      </c>
      <c r="L91" s="173">
        <v>21</v>
      </c>
      <c r="M91" s="173">
        <f>G91*(1+L91/100)</f>
        <v>0</v>
      </c>
      <c r="N91" s="173">
        <v>0</v>
      </c>
      <c r="O91" s="173">
        <f>ROUND(E91*N91,2)</f>
        <v>0</v>
      </c>
      <c r="P91" s="173">
        <v>0</v>
      </c>
      <c r="Q91" s="173">
        <f>ROUND(E91*P91,2)</f>
        <v>0</v>
      </c>
      <c r="R91" s="173"/>
      <c r="S91" s="173" t="s">
        <v>212</v>
      </c>
      <c r="T91" s="174" t="s">
        <v>202</v>
      </c>
      <c r="U91" s="160">
        <v>0</v>
      </c>
      <c r="V91" s="160">
        <f>ROUND(E91*U91,2)</f>
        <v>0</v>
      </c>
      <c r="W91" s="160"/>
      <c r="X91" s="151"/>
      <c r="Y91" s="151"/>
      <c r="Z91" s="151"/>
      <c r="AA91" s="151"/>
      <c r="AB91" s="151"/>
      <c r="AC91" s="151"/>
      <c r="AD91" s="151"/>
      <c r="AE91" s="151"/>
      <c r="AF91" s="151"/>
      <c r="AG91" s="151" t="s">
        <v>2387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8" t="s">
        <v>2435</v>
      </c>
      <c r="D92" s="190"/>
      <c r="E92" s="191">
        <v>3</v>
      </c>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250</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c r="A93" s="168">
        <v>44</v>
      </c>
      <c r="B93" s="169" t="s">
        <v>2436</v>
      </c>
      <c r="C93" s="185" t="s">
        <v>2437</v>
      </c>
      <c r="D93" s="170" t="s">
        <v>211</v>
      </c>
      <c r="E93" s="171">
        <v>6</v>
      </c>
      <c r="F93" s="172">
        <v>0</v>
      </c>
      <c r="G93" s="173">
        <f>ROUND(E93*F93,2)</f>
        <v>0</v>
      </c>
      <c r="H93" s="172"/>
      <c r="I93" s="173">
        <f>ROUND(E93*H93,2)</f>
        <v>0</v>
      </c>
      <c r="J93" s="172"/>
      <c r="K93" s="173">
        <f>ROUND(E93*J93,2)</f>
        <v>0</v>
      </c>
      <c r="L93" s="173">
        <v>21</v>
      </c>
      <c r="M93" s="173">
        <f>G93*(1+L93/100)</f>
        <v>0</v>
      </c>
      <c r="N93" s="173">
        <v>0</v>
      </c>
      <c r="O93" s="173">
        <f>ROUND(E93*N93,2)</f>
        <v>0</v>
      </c>
      <c r="P93" s="173">
        <v>0</v>
      </c>
      <c r="Q93" s="173">
        <f>ROUND(E93*P93,2)</f>
        <v>0</v>
      </c>
      <c r="R93" s="173"/>
      <c r="S93" s="173" t="s">
        <v>212</v>
      </c>
      <c r="T93" s="174" t="s">
        <v>202</v>
      </c>
      <c r="U93" s="160">
        <v>0</v>
      </c>
      <c r="V93" s="160">
        <f>ROUND(E93*U93,2)</f>
        <v>0</v>
      </c>
      <c r="W93" s="160"/>
      <c r="X93" s="151"/>
      <c r="Y93" s="151"/>
      <c r="Z93" s="151"/>
      <c r="AA93" s="151"/>
      <c r="AB93" s="151"/>
      <c r="AC93" s="151"/>
      <c r="AD93" s="151"/>
      <c r="AE93" s="151"/>
      <c r="AF93" s="151"/>
      <c r="AG93" s="151" t="s">
        <v>2387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198" t="s">
        <v>2382</v>
      </c>
      <c r="D94" s="190"/>
      <c r="E94" s="191">
        <v>6</v>
      </c>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250</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68">
        <v>45</v>
      </c>
      <c r="B95" s="169" t="s">
        <v>2352</v>
      </c>
      <c r="C95" s="185" t="s">
        <v>2353</v>
      </c>
      <c r="D95" s="170" t="s">
        <v>211</v>
      </c>
      <c r="E95" s="171">
        <v>1</v>
      </c>
      <c r="F95" s="172">
        <v>0</v>
      </c>
      <c r="G95" s="173">
        <f>ROUND(E95*F95,2)</f>
        <v>0</v>
      </c>
      <c r="H95" s="172"/>
      <c r="I95" s="173">
        <f>ROUND(E95*H95,2)</f>
        <v>0</v>
      </c>
      <c r="J95" s="172"/>
      <c r="K95" s="173">
        <f>ROUND(E95*J95,2)</f>
        <v>0</v>
      </c>
      <c r="L95" s="173">
        <v>21</v>
      </c>
      <c r="M95" s="173">
        <f>G95*(1+L95/100)</f>
        <v>0</v>
      </c>
      <c r="N95" s="173">
        <v>0</v>
      </c>
      <c r="O95" s="173">
        <f>ROUND(E95*N95,2)</f>
        <v>0</v>
      </c>
      <c r="P95" s="173">
        <v>0</v>
      </c>
      <c r="Q95" s="173">
        <f>ROUND(E95*P95,2)</f>
        <v>0</v>
      </c>
      <c r="R95" s="173" t="s">
        <v>159</v>
      </c>
      <c r="S95" s="173" t="s">
        <v>201</v>
      </c>
      <c r="T95" s="174" t="s">
        <v>245</v>
      </c>
      <c r="U95" s="160">
        <v>0</v>
      </c>
      <c r="V95" s="160">
        <f>ROUND(E95*U95,2)</f>
        <v>0</v>
      </c>
      <c r="W95" s="160"/>
      <c r="X95" s="151"/>
      <c r="Y95" s="151"/>
      <c r="Z95" s="151"/>
      <c r="AA95" s="151"/>
      <c r="AB95" s="151"/>
      <c r="AC95" s="151"/>
      <c r="AD95" s="151"/>
      <c r="AE95" s="151"/>
      <c r="AF95" s="151"/>
      <c r="AG95" s="151" t="s">
        <v>665</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58"/>
      <c r="B96" s="159"/>
      <c r="C96" s="198" t="s">
        <v>2438</v>
      </c>
      <c r="D96" s="190"/>
      <c r="E96" s="191">
        <v>1</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250</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c r="A97" s="168">
        <v>46</v>
      </c>
      <c r="B97" s="169" t="s">
        <v>2355</v>
      </c>
      <c r="C97" s="185" t="s">
        <v>2356</v>
      </c>
      <c r="D97" s="170" t="s">
        <v>211</v>
      </c>
      <c r="E97" s="171">
        <v>3</v>
      </c>
      <c r="F97" s="172">
        <v>0</v>
      </c>
      <c r="G97" s="173">
        <f>ROUND(E97*F97,2)</f>
        <v>0</v>
      </c>
      <c r="H97" s="172"/>
      <c r="I97" s="173">
        <f>ROUND(E97*H97,2)</f>
        <v>0</v>
      </c>
      <c r="J97" s="172"/>
      <c r="K97" s="173">
        <f>ROUND(E97*J97,2)</f>
        <v>0</v>
      </c>
      <c r="L97" s="173">
        <v>21</v>
      </c>
      <c r="M97" s="173">
        <f>G97*(1+L97/100)</f>
        <v>0</v>
      </c>
      <c r="N97" s="173">
        <v>0</v>
      </c>
      <c r="O97" s="173">
        <f>ROUND(E97*N97,2)</f>
        <v>0</v>
      </c>
      <c r="P97" s="173">
        <v>0</v>
      </c>
      <c r="Q97" s="173">
        <f>ROUND(E97*P97,2)</f>
        <v>0</v>
      </c>
      <c r="R97" s="173" t="s">
        <v>159</v>
      </c>
      <c r="S97" s="173" t="s">
        <v>201</v>
      </c>
      <c r="T97" s="174" t="s">
        <v>245</v>
      </c>
      <c r="U97" s="160">
        <v>0</v>
      </c>
      <c r="V97" s="160">
        <f>ROUND(E97*U97,2)</f>
        <v>0</v>
      </c>
      <c r="W97" s="160"/>
      <c r="X97" s="151"/>
      <c r="Y97" s="151"/>
      <c r="Z97" s="151"/>
      <c r="AA97" s="151"/>
      <c r="AB97" s="151"/>
      <c r="AC97" s="151"/>
      <c r="AD97" s="151"/>
      <c r="AE97" s="151"/>
      <c r="AF97" s="151"/>
      <c r="AG97" s="151" t="s">
        <v>665</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c r="A98" s="158"/>
      <c r="B98" s="159"/>
      <c r="C98" s="198" t="s">
        <v>2435</v>
      </c>
      <c r="D98" s="190"/>
      <c r="E98" s="191">
        <v>3</v>
      </c>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250</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c r="A99" s="5"/>
      <c r="B99" s="6"/>
      <c r="C99" s="187"/>
      <c r="D99" s="8"/>
      <c r="E99" s="5"/>
      <c r="F99" s="5"/>
      <c r="G99" s="5"/>
      <c r="H99" s="5"/>
      <c r="I99" s="5"/>
      <c r="J99" s="5"/>
      <c r="K99" s="5"/>
      <c r="L99" s="5"/>
      <c r="M99" s="5"/>
      <c r="N99" s="5"/>
      <c r="O99" s="5"/>
      <c r="P99" s="5"/>
      <c r="Q99" s="5"/>
      <c r="R99" s="5"/>
      <c r="S99" s="5"/>
      <c r="T99" s="5"/>
      <c r="U99" s="5"/>
      <c r="V99" s="5"/>
      <c r="W99" s="5"/>
      <c r="AE99">
        <v>15</v>
      </c>
      <c r="AF99">
        <v>21</v>
      </c>
    </row>
    <row r="100" spans="1:60">
      <c r="A100" s="154"/>
      <c r="B100" s="155" t="s">
        <v>29</v>
      </c>
      <c r="C100" s="188"/>
      <c r="D100" s="156"/>
      <c r="E100" s="157"/>
      <c r="F100" s="157"/>
      <c r="G100" s="183">
        <f>G8</f>
        <v>0</v>
      </c>
      <c r="H100" s="5"/>
      <c r="I100" s="5"/>
      <c r="J100" s="5"/>
      <c r="K100" s="5"/>
      <c r="L100" s="5"/>
      <c r="M100" s="5"/>
      <c r="N100" s="5"/>
      <c r="O100" s="5"/>
      <c r="P100" s="5"/>
      <c r="Q100" s="5"/>
      <c r="R100" s="5"/>
      <c r="S100" s="5"/>
      <c r="T100" s="5"/>
      <c r="U100" s="5"/>
      <c r="V100" s="5"/>
      <c r="W100" s="5"/>
      <c r="AE100">
        <f>SUMIF(L7:L98,AE99,G7:G98)</f>
        <v>0</v>
      </c>
      <c r="AF100">
        <f>SUMIF(L7:L98,AF99,G7:G98)</f>
        <v>0</v>
      </c>
      <c r="AG100" t="s">
        <v>238</v>
      </c>
    </row>
    <row r="101" spans="1:60">
      <c r="C101" s="189"/>
      <c r="D101" s="142"/>
      <c r="AG101" t="s">
        <v>239</v>
      </c>
    </row>
    <row r="102" spans="1:60">
      <c r="D102" s="142"/>
    </row>
    <row r="103" spans="1:60">
      <c r="D103" s="142"/>
    </row>
    <row r="104" spans="1:60">
      <c r="D104" s="142"/>
    </row>
    <row r="105" spans="1:60">
      <c r="D105" s="142"/>
    </row>
    <row r="106" spans="1:60">
      <c r="D106" s="142"/>
    </row>
    <row r="107" spans="1:60">
      <c r="D107" s="142"/>
    </row>
    <row r="108" spans="1:60">
      <c r="D108" s="142"/>
    </row>
    <row r="109" spans="1:60">
      <c r="D109" s="142"/>
    </row>
    <row r="110" spans="1:60">
      <c r="D110" s="142"/>
    </row>
    <row r="111" spans="1:60">
      <c r="D111" s="142"/>
    </row>
    <row r="112" spans="1:60">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73</v>
      </c>
      <c r="C3" s="309" t="s">
        <v>74</v>
      </c>
      <c r="D3" s="310"/>
      <c r="E3" s="310"/>
      <c r="F3" s="310"/>
      <c r="G3" s="311"/>
      <c r="AC3" s="90" t="s">
        <v>173</v>
      </c>
      <c r="AG3" t="s">
        <v>175</v>
      </c>
    </row>
    <row r="4" spans="1:60" ht="24.95" customHeight="1">
      <c r="A4" s="144" t="s">
        <v>9</v>
      </c>
      <c r="B4" s="145" t="s">
        <v>57</v>
      </c>
      <c r="C4" s="312" t="s">
        <v>74</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161</v>
      </c>
      <c r="C8" s="184" t="s">
        <v>162</v>
      </c>
      <c r="D8" s="164"/>
      <c r="E8" s="165"/>
      <c r="F8" s="166"/>
      <c r="G8" s="166">
        <f>SUMIF(AG9:AG38,"&lt;&gt;NOR",G9:G38)</f>
        <v>0</v>
      </c>
      <c r="H8" s="166"/>
      <c r="I8" s="166">
        <f>SUM(I9:I38)</f>
        <v>0</v>
      </c>
      <c r="J8" s="166"/>
      <c r="K8" s="166">
        <f>SUM(K9:K38)</f>
        <v>0</v>
      </c>
      <c r="L8" s="166"/>
      <c r="M8" s="166">
        <f>SUM(M9:M38)</f>
        <v>0</v>
      </c>
      <c r="N8" s="166"/>
      <c r="O8" s="166">
        <f>SUM(O9:O38)</f>
        <v>0</v>
      </c>
      <c r="P8" s="166"/>
      <c r="Q8" s="166">
        <f>SUM(Q9:Q38)</f>
        <v>0</v>
      </c>
      <c r="R8" s="166"/>
      <c r="S8" s="166"/>
      <c r="T8" s="167"/>
      <c r="U8" s="161"/>
      <c r="V8" s="161">
        <f>SUM(V9:V38)</f>
        <v>14.23</v>
      </c>
      <c r="W8" s="161"/>
      <c r="AG8" t="s">
        <v>198</v>
      </c>
    </row>
    <row r="9" spans="1:60" outlineLevel="1">
      <c r="A9" s="168">
        <v>1</v>
      </c>
      <c r="B9" s="169" t="s">
        <v>2439</v>
      </c>
      <c r="C9" s="185" t="s">
        <v>2440</v>
      </c>
      <c r="D9" s="170" t="s">
        <v>318</v>
      </c>
      <c r="E9" s="171">
        <v>22</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159</v>
      </c>
      <c r="S9" s="173" t="s">
        <v>201</v>
      </c>
      <c r="T9" s="174" t="s">
        <v>245</v>
      </c>
      <c r="U9" s="160">
        <v>0.19317000000000001</v>
      </c>
      <c r="V9" s="160">
        <f>ROUND(E9*U9,2)</f>
        <v>4.25</v>
      </c>
      <c r="W9" s="160"/>
      <c r="X9" s="151"/>
      <c r="Y9" s="151"/>
      <c r="Z9" s="151"/>
      <c r="AA9" s="151"/>
      <c r="AB9" s="151"/>
      <c r="AC9" s="151"/>
      <c r="AD9" s="151"/>
      <c r="AE9" s="151"/>
      <c r="AF9" s="151"/>
      <c r="AG9" s="151" t="s">
        <v>2323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319" t="s">
        <v>2441</v>
      </c>
      <c r="D10" s="320"/>
      <c r="E10" s="320"/>
      <c r="F10" s="320"/>
      <c r="G10" s="32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204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c r="A11" s="168">
        <v>2</v>
      </c>
      <c r="B11" s="169" t="s">
        <v>2442</v>
      </c>
      <c r="C11" s="185" t="s">
        <v>2443</v>
      </c>
      <c r="D11" s="170" t="s">
        <v>211</v>
      </c>
      <c r="E11" s="171">
        <v>4</v>
      </c>
      <c r="F11" s="172">
        <v>0</v>
      </c>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201</v>
      </c>
      <c r="T11" s="174" t="s">
        <v>245</v>
      </c>
      <c r="U11" s="160">
        <v>0.37</v>
      </c>
      <c r="V11" s="160">
        <f>ROUND(E11*U11,2)</f>
        <v>1.48</v>
      </c>
      <c r="W11" s="160"/>
      <c r="X11" s="151"/>
      <c r="Y11" s="151"/>
      <c r="Z11" s="151"/>
      <c r="AA11" s="151"/>
      <c r="AB11" s="151"/>
      <c r="AC11" s="151"/>
      <c r="AD11" s="151"/>
      <c r="AE11" s="151"/>
      <c r="AF11" s="151"/>
      <c r="AG11" s="151" t="s">
        <v>2323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319" t="s">
        <v>2441</v>
      </c>
      <c r="D12" s="320"/>
      <c r="E12" s="320"/>
      <c r="F12" s="320"/>
      <c r="G12" s="32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204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68">
        <v>3</v>
      </c>
      <c r="B13" s="169" t="s">
        <v>2444</v>
      </c>
      <c r="C13" s="185" t="s">
        <v>2445</v>
      </c>
      <c r="D13" s="170" t="s">
        <v>211</v>
      </c>
      <c r="E13" s="171">
        <v>4</v>
      </c>
      <c r="F13" s="172">
        <v>0</v>
      </c>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201</v>
      </c>
      <c r="T13" s="174" t="s">
        <v>245</v>
      </c>
      <c r="U13" s="160">
        <v>0.33129999999999998</v>
      </c>
      <c r="V13" s="160">
        <f>ROUND(E13*U13,2)</f>
        <v>1.33</v>
      </c>
      <c r="W13" s="160"/>
      <c r="X13" s="151"/>
      <c r="Y13" s="151"/>
      <c r="Z13" s="151"/>
      <c r="AA13" s="151"/>
      <c r="AB13" s="151"/>
      <c r="AC13" s="151"/>
      <c r="AD13" s="151"/>
      <c r="AE13" s="151"/>
      <c r="AF13" s="151"/>
      <c r="AG13" s="151" t="s">
        <v>2323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319" t="s">
        <v>2441</v>
      </c>
      <c r="D14" s="320"/>
      <c r="E14" s="320"/>
      <c r="F14" s="320"/>
      <c r="G14" s="32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204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68">
        <v>4</v>
      </c>
      <c r="B15" s="169" t="s">
        <v>2446</v>
      </c>
      <c r="C15" s="185" t="s">
        <v>2447</v>
      </c>
      <c r="D15" s="170" t="s">
        <v>318</v>
      </c>
      <c r="E15" s="171">
        <v>9</v>
      </c>
      <c r="F15" s="172">
        <v>0</v>
      </c>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201</v>
      </c>
      <c r="T15" s="174" t="s">
        <v>245</v>
      </c>
      <c r="U15" s="160">
        <v>0.22</v>
      </c>
      <c r="V15" s="160">
        <f>ROUND(E15*U15,2)</f>
        <v>1.98</v>
      </c>
      <c r="W15" s="160"/>
      <c r="X15" s="151"/>
      <c r="Y15" s="151"/>
      <c r="Z15" s="151"/>
      <c r="AA15" s="151"/>
      <c r="AB15" s="151"/>
      <c r="AC15" s="151"/>
      <c r="AD15" s="151"/>
      <c r="AE15" s="151"/>
      <c r="AF15" s="151"/>
      <c r="AG15" s="151" t="s">
        <v>2323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319" t="s">
        <v>2441</v>
      </c>
      <c r="D16" s="320"/>
      <c r="E16" s="320"/>
      <c r="F16" s="320"/>
      <c r="G16" s="32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204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68">
        <v>5</v>
      </c>
      <c r="B17" s="169" t="s">
        <v>2448</v>
      </c>
      <c r="C17" s="185" t="s">
        <v>2449</v>
      </c>
      <c r="D17" s="170" t="s">
        <v>318</v>
      </c>
      <c r="E17" s="171">
        <v>9</v>
      </c>
      <c r="F17" s="172">
        <v>0</v>
      </c>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201</v>
      </c>
      <c r="T17" s="174" t="s">
        <v>245</v>
      </c>
      <c r="U17" s="160">
        <v>0.3</v>
      </c>
      <c r="V17" s="160">
        <f>ROUND(E17*U17,2)</f>
        <v>2.7</v>
      </c>
      <c r="W17" s="160"/>
      <c r="X17" s="151"/>
      <c r="Y17" s="151"/>
      <c r="Z17" s="151"/>
      <c r="AA17" s="151"/>
      <c r="AB17" s="151"/>
      <c r="AC17" s="151"/>
      <c r="AD17" s="151"/>
      <c r="AE17" s="151"/>
      <c r="AF17" s="151"/>
      <c r="AG17" s="151" t="s">
        <v>2323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319" t="s">
        <v>2441</v>
      </c>
      <c r="D18" s="320"/>
      <c r="E18" s="320"/>
      <c r="F18" s="320"/>
      <c r="G18" s="32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204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68">
        <v>6</v>
      </c>
      <c r="B19" s="169" t="s">
        <v>2450</v>
      </c>
      <c r="C19" s="185" t="s">
        <v>2451</v>
      </c>
      <c r="D19" s="170" t="s">
        <v>318</v>
      </c>
      <c r="E19" s="171">
        <v>9</v>
      </c>
      <c r="F19" s="172">
        <v>0</v>
      </c>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201</v>
      </c>
      <c r="T19" s="174" t="s">
        <v>245</v>
      </c>
      <c r="U19" s="160">
        <v>1.2E-2</v>
      </c>
      <c r="V19" s="160">
        <f>ROUND(E19*U19,2)</f>
        <v>0.11</v>
      </c>
      <c r="W19" s="160"/>
      <c r="X19" s="151"/>
      <c r="Y19" s="151"/>
      <c r="Z19" s="151"/>
      <c r="AA19" s="151"/>
      <c r="AB19" s="151"/>
      <c r="AC19" s="151"/>
      <c r="AD19" s="151"/>
      <c r="AE19" s="151"/>
      <c r="AF19" s="151"/>
      <c r="AG19" s="151" t="s">
        <v>2323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319" t="s">
        <v>2441</v>
      </c>
      <c r="D20" s="320"/>
      <c r="E20" s="320"/>
      <c r="F20" s="320"/>
      <c r="G20" s="32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204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68">
        <v>7</v>
      </c>
      <c r="B21" s="169" t="s">
        <v>2452</v>
      </c>
      <c r="C21" s="185" t="s">
        <v>2453</v>
      </c>
      <c r="D21" s="170" t="s">
        <v>318</v>
      </c>
      <c r="E21" s="171">
        <v>27</v>
      </c>
      <c r="F21" s="172">
        <v>0</v>
      </c>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201</v>
      </c>
      <c r="T21" s="174" t="s">
        <v>245</v>
      </c>
      <c r="U21" s="160">
        <v>3.2000000000000001E-2</v>
      </c>
      <c r="V21" s="160">
        <f>ROUND(E21*U21,2)</f>
        <v>0.86</v>
      </c>
      <c r="W21" s="160"/>
      <c r="X21" s="151"/>
      <c r="Y21" s="151"/>
      <c r="Z21" s="151"/>
      <c r="AA21" s="151"/>
      <c r="AB21" s="151"/>
      <c r="AC21" s="151"/>
      <c r="AD21" s="151"/>
      <c r="AE21" s="151"/>
      <c r="AF21" s="151"/>
      <c r="AG21" s="151" t="s">
        <v>2323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319" t="s">
        <v>2441</v>
      </c>
      <c r="D22" s="320"/>
      <c r="E22" s="320"/>
      <c r="F22" s="320"/>
      <c r="G22" s="32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204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68">
        <v>8</v>
      </c>
      <c r="B23" s="169" t="s">
        <v>2454</v>
      </c>
      <c r="C23" s="185" t="s">
        <v>2455</v>
      </c>
      <c r="D23" s="170" t="s">
        <v>318</v>
      </c>
      <c r="E23" s="171">
        <v>15</v>
      </c>
      <c r="F23" s="172">
        <v>0</v>
      </c>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c r="S23" s="173" t="s">
        <v>201</v>
      </c>
      <c r="T23" s="174" t="s">
        <v>245</v>
      </c>
      <c r="U23" s="160">
        <v>4.4999999999999998E-2</v>
      </c>
      <c r="V23" s="160">
        <f>ROUND(E23*U23,2)</f>
        <v>0.68</v>
      </c>
      <c r="W23" s="160"/>
      <c r="X23" s="151"/>
      <c r="Y23" s="151"/>
      <c r="Z23" s="151"/>
      <c r="AA23" s="151"/>
      <c r="AB23" s="151"/>
      <c r="AC23" s="151"/>
      <c r="AD23" s="151"/>
      <c r="AE23" s="151"/>
      <c r="AF23" s="151"/>
      <c r="AG23" s="151" t="s">
        <v>2323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319" t="s">
        <v>2441</v>
      </c>
      <c r="D24" s="320"/>
      <c r="E24" s="320"/>
      <c r="F24" s="320"/>
      <c r="G24" s="32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204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68">
        <v>9</v>
      </c>
      <c r="B25" s="169" t="s">
        <v>2456</v>
      </c>
      <c r="C25" s="185" t="s">
        <v>2457</v>
      </c>
      <c r="D25" s="170" t="s">
        <v>211</v>
      </c>
      <c r="E25" s="171">
        <v>6</v>
      </c>
      <c r="F25" s="172">
        <v>0</v>
      </c>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c r="S25" s="173" t="s">
        <v>201</v>
      </c>
      <c r="T25" s="174" t="s">
        <v>245</v>
      </c>
      <c r="U25" s="160">
        <v>0.14033000000000001</v>
      </c>
      <c r="V25" s="160">
        <f>ROUND(E25*U25,2)</f>
        <v>0.84</v>
      </c>
      <c r="W25" s="160"/>
      <c r="X25" s="151"/>
      <c r="Y25" s="151"/>
      <c r="Z25" s="151"/>
      <c r="AA25" s="151"/>
      <c r="AB25" s="151"/>
      <c r="AC25" s="151"/>
      <c r="AD25" s="151"/>
      <c r="AE25" s="151"/>
      <c r="AF25" s="151"/>
      <c r="AG25" s="151" t="s">
        <v>2323</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319" t="s">
        <v>2441</v>
      </c>
      <c r="D26" s="320"/>
      <c r="E26" s="320"/>
      <c r="F26" s="320"/>
      <c r="G26" s="32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204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68">
        <v>10</v>
      </c>
      <c r="B27" s="169" t="s">
        <v>2458</v>
      </c>
      <c r="C27" s="185" t="s">
        <v>2459</v>
      </c>
      <c r="D27" s="170" t="s">
        <v>2319</v>
      </c>
      <c r="E27" s="171">
        <v>40</v>
      </c>
      <c r="F27" s="172">
        <v>0</v>
      </c>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c r="S27" s="173" t="s">
        <v>201</v>
      </c>
      <c r="T27" s="174" t="s">
        <v>202</v>
      </c>
      <c r="U27" s="160">
        <v>0</v>
      </c>
      <c r="V27" s="160">
        <f>ROUND(E27*U27,2)</f>
        <v>0</v>
      </c>
      <c r="W27" s="160"/>
      <c r="X27" s="151"/>
      <c r="Y27" s="151"/>
      <c r="Z27" s="151"/>
      <c r="AA27" s="151"/>
      <c r="AB27" s="151"/>
      <c r="AC27" s="151"/>
      <c r="AD27" s="151"/>
      <c r="AE27" s="151"/>
      <c r="AF27" s="151"/>
      <c r="AG27" s="151" t="s">
        <v>2323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319" t="s">
        <v>2460</v>
      </c>
      <c r="D28" s="320"/>
      <c r="E28" s="320"/>
      <c r="F28" s="320"/>
      <c r="G28" s="32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204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68">
        <v>11</v>
      </c>
      <c r="B29" s="169" t="s">
        <v>2461</v>
      </c>
      <c r="C29" s="185" t="s">
        <v>2462</v>
      </c>
      <c r="D29" s="170" t="s">
        <v>2463</v>
      </c>
      <c r="E29" s="171">
        <v>1</v>
      </c>
      <c r="F29" s="172">
        <v>0</v>
      </c>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c r="S29" s="173" t="s">
        <v>212</v>
      </c>
      <c r="T29" s="174" t="s">
        <v>202</v>
      </c>
      <c r="U29" s="160">
        <v>0</v>
      </c>
      <c r="V29" s="160">
        <f>ROUND(E29*U29,2)</f>
        <v>0</v>
      </c>
      <c r="W29" s="160"/>
      <c r="X29" s="151"/>
      <c r="Y29" s="151"/>
      <c r="Z29" s="151"/>
      <c r="AA29" s="151"/>
      <c r="AB29" s="151"/>
      <c r="AC29" s="151"/>
      <c r="AD29" s="151"/>
      <c r="AE29" s="151"/>
      <c r="AF29" s="151"/>
      <c r="AG29" s="151" t="s">
        <v>2323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319" t="s">
        <v>2441</v>
      </c>
      <c r="D30" s="320"/>
      <c r="E30" s="320"/>
      <c r="F30" s="320"/>
      <c r="G30" s="32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204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33.75" outlineLevel="1">
      <c r="A31" s="158"/>
      <c r="B31" s="159"/>
      <c r="C31" s="317" t="s">
        <v>2464</v>
      </c>
      <c r="D31" s="318"/>
      <c r="E31" s="318"/>
      <c r="F31" s="318"/>
      <c r="G31" s="318"/>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204</v>
      </c>
      <c r="AH31" s="151"/>
      <c r="AI31" s="151"/>
      <c r="AJ31" s="151"/>
      <c r="AK31" s="151"/>
      <c r="AL31" s="151"/>
      <c r="AM31" s="151"/>
      <c r="AN31" s="151"/>
      <c r="AO31" s="151"/>
      <c r="AP31" s="151"/>
      <c r="AQ31" s="151"/>
      <c r="AR31" s="151"/>
      <c r="AS31" s="151"/>
      <c r="AT31" s="151"/>
      <c r="AU31" s="151"/>
      <c r="AV31" s="151"/>
      <c r="AW31" s="151"/>
      <c r="AX31" s="151"/>
      <c r="AY31" s="151"/>
      <c r="AZ31" s="151"/>
      <c r="BA31" s="175" t="str">
        <f>C31</f>
        <v>Zařízení pro videokomunikaci hostů (od branky a 2x od vchodových dveří) do místnosti personálu s možností odemčení branky a vchodových dveří (2x) tlačítkem na přístroji domácího videotelefonu pomocí elektrických zámků (3ks) včetně přístrojových krabic, kabelového propojení  a jeho uložení</v>
      </c>
      <c r="BB31" s="151"/>
      <c r="BC31" s="151"/>
      <c r="BD31" s="151"/>
      <c r="BE31" s="151"/>
      <c r="BF31" s="151"/>
      <c r="BG31" s="151"/>
      <c r="BH31" s="151"/>
    </row>
    <row r="32" spans="1:60" outlineLevel="1">
      <c r="A32" s="176">
        <v>12</v>
      </c>
      <c r="B32" s="177" t="s">
        <v>2418</v>
      </c>
      <c r="C32" s="186" t="s">
        <v>2465</v>
      </c>
      <c r="D32" s="178" t="s">
        <v>211</v>
      </c>
      <c r="E32" s="179">
        <v>6</v>
      </c>
      <c r="F32" s="180">
        <v>0</v>
      </c>
      <c r="G32" s="181">
        <f>ROUND(E32*F32,2)</f>
        <v>0</v>
      </c>
      <c r="H32" s="180"/>
      <c r="I32" s="181">
        <f>ROUND(E32*H32,2)</f>
        <v>0</v>
      </c>
      <c r="J32" s="180"/>
      <c r="K32" s="181">
        <f>ROUND(E32*J32,2)</f>
        <v>0</v>
      </c>
      <c r="L32" s="181">
        <v>21</v>
      </c>
      <c r="M32" s="181">
        <f>G32*(1+L32/100)</f>
        <v>0</v>
      </c>
      <c r="N32" s="181">
        <v>0</v>
      </c>
      <c r="O32" s="181">
        <f>ROUND(E32*N32,2)</f>
        <v>0</v>
      </c>
      <c r="P32" s="181">
        <v>0</v>
      </c>
      <c r="Q32" s="181">
        <f>ROUND(E32*P32,2)</f>
        <v>0</v>
      </c>
      <c r="R32" s="181"/>
      <c r="S32" s="181" t="s">
        <v>201</v>
      </c>
      <c r="T32" s="182" t="s">
        <v>202</v>
      </c>
      <c r="U32" s="160">
        <v>0</v>
      </c>
      <c r="V32" s="160">
        <f>ROUND(E32*U32,2)</f>
        <v>0</v>
      </c>
      <c r="W32" s="160"/>
      <c r="X32" s="151"/>
      <c r="Y32" s="151"/>
      <c r="Z32" s="151"/>
      <c r="AA32" s="151"/>
      <c r="AB32" s="151"/>
      <c r="AC32" s="151"/>
      <c r="AD32" s="151"/>
      <c r="AE32" s="151"/>
      <c r="AF32" s="151"/>
      <c r="AG32" s="151" t="s">
        <v>2466</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76">
        <v>13</v>
      </c>
      <c r="B33" s="177" t="s">
        <v>2418</v>
      </c>
      <c r="C33" s="186" t="s">
        <v>2467</v>
      </c>
      <c r="D33" s="178" t="s">
        <v>318</v>
      </c>
      <c r="E33" s="179">
        <v>100</v>
      </c>
      <c r="F33" s="180">
        <v>0</v>
      </c>
      <c r="G33" s="181">
        <f>ROUND(E33*F33,2)</f>
        <v>0</v>
      </c>
      <c r="H33" s="180"/>
      <c r="I33" s="181">
        <f>ROUND(E33*H33,2)</f>
        <v>0</v>
      </c>
      <c r="J33" s="180"/>
      <c r="K33" s="181">
        <f>ROUND(E33*J33,2)</f>
        <v>0</v>
      </c>
      <c r="L33" s="181">
        <v>21</v>
      </c>
      <c r="M33" s="181">
        <f>G33*(1+L33/100)</f>
        <v>0</v>
      </c>
      <c r="N33" s="181">
        <v>0</v>
      </c>
      <c r="O33" s="181">
        <f>ROUND(E33*N33,2)</f>
        <v>0</v>
      </c>
      <c r="P33" s="181">
        <v>0</v>
      </c>
      <c r="Q33" s="181">
        <f>ROUND(E33*P33,2)</f>
        <v>0</v>
      </c>
      <c r="R33" s="181"/>
      <c r="S33" s="181" t="s">
        <v>201</v>
      </c>
      <c r="T33" s="182" t="s">
        <v>202</v>
      </c>
      <c r="U33" s="160">
        <v>0</v>
      </c>
      <c r="V33" s="160">
        <f>ROUND(E33*U33,2)</f>
        <v>0</v>
      </c>
      <c r="W33" s="160"/>
      <c r="X33" s="151"/>
      <c r="Y33" s="151"/>
      <c r="Z33" s="151"/>
      <c r="AA33" s="151"/>
      <c r="AB33" s="151"/>
      <c r="AC33" s="151"/>
      <c r="AD33" s="151"/>
      <c r="AE33" s="151"/>
      <c r="AF33" s="151"/>
      <c r="AG33" s="151" t="s">
        <v>2466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ht="22.5" outlineLevel="1">
      <c r="A34" s="176">
        <v>14</v>
      </c>
      <c r="B34" s="177" t="s">
        <v>2468</v>
      </c>
      <c r="C34" s="186" t="s">
        <v>2469</v>
      </c>
      <c r="D34" s="178" t="s">
        <v>318</v>
      </c>
      <c r="E34" s="179">
        <v>15</v>
      </c>
      <c r="F34" s="180">
        <v>0</v>
      </c>
      <c r="G34" s="181">
        <f>ROUND(E34*F34,2)</f>
        <v>0</v>
      </c>
      <c r="H34" s="180"/>
      <c r="I34" s="181">
        <f>ROUND(E34*H34,2)</f>
        <v>0</v>
      </c>
      <c r="J34" s="180"/>
      <c r="K34" s="181">
        <f>ROUND(E34*J34,2)</f>
        <v>0</v>
      </c>
      <c r="L34" s="181">
        <v>21</v>
      </c>
      <c r="M34" s="181">
        <f>G34*(1+L34/100)</f>
        <v>0</v>
      </c>
      <c r="N34" s="181">
        <v>0</v>
      </c>
      <c r="O34" s="181">
        <f>ROUND(E34*N34,2)</f>
        <v>0</v>
      </c>
      <c r="P34" s="181">
        <v>0</v>
      </c>
      <c r="Q34" s="181">
        <f>ROUND(E34*P34,2)</f>
        <v>0</v>
      </c>
      <c r="R34" s="181" t="s">
        <v>277</v>
      </c>
      <c r="S34" s="181" t="s">
        <v>201</v>
      </c>
      <c r="T34" s="182" t="s">
        <v>245</v>
      </c>
      <c r="U34" s="160">
        <v>0</v>
      </c>
      <c r="V34" s="160">
        <f>ROUND(E34*U34,2)</f>
        <v>0</v>
      </c>
      <c r="W34" s="160"/>
      <c r="X34" s="151"/>
      <c r="Y34" s="151"/>
      <c r="Z34" s="151"/>
      <c r="AA34" s="151"/>
      <c r="AB34" s="151"/>
      <c r="AC34" s="151"/>
      <c r="AD34" s="151"/>
      <c r="AE34" s="151"/>
      <c r="AF34" s="151"/>
      <c r="AG34" s="151" t="s">
        <v>649</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68">
        <v>15</v>
      </c>
      <c r="B35" s="169" t="s">
        <v>2470</v>
      </c>
      <c r="C35" s="185" t="s">
        <v>2471</v>
      </c>
      <c r="D35" s="170" t="s">
        <v>318</v>
      </c>
      <c r="E35" s="171">
        <v>9</v>
      </c>
      <c r="F35" s="172">
        <v>0</v>
      </c>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t="s">
        <v>277</v>
      </c>
      <c r="S35" s="173" t="s">
        <v>201</v>
      </c>
      <c r="T35" s="174" t="s">
        <v>245</v>
      </c>
      <c r="U35" s="160">
        <v>0</v>
      </c>
      <c r="V35" s="160">
        <f>ROUND(E35*U35,2)</f>
        <v>0</v>
      </c>
      <c r="W35" s="160"/>
      <c r="X35" s="151"/>
      <c r="Y35" s="151"/>
      <c r="Z35" s="151"/>
      <c r="AA35" s="151"/>
      <c r="AB35" s="151"/>
      <c r="AC35" s="151"/>
      <c r="AD35" s="151"/>
      <c r="AE35" s="151"/>
      <c r="AF35" s="151"/>
      <c r="AG35" s="151" t="s">
        <v>2472</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c r="A36" s="158"/>
      <c r="B36" s="159"/>
      <c r="C36" s="319" t="s">
        <v>2473</v>
      </c>
      <c r="D36" s="320"/>
      <c r="E36" s="320"/>
      <c r="F36" s="320"/>
      <c r="G36" s="32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204</v>
      </c>
      <c r="AH36" s="151"/>
      <c r="AI36" s="151"/>
      <c r="AJ36" s="151"/>
      <c r="AK36" s="151"/>
      <c r="AL36" s="151"/>
      <c r="AM36" s="151"/>
      <c r="AN36" s="151"/>
      <c r="AO36" s="151"/>
      <c r="AP36" s="151"/>
      <c r="AQ36" s="151"/>
      <c r="AR36" s="151"/>
      <c r="AS36" s="151"/>
      <c r="AT36" s="151"/>
      <c r="AU36" s="151"/>
      <c r="AV36" s="151"/>
      <c r="AW36" s="151"/>
      <c r="AX36" s="151"/>
      <c r="AY36" s="151"/>
      <c r="AZ36" s="151"/>
      <c r="BA36" s="175" t="str">
        <f>C36</f>
        <v>trubka ohebná, elektroinstalační; mat. PVC samozhášivé; vnitřní pr.= 16,0 mm; mech.odolnost nízká; mezní hodnota zatížení 320 N/5 cm; teplot.rozsah -5 až 60 °C; stupeň hořlavosti A-3C; vnější pr.= 21,2 mm;</v>
      </c>
      <c r="BB36" s="151"/>
      <c r="BC36" s="151"/>
      <c r="BD36" s="151"/>
      <c r="BE36" s="151"/>
      <c r="BF36" s="151"/>
      <c r="BG36" s="151"/>
      <c r="BH36" s="151"/>
    </row>
    <row r="37" spans="1:60" ht="33.75" outlineLevel="1">
      <c r="A37" s="176">
        <v>16</v>
      </c>
      <c r="B37" s="177" t="s">
        <v>2414</v>
      </c>
      <c r="C37" s="186" t="s">
        <v>2474</v>
      </c>
      <c r="D37" s="178" t="s">
        <v>211</v>
      </c>
      <c r="E37" s="179">
        <v>4</v>
      </c>
      <c r="F37" s="180">
        <v>0</v>
      </c>
      <c r="G37" s="181">
        <f>ROUND(E37*F37,2)</f>
        <v>0</v>
      </c>
      <c r="H37" s="180"/>
      <c r="I37" s="181">
        <f>ROUND(E37*H37,2)</f>
        <v>0</v>
      </c>
      <c r="J37" s="180"/>
      <c r="K37" s="181">
        <f>ROUND(E37*J37,2)</f>
        <v>0</v>
      </c>
      <c r="L37" s="181">
        <v>21</v>
      </c>
      <c r="M37" s="181">
        <f>G37*(1+L37/100)</f>
        <v>0</v>
      </c>
      <c r="N37" s="181">
        <v>0</v>
      </c>
      <c r="O37" s="181">
        <f>ROUND(E37*N37,2)</f>
        <v>0</v>
      </c>
      <c r="P37" s="181">
        <v>0</v>
      </c>
      <c r="Q37" s="181">
        <f>ROUND(E37*P37,2)</f>
        <v>0</v>
      </c>
      <c r="R37" s="181" t="s">
        <v>277</v>
      </c>
      <c r="S37" s="181" t="s">
        <v>201</v>
      </c>
      <c r="T37" s="182" t="s">
        <v>245</v>
      </c>
      <c r="U37" s="160">
        <v>0</v>
      </c>
      <c r="V37" s="160">
        <f>ROUND(E37*U37,2)</f>
        <v>0</v>
      </c>
      <c r="W37" s="160"/>
      <c r="X37" s="151"/>
      <c r="Y37" s="151"/>
      <c r="Z37" s="151"/>
      <c r="AA37" s="151"/>
      <c r="AB37" s="151"/>
      <c r="AC37" s="151"/>
      <c r="AD37" s="151"/>
      <c r="AE37" s="151"/>
      <c r="AF37" s="151"/>
      <c r="AG37" s="151" t="s">
        <v>2472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68">
        <v>17</v>
      </c>
      <c r="B38" s="169" t="s">
        <v>2475</v>
      </c>
      <c r="C38" s="185" t="s">
        <v>2476</v>
      </c>
      <c r="D38" s="170" t="s">
        <v>318</v>
      </c>
      <c r="E38" s="171">
        <v>22</v>
      </c>
      <c r="F38" s="172">
        <v>0</v>
      </c>
      <c r="G38" s="173">
        <f>ROUND(E38*F38,2)</f>
        <v>0</v>
      </c>
      <c r="H38" s="172"/>
      <c r="I38" s="173">
        <f>ROUND(E38*H38,2)</f>
        <v>0</v>
      </c>
      <c r="J38" s="172"/>
      <c r="K38" s="173">
        <f>ROUND(E38*J38,2)</f>
        <v>0</v>
      </c>
      <c r="L38" s="173">
        <v>21</v>
      </c>
      <c r="M38" s="173">
        <f>G38*(1+L38/100)</f>
        <v>0</v>
      </c>
      <c r="N38" s="173">
        <v>0</v>
      </c>
      <c r="O38" s="173">
        <f>ROUND(E38*N38,2)</f>
        <v>0</v>
      </c>
      <c r="P38" s="173">
        <v>0</v>
      </c>
      <c r="Q38" s="173">
        <f>ROUND(E38*P38,2)</f>
        <v>0</v>
      </c>
      <c r="R38" s="173"/>
      <c r="S38" s="173" t="s">
        <v>212</v>
      </c>
      <c r="T38" s="174" t="s">
        <v>202</v>
      </c>
      <c r="U38" s="160">
        <v>0</v>
      </c>
      <c r="V38" s="160">
        <f>ROUND(E38*U38,2)</f>
        <v>0</v>
      </c>
      <c r="W38" s="160"/>
      <c r="X38" s="151"/>
      <c r="Y38" s="151"/>
      <c r="Z38" s="151"/>
      <c r="AA38" s="151"/>
      <c r="AB38" s="151"/>
      <c r="AC38" s="151"/>
      <c r="AD38" s="151"/>
      <c r="AE38" s="151"/>
      <c r="AF38" s="151"/>
      <c r="AG38" s="151" t="s">
        <v>2472</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c r="A39" s="5"/>
      <c r="B39" s="6"/>
      <c r="C39" s="187"/>
      <c r="D39" s="8"/>
      <c r="E39" s="5"/>
      <c r="F39" s="5"/>
      <c r="G39" s="5"/>
      <c r="H39" s="5"/>
      <c r="I39" s="5"/>
      <c r="J39" s="5"/>
      <c r="K39" s="5"/>
      <c r="L39" s="5"/>
      <c r="M39" s="5"/>
      <c r="N39" s="5"/>
      <c r="O39" s="5"/>
      <c r="P39" s="5"/>
      <c r="Q39" s="5"/>
      <c r="R39" s="5"/>
      <c r="S39" s="5"/>
      <c r="T39" s="5"/>
      <c r="U39" s="5"/>
      <c r="V39" s="5"/>
      <c r="W39" s="5"/>
      <c r="AE39">
        <v>15</v>
      </c>
      <c r="AF39">
        <v>21</v>
      </c>
    </row>
    <row r="40" spans="1:60">
      <c r="A40" s="154"/>
      <c r="B40" s="155" t="s">
        <v>29</v>
      </c>
      <c r="C40" s="188"/>
      <c r="D40" s="156"/>
      <c r="E40" s="157"/>
      <c r="F40" s="157"/>
      <c r="G40" s="183">
        <f>G8</f>
        <v>0</v>
      </c>
      <c r="H40" s="5"/>
      <c r="I40" s="5"/>
      <c r="J40" s="5"/>
      <c r="K40" s="5"/>
      <c r="L40" s="5"/>
      <c r="M40" s="5"/>
      <c r="N40" s="5"/>
      <c r="O40" s="5"/>
      <c r="P40" s="5"/>
      <c r="Q40" s="5"/>
      <c r="R40" s="5"/>
      <c r="S40" s="5"/>
      <c r="T40" s="5"/>
      <c r="U40" s="5"/>
      <c r="V40" s="5"/>
      <c r="W40" s="5"/>
      <c r="AE40">
        <f>SUMIF(L7:L38,AE39,G7:G38)</f>
        <v>0</v>
      </c>
      <c r="AF40">
        <f>SUMIF(L7:L38,AF39,G7:G38)</f>
        <v>0</v>
      </c>
      <c r="AG40" t="s">
        <v>238</v>
      </c>
    </row>
    <row r="41" spans="1:60">
      <c r="C41" s="189"/>
      <c r="D41" s="142"/>
      <c r="AG41" t="s">
        <v>239</v>
      </c>
    </row>
    <row r="42" spans="1:60">
      <c r="D42" s="142"/>
    </row>
    <row r="43" spans="1:60">
      <c r="D43" s="142"/>
    </row>
    <row r="44" spans="1:60">
      <c r="D44" s="142"/>
    </row>
    <row r="45" spans="1:60">
      <c r="D45" s="142"/>
    </row>
    <row r="46" spans="1:60">
      <c r="D46" s="142"/>
    </row>
    <row r="47" spans="1:60">
      <c r="D47" s="142"/>
    </row>
    <row r="48" spans="1:60">
      <c r="D48" s="142"/>
    </row>
    <row r="49" spans="4:4">
      <c r="D49" s="142"/>
    </row>
    <row r="50" spans="4:4">
      <c r="D50" s="142"/>
    </row>
    <row r="51" spans="4:4">
      <c r="D51" s="142"/>
    </row>
    <row r="52" spans="4:4">
      <c r="D52" s="142"/>
    </row>
    <row r="53" spans="4:4">
      <c r="D53" s="142"/>
    </row>
    <row r="54" spans="4:4">
      <c r="D54" s="142"/>
    </row>
    <row r="55" spans="4:4">
      <c r="D55" s="142"/>
    </row>
    <row r="56" spans="4:4">
      <c r="D56" s="142"/>
    </row>
    <row r="57" spans="4:4">
      <c r="D57" s="142"/>
    </row>
    <row r="58" spans="4:4">
      <c r="D58" s="142"/>
    </row>
    <row r="59" spans="4:4">
      <c r="D59" s="142"/>
    </row>
    <row r="60" spans="4:4">
      <c r="D60" s="142"/>
    </row>
    <row r="61" spans="4:4">
      <c r="D61" s="142"/>
    </row>
    <row r="62" spans="4:4">
      <c r="D62" s="142"/>
    </row>
    <row r="63" spans="4:4">
      <c r="D63" s="142"/>
    </row>
    <row r="64" spans="4:4">
      <c r="D64" s="142"/>
    </row>
    <row r="65" spans="4:4">
      <c r="D65" s="142"/>
    </row>
    <row r="66" spans="4:4">
      <c r="D66" s="142"/>
    </row>
    <row r="67" spans="4:4">
      <c r="D67" s="142"/>
    </row>
    <row r="68" spans="4:4">
      <c r="D68" s="142"/>
    </row>
    <row r="69" spans="4:4">
      <c r="D69" s="142"/>
    </row>
    <row r="70" spans="4:4">
      <c r="D70" s="142"/>
    </row>
    <row r="71" spans="4:4">
      <c r="D71" s="142"/>
    </row>
    <row r="72" spans="4:4">
      <c r="D72" s="142"/>
    </row>
    <row r="73" spans="4:4">
      <c r="D73" s="142"/>
    </row>
    <row r="74" spans="4:4">
      <c r="D74" s="142"/>
    </row>
    <row r="75" spans="4:4">
      <c r="D75" s="142"/>
    </row>
    <row r="76" spans="4:4">
      <c r="D76" s="142"/>
    </row>
    <row r="77" spans="4:4">
      <c r="D77" s="142"/>
    </row>
    <row r="78" spans="4:4">
      <c r="D78" s="142"/>
    </row>
    <row r="79" spans="4:4">
      <c r="D79" s="142"/>
    </row>
    <row r="80" spans="4:4">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17">
    <mergeCell ref="C26:G26"/>
    <mergeCell ref="C28:G28"/>
    <mergeCell ref="C30:G30"/>
    <mergeCell ref="C31:G31"/>
    <mergeCell ref="C36:G3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955"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75</v>
      </c>
      <c r="C3" s="309" t="s">
        <v>76</v>
      </c>
      <c r="D3" s="310"/>
      <c r="E3" s="310"/>
      <c r="F3" s="310"/>
      <c r="G3" s="311"/>
      <c r="AC3" s="90" t="s">
        <v>173</v>
      </c>
      <c r="AG3" t="s">
        <v>175</v>
      </c>
    </row>
    <row r="4" spans="1:60" ht="24.95" customHeight="1">
      <c r="A4" s="144" t="s">
        <v>9</v>
      </c>
      <c r="B4" s="145" t="s">
        <v>57</v>
      </c>
      <c r="C4" s="312" t="s">
        <v>77</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57</v>
      </c>
      <c r="C8" s="184" t="s">
        <v>84</v>
      </c>
      <c r="D8" s="164"/>
      <c r="E8" s="165"/>
      <c r="F8" s="166"/>
      <c r="G8" s="166">
        <f>SUMIF(AG9:AG45,"&lt;&gt;NOR",G9:G45)</f>
        <v>0</v>
      </c>
      <c r="H8" s="166"/>
      <c r="I8" s="166">
        <f>SUM(I9:I45)</f>
        <v>0</v>
      </c>
      <c r="J8" s="166"/>
      <c r="K8" s="166">
        <f>SUM(K9:K45)</f>
        <v>0</v>
      </c>
      <c r="L8" s="166"/>
      <c r="M8" s="166">
        <f>SUM(M9:M45)</f>
        <v>0</v>
      </c>
      <c r="N8" s="166"/>
      <c r="O8" s="166">
        <f>SUM(O9:O45)</f>
        <v>121.95</v>
      </c>
      <c r="P8" s="166"/>
      <c r="Q8" s="166">
        <f>SUM(Q9:Q45)</f>
        <v>0</v>
      </c>
      <c r="R8" s="166"/>
      <c r="S8" s="166"/>
      <c r="T8" s="167"/>
      <c r="U8" s="161"/>
      <c r="V8" s="161">
        <f>SUM(V9:V45)</f>
        <v>43.32</v>
      </c>
      <c r="W8" s="161"/>
      <c r="AG8" t="s">
        <v>198</v>
      </c>
    </row>
    <row r="9" spans="1:60" outlineLevel="1">
      <c r="A9" s="168">
        <v>1</v>
      </c>
      <c r="B9" s="169" t="s">
        <v>2477</v>
      </c>
      <c r="C9" s="185" t="s">
        <v>2478</v>
      </c>
      <c r="D9" s="170" t="s">
        <v>243</v>
      </c>
      <c r="E9" s="171">
        <v>81.09</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244</v>
      </c>
      <c r="S9" s="173" t="s">
        <v>201</v>
      </c>
      <c r="T9" s="174" t="s">
        <v>245</v>
      </c>
      <c r="U9" s="160">
        <v>0.36499999999999999</v>
      </c>
      <c r="V9" s="160">
        <f>ROUND(E9*U9,2)</f>
        <v>29.6</v>
      </c>
      <c r="W9" s="160"/>
      <c r="X9" s="151"/>
      <c r="Y9" s="151"/>
      <c r="Z9" s="151"/>
      <c r="AA9" s="151"/>
      <c r="AB9" s="151"/>
      <c r="AC9" s="151"/>
      <c r="AD9" s="151"/>
      <c r="AE9" s="151"/>
      <c r="AF9" s="151"/>
      <c r="AG9" s="151" t="s">
        <v>259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3.75" outlineLevel="1">
      <c r="A10" s="158"/>
      <c r="B10" s="159"/>
      <c r="C10" s="315" t="s">
        <v>2479</v>
      </c>
      <c r="D10" s="316"/>
      <c r="E10" s="316"/>
      <c r="F10" s="316"/>
      <c r="G10" s="316"/>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248</v>
      </c>
      <c r="AH10" s="151"/>
      <c r="AI10" s="151"/>
      <c r="AJ10" s="151"/>
      <c r="AK10" s="151"/>
      <c r="AL10" s="151"/>
      <c r="AM10" s="151"/>
      <c r="AN10" s="151"/>
      <c r="AO10" s="151"/>
      <c r="AP10" s="151"/>
      <c r="AQ10" s="151"/>
      <c r="AR10" s="151"/>
      <c r="AS10" s="151"/>
      <c r="AT10" s="151"/>
      <c r="AU10" s="151"/>
      <c r="AV10" s="151"/>
      <c r="AW10" s="151"/>
      <c r="AX10" s="151"/>
      <c r="AY10" s="151"/>
      <c r="AZ10" s="151"/>
      <c r="BA10" s="175"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51"/>
      <c r="BC10" s="151"/>
      <c r="BD10" s="151"/>
      <c r="BE10" s="151"/>
      <c r="BF10" s="151"/>
      <c r="BG10" s="151"/>
      <c r="BH10" s="151"/>
    </row>
    <row r="11" spans="1:60" outlineLevel="1">
      <c r="A11" s="158"/>
      <c r="B11" s="159"/>
      <c r="C11" s="198" t="s">
        <v>2480</v>
      </c>
      <c r="D11" s="190"/>
      <c r="E11" s="191">
        <v>33.618000000000002</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250</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8" t="s">
        <v>2481</v>
      </c>
      <c r="D12" s="190"/>
      <c r="E12" s="191">
        <v>17.346</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250</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58"/>
      <c r="B13" s="159"/>
      <c r="C13" s="198" t="s">
        <v>2482</v>
      </c>
      <c r="D13" s="190"/>
      <c r="E13" s="191">
        <v>1.7969999999999999</v>
      </c>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250</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8" t="s">
        <v>2483</v>
      </c>
      <c r="D14" s="190"/>
      <c r="E14" s="191">
        <v>6.2009999999999996</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250</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58"/>
      <c r="B15" s="159"/>
      <c r="C15" s="198" t="s">
        <v>2484</v>
      </c>
      <c r="D15" s="190"/>
      <c r="E15" s="191">
        <v>15.872999999999999</v>
      </c>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250</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8" t="s">
        <v>2485</v>
      </c>
      <c r="D16" s="190"/>
      <c r="E16" s="191">
        <v>6.2549999999999999</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250</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c r="A17" s="168">
        <v>2</v>
      </c>
      <c r="B17" s="169" t="s">
        <v>257</v>
      </c>
      <c r="C17" s="185" t="s">
        <v>258</v>
      </c>
      <c r="D17" s="170" t="s">
        <v>243</v>
      </c>
      <c r="E17" s="171">
        <v>14.5962</v>
      </c>
      <c r="F17" s="172">
        <v>0</v>
      </c>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244</v>
      </c>
      <c r="S17" s="173" t="s">
        <v>201</v>
      </c>
      <c r="T17" s="174" t="s">
        <v>245</v>
      </c>
      <c r="U17" s="160">
        <v>1.0999999999999999E-2</v>
      </c>
      <c r="V17" s="160">
        <f>ROUND(E17*U17,2)</f>
        <v>0.16</v>
      </c>
      <c r="W17" s="160"/>
      <c r="X17" s="151"/>
      <c r="Y17" s="151"/>
      <c r="Z17" s="151"/>
      <c r="AA17" s="151"/>
      <c r="AB17" s="151"/>
      <c r="AC17" s="151"/>
      <c r="AD17" s="151"/>
      <c r="AE17" s="151"/>
      <c r="AF17" s="151"/>
      <c r="AG17" s="151" t="s">
        <v>246</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315" t="s">
        <v>260</v>
      </c>
      <c r="D18" s="316"/>
      <c r="E18" s="316"/>
      <c r="F18" s="316"/>
      <c r="G18" s="316"/>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248</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58"/>
      <c r="B19" s="159"/>
      <c r="C19" s="198" t="s">
        <v>2486</v>
      </c>
      <c r="D19" s="190"/>
      <c r="E19" s="191">
        <v>14.5962</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250</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33.75" outlineLevel="1">
      <c r="A20" s="168">
        <v>3</v>
      </c>
      <c r="B20" s="169" t="s">
        <v>1922</v>
      </c>
      <c r="C20" s="185" t="s">
        <v>1923</v>
      </c>
      <c r="D20" s="170" t="s">
        <v>243</v>
      </c>
      <c r="E20" s="171">
        <v>218.94300000000001</v>
      </c>
      <c r="F20" s="172">
        <v>0</v>
      </c>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244</v>
      </c>
      <c r="S20" s="173" t="s">
        <v>201</v>
      </c>
      <c r="T20" s="174" t="s">
        <v>245</v>
      </c>
      <c r="U20" s="160">
        <v>0</v>
      </c>
      <c r="V20" s="160">
        <f>ROUND(E20*U20,2)</f>
        <v>0</v>
      </c>
      <c r="W20" s="160"/>
      <c r="X20" s="151"/>
      <c r="Y20" s="151"/>
      <c r="Z20" s="151"/>
      <c r="AA20" s="151"/>
      <c r="AB20" s="151"/>
      <c r="AC20" s="151"/>
      <c r="AD20" s="151"/>
      <c r="AE20" s="151"/>
      <c r="AF20" s="151"/>
      <c r="AG20" s="151" t="s">
        <v>246</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58"/>
      <c r="B21" s="159"/>
      <c r="C21" s="315" t="s">
        <v>260</v>
      </c>
      <c r="D21" s="316"/>
      <c r="E21" s="316"/>
      <c r="F21" s="316"/>
      <c r="G21" s="316"/>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248</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8" t="s">
        <v>2487</v>
      </c>
      <c r="D22" s="190"/>
      <c r="E22" s="191">
        <v>218.94300000000001</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250</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c r="A23" s="168">
        <v>4</v>
      </c>
      <c r="B23" s="169" t="s">
        <v>262</v>
      </c>
      <c r="C23" s="185" t="s">
        <v>263</v>
      </c>
      <c r="D23" s="170" t="s">
        <v>243</v>
      </c>
      <c r="E23" s="171">
        <v>14.5962</v>
      </c>
      <c r="F23" s="172">
        <v>0</v>
      </c>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244</v>
      </c>
      <c r="S23" s="173" t="s">
        <v>201</v>
      </c>
      <c r="T23" s="174" t="s">
        <v>245</v>
      </c>
      <c r="U23" s="160">
        <v>8.9999999999999993E-3</v>
      </c>
      <c r="V23" s="160">
        <f>ROUND(E23*U23,2)</f>
        <v>0.13</v>
      </c>
      <c r="W23" s="160"/>
      <c r="X23" s="151"/>
      <c r="Y23" s="151"/>
      <c r="Z23" s="151"/>
      <c r="AA23" s="151"/>
      <c r="AB23" s="151"/>
      <c r="AC23" s="151"/>
      <c r="AD23" s="151"/>
      <c r="AE23" s="151"/>
      <c r="AF23" s="151"/>
      <c r="AG23" s="151" t="s">
        <v>246</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58"/>
      <c r="B24" s="159"/>
      <c r="C24" s="198" t="s">
        <v>2486</v>
      </c>
      <c r="D24" s="190"/>
      <c r="E24" s="191">
        <v>14.5962</v>
      </c>
      <c r="F24" s="160"/>
      <c r="G24" s="160"/>
      <c r="H24" s="160"/>
      <c r="I24" s="160"/>
      <c r="J24" s="160"/>
      <c r="K24" s="160"/>
      <c r="L24" s="160"/>
      <c r="M24" s="160"/>
      <c r="N24" s="160"/>
      <c r="O24" s="160"/>
      <c r="P24" s="160"/>
      <c r="Q24" s="160"/>
      <c r="R24" s="160"/>
      <c r="S24" s="160"/>
      <c r="T24" s="160"/>
      <c r="U24" s="160"/>
      <c r="V24" s="160"/>
      <c r="W24" s="160"/>
      <c r="X24" s="151"/>
      <c r="Y24" s="151"/>
      <c r="Z24" s="151"/>
      <c r="AA24" s="151"/>
      <c r="AB24" s="151"/>
      <c r="AC24" s="151"/>
      <c r="AD24" s="151"/>
      <c r="AE24" s="151"/>
      <c r="AF24" s="151"/>
      <c r="AG24" s="151" t="s">
        <v>250</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c r="A25" s="168">
        <v>5</v>
      </c>
      <c r="B25" s="169" t="s">
        <v>265</v>
      </c>
      <c r="C25" s="185" t="s">
        <v>266</v>
      </c>
      <c r="D25" s="170" t="s">
        <v>243</v>
      </c>
      <c r="E25" s="171">
        <v>66.493799999999993</v>
      </c>
      <c r="F25" s="172">
        <v>0</v>
      </c>
      <c r="G25" s="173">
        <f>ROUND(E25*F25,2)</f>
        <v>0</v>
      </c>
      <c r="H25" s="172"/>
      <c r="I25" s="173">
        <f>ROUND(E25*H25,2)</f>
        <v>0</v>
      </c>
      <c r="J25" s="172"/>
      <c r="K25" s="173">
        <f>ROUND(E25*J25,2)</f>
        <v>0</v>
      </c>
      <c r="L25" s="173">
        <v>21</v>
      </c>
      <c r="M25" s="173">
        <f>G25*(1+L25/100)</f>
        <v>0</v>
      </c>
      <c r="N25" s="173">
        <v>0</v>
      </c>
      <c r="O25" s="173">
        <f>ROUND(E25*N25,2)</f>
        <v>0</v>
      </c>
      <c r="P25" s="173">
        <v>0</v>
      </c>
      <c r="Q25" s="173">
        <f>ROUND(E25*P25,2)</f>
        <v>0</v>
      </c>
      <c r="R25" s="173" t="s">
        <v>244</v>
      </c>
      <c r="S25" s="173" t="s">
        <v>201</v>
      </c>
      <c r="T25" s="174" t="s">
        <v>245</v>
      </c>
      <c r="U25" s="160">
        <v>0.20200000000000001</v>
      </c>
      <c r="V25" s="160">
        <f>ROUND(E25*U25,2)</f>
        <v>13.43</v>
      </c>
      <c r="W25" s="160"/>
      <c r="X25" s="151"/>
      <c r="Y25" s="151"/>
      <c r="Z25" s="151"/>
      <c r="AA25" s="151"/>
      <c r="AB25" s="151"/>
      <c r="AC25" s="151"/>
      <c r="AD25" s="151"/>
      <c r="AE25" s="151"/>
      <c r="AF25" s="151"/>
      <c r="AG25" s="151" t="s">
        <v>259</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58"/>
      <c r="B26" s="159"/>
      <c r="C26" s="315" t="s">
        <v>267</v>
      </c>
      <c r="D26" s="316"/>
      <c r="E26" s="316"/>
      <c r="F26" s="316"/>
      <c r="G26" s="316"/>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248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58"/>
      <c r="B27" s="159"/>
      <c r="C27" s="198" t="s">
        <v>2488</v>
      </c>
      <c r="D27" s="190"/>
      <c r="E27" s="191">
        <v>27.566759999999999</v>
      </c>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250</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8" t="s">
        <v>2489</v>
      </c>
      <c r="D28" s="190"/>
      <c r="E28" s="191">
        <v>14.22372</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250</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58"/>
      <c r="B29" s="159"/>
      <c r="C29" s="198" t="s">
        <v>2490</v>
      </c>
      <c r="D29" s="190"/>
      <c r="E29" s="191">
        <v>1.4735400000000001</v>
      </c>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250</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8" t="s">
        <v>2491</v>
      </c>
      <c r="D30" s="190"/>
      <c r="E30" s="191">
        <v>5.0848199999999997</v>
      </c>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250</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58"/>
      <c r="B31" s="159"/>
      <c r="C31" s="198" t="s">
        <v>2492</v>
      </c>
      <c r="D31" s="190"/>
      <c r="E31" s="191">
        <v>13.01586</v>
      </c>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250</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8" t="s">
        <v>2493</v>
      </c>
      <c r="D32" s="190"/>
      <c r="E32" s="191">
        <v>5.1291000000000002</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68">
        <v>6</v>
      </c>
      <c r="B33" s="169" t="s">
        <v>272</v>
      </c>
      <c r="C33" s="185" t="s">
        <v>273</v>
      </c>
      <c r="D33" s="170" t="s">
        <v>243</v>
      </c>
      <c r="E33" s="171">
        <v>14.5962</v>
      </c>
      <c r="F33" s="172">
        <v>0</v>
      </c>
      <c r="G33" s="173">
        <f>ROUND(E33*F33,2)</f>
        <v>0</v>
      </c>
      <c r="H33" s="172"/>
      <c r="I33" s="173">
        <f>ROUND(E33*H33,2)</f>
        <v>0</v>
      </c>
      <c r="J33" s="172"/>
      <c r="K33" s="173">
        <f>ROUND(E33*J33,2)</f>
        <v>0</v>
      </c>
      <c r="L33" s="173">
        <v>21</v>
      </c>
      <c r="M33" s="173">
        <f>G33*(1+L33/100)</f>
        <v>0</v>
      </c>
      <c r="N33" s="173">
        <v>0</v>
      </c>
      <c r="O33" s="173">
        <f>ROUND(E33*N33,2)</f>
        <v>0</v>
      </c>
      <c r="P33" s="173">
        <v>0</v>
      </c>
      <c r="Q33" s="173">
        <f>ROUND(E33*P33,2)</f>
        <v>0</v>
      </c>
      <c r="R33" s="173" t="s">
        <v>244</v>
      </c>
      <c r="S33" s="173" t="s">
        <v>201</v>
      </c>
      <c r="T33" s="174" t="s">
        <v>245</v>
      </c>
      <c r="U33" s="160">
        <v>0</v>
      </c>
      <c r="V33" s="160">
        <f>ROUND(E33*U33,2)</f>
        <v>0</v>
      </c>
      <c r="W33" s="160"/>
      <c r="X33" s="151"/>
      <c r="Y33" s="151"/>
      <c r="Z33" s="151"/>
      <c r="AA33" s="151"/>
      <c r="AB33" s="151"/>
      <c r="AC33" s="151"/>
      <c r="AD33" s="151"/>
      <c r="AE33" s="151"/>
      <c r="AF33" s="151"/>
      <c r="AG33" s="151" t="s">
        <v>246</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8" t="s">
        <v>2486</v>
      </c>
      <c r="D34" s="190"/>
      <c r="E34" s="191">
        <v>14.5962</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250</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68">
        <v>7</v>
      </c>
      <c r="B35" s="169" t="s">
        <v>2494</v>
      </c>
      <c r="C35" s="185" t="s">
        <v>275</v>
      </c>
      <c r="D35" s="170" t="s">
        <v>685</v>
      </c>
      <c r="E35" s="171">
        <v>121.94963</v>
      </c>
      <c r="F35" s="172">
        <v>0</v>
      </c>
      <c r="G35" s="173">
        <f>ROUND(E35*F35,2)</f>
        <v>0</v>
      </c>
      <c r="H35" s="172"/>
      <c r="I35" s="173">
        <f>ROUND(E35*H35,2)</f>
        <v>0</v>
      </c>
      <c r="J35" s="172"/>
      <c r="K35" s="173">
        <f>ROUND(E35*J35,2)</f>
        <v>0</v>
      </c>
      <c r="L35" s="173">
        <v>21</v>
      </c>
      <c r="M35" s="173">
        <f>G35*(1+L35/100)</f>
        <v>0</v>
      </c>
      <c r="N35" s="173">
        <v>1</v>
      </c>
      <c r="O35" s="173">
        <f>ROUND(E35*N35,2)</f>
        <v>121.95</v>
      </c>
      <c r="P35" s="173">
        <v>0</v>
      </c>
      <c r="Q35" s="173">
        <f>ROUND(E35*P35,2)</f>
        <v>0</v>
      </c>
      <c r="R35" s="173" t="s">
        <v>277</v>
      </c>
      <c r="S35" s="173" t="s">
        <v>201</v>
      </c>
      <c r="T35" s="174" t="s">
        <v>245</v>
      </c>
      <c r="U35" s="160">
        <v>0</v>
      </c>
      <c r="V35" s="160">
        <f>ROUND(E35*U35,2)</f>
        <v>0</v>
      </c>
      <c r="W35" s="160"/>
      <c r="X35" s="151"/>
      <c r="Y35" s="151"/>
      <c r="Z35" s="151"/>
      <c r="AA35" s="151"/>
      <c r="AB35" s="151"/>
      <c r="AC35" s="151"/>
      <c r="AD35" s="151"/>
      <c r="AE35" s="151"/>
      <c r="AF35" s="151"/>
      <c r="AG35" s="151" t="s">
        <v>649</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9" t="s">
        <v>279</v>
      </c>
      <c r="D36" s="192"/>
      <c r="E36" s="193"/>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58"/>
      <c r="B37" s="159"/>
      <c r="C37" s="200" t="s">
        <v>2495</v>
      </c>
      <c r="D37" s="192"/>
      <c r="E37" s="193">
        <v>27.566759999999999</v>
      </c>
      <c r="F37" s="160"/>
      <c r="G37" s="160"/>
      <c r="H37" s="160"/>
      <c r="I37" s="160"/>
      <c r="J37" s="160"/>
      <c r="K37" s="160"/>
      <c r="L37" s="160"/>
      <c r="M37" s="160"/>
      <c r="N37" s="160"/>
      <c r="O37" s="160"/>
      <c r="P37" s="160"/>
      <c r="Q37" s="160"/>
      <c r="R37" s="160"/>
      <c r="S37" s="160"/>
      <c r="T37" s="160"/>
      <c r="U37" s="160"/>
      <c r="V37" s="160"/>
      <c r="W37" s="160"/>
      <c r="X37" s="151"/>
      <c r="Y37" s="151"/>
      <c r="Z37" s="151"/>
      <c r="AA37" s="151"/>
      <c r="AB37" s="151"/>
      <c r="AC37" s="151"/>
      <c r="AD37" s="151"/>
      <c r="AE37" s="151"/>
      <c r="AF37" s="151"/>
      <c r="AG37" s="151" t="s">
        <v>250</v>
      </c>
      <c r="AH37" s="151">
        <v>2</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200" t="s">
        <v>2496</v>
      </c>
      <c r="D38" s="192"/>
      <c r="E38" s="193">
        <v>14.22372</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2</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58"/>
      <c r="B39" s="159"/>
      <c r="C39" s="200" t="s">
        <v>2497</v>
      </c>
      <c r="D39" s="192"/>
      <c r="E39" s="193">
        <v>1.4735400000000001</v>
      </c>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250</v>
      </c>
      <c r="AH39" s="151">
        <v>2</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200" t="s">
        <v>2498</v>
      </c>
      <c r="D40" s="192"/>
      <c r="E40" s="193">
        <v>5.0848199999999997</v>
      </c>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250</v>
      </c>
      <c r="AH40" s="151">
        <v>2</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58"/>
      <c r="B41" s="159"/>
      <c r="C41" s="200" t="s">
        <v>2499</v>
      </c>
      <c r="D41" s="192"/>
      <c r="E41" s="193">
        <v>13.01586</v>
      </c>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250</v>
      </c>
      <c r="AH41" s="151">
        <v>2</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200" t="s">
        <v>2500</v>
      </c>
      <c r="D42" s="192"/>
      <c r="E42" s="193">
        <v>5.1291000000000002</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250</v>
      </c>
      <c r="AH42" s="151">
        <v>2</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58"/>
      <c r="B43" s="159"/>
      <c r="C43" s="201" t="s">
        <v>284</v>
      </c>
      <c r="D43" s="194"/>
      <c r="E43" s="195">
        <v>66.493799999999993</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250</v>
      </c>
      <c r="AH43" s="151">
        <v>3</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9" t="s">
        <v>285</v>
      </c>
      <c r="D44" s="192"/>
      <c r="E44" s="193"/>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58"/>
      <c r="B45" s="159"/>
      <c r="C45" s="198" t="s">
        <v>2501</v>
      </c>
      <c r="D45" s="190"/>
      <c r="E45" s="191">
        <v>121.94963</v>
      </c>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250</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c r="A46" s="162" t="s">
        <v>197</v>
      </c>
      <c r="B46" s="163" t="s">
        <v>93</v>
      </c>
      <c r="C46" s="184" t="s">
        <v>94</v>
      </c>
      <c r="D46" s="164"/>
      <c r="E46" s="165"/>
      <c r="F46" s="166"/>
      <c r="G46" s="166">
        <f>SUMIF(AG47:AG87,"&lt;&gt;NOR",G47:G87)</f>
        <v>0</v>
      </c>
      <c r="H46" s="166"/>
      <c r="I46" s="166">
        <f>SUM(I47:I87)</f>
        <v>0</v>
      </c>
      <c r="J46" s="166"/>
      <c r="K46" s="166">
        <f>SUM(K47:K87)</f>
        <v>0</v>
      </c>
      <c r="L46" s="166"/>
      <c r="M46" s="166">
        <f>SUM(M47:M87)</f>
        <v>0</v>
      </c>
      <c r="N46" s="166"/>
      <c r="O46" s="166">
        <f>SUM(O47:O87)</f>
        <v>47.35</v>
      </c>
      <c r="P46" s="166"/>
      <c r="Q46" s="166">
        <f>SUM(Q47:Q87)</f>
        <v>26.080000000000002</v>
      </c>
      <c r="R46" s="166"/>
      <c r="S46" s="166"/>
      <c r="T46" s="167"/>
      <c r="U46" s="161"/>
      <c r="V46" s="161">
        <f>SUM(V47:V87)</f>
        <v>146.79</v>
      </c>
      <c r="W46" s="161"/>
      <c r="AG46" t="s">
        <v>198</v>
      </c>
    </row>
    <row r="47" spans="1:60" ht="22.5" outlineLevel="1">
      <c r="A47" s="168">
        <v>8</v>
      </c>
      <c r="B47" s="169" t="s">
        <v>453</v>
      </c>
      <c r="C47" s="185" t="s">
        <v>454</v>
      </c>
      <c r="D47" s="170" t="s">
        <v>292</v>
      </c>
      <c r="E47" s="171">
        <v>26.454999999999998</v>
      </c>
      <c r="F47" s="172">
        <v>0</v>
      </c>
      <c r="G47" s="173">
        <f>ROUND(E47*F47,2)</f>
        <v>0</v>
      </c>
      <c r="H47" s="172"/>
      <c r="I47" s="173">
        <f>ROUND(E47*H47,2)</f>
        <v>0</v>
      </c>
      <c r="J47" s="172"/>
      <c r="K47" s="173">
        <f>ROUND(E47*J47,2)</f>
        <v>0</v>
      </c>
      <c r="L47" s="173">
        <v>21</v>
      </c>
      <c r="M47" s="173">
        <f>G47*(1+L47/100)</f>
        <v>0</v>
      </c>
      <c r="N47" s="173">
        <v>0</v>
      </c>
      <c r="O47" s="173">
        <f>ROUND(E47*N47,2)</f>
        <v>0</v>
      </c>
      <c r="P47" s="173">
        <v>0.13800000000000001</v>
      </c>
      <c r="Q47" s="173">
        <f>ROUND(E47*P47,2)</f>
        <v>3.65</v>
      </c>
      <c r="R47" s="173" t="s">
        <v>455</v>
      </c>
      <c r="S47" s="173" t="s">
        <v>201</v>
      </c>
      <c r="T47" s="174" t="s">
        <v>245</v>
      </c>
      <c r="U47" s="160">
        <v>0.16</v>
      </c>
      <c r="V47" s="160">
        <f>ROUND(E47*U47,2)</f>
        <v>4.2300000000000004</v>
      </c>
      <c r="W47" s="160"/>
      <c r="X47" s="151"/>
      <c r="Y47" s="151"/>
      <c r="Z47" s="151"/>
      <c r="AA47" s="151"/>
      <c r="AB47" s="151"/>
      <c r="AC47" s="151"/>
      <c r="AD47" s="151"/>
      <c r="AE47" s="151"/>
      <c r="AF47" s="151"/>
      <c r="AG47" s="151" t="s">
        <v>259</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315" t="s">
        <v>456</v>
      </c>
      <c r="D48" s="316"/>
      <c r="E48" s="316"/>
      <c r="F48" s="316"/>
      <c r="G48" s="316"/>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248</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58"/>
      <c r="B49" s="159"/>
      <c r="C49" s="198" t="s">
        <v>2502</v>
      </c>
      <c r="D49" s="190"/>
      <c r="E49" s="191">
        <v>26.454999999999998</v>
      </c>
      <c r="F49" s="160"/>
      <c r="G49" s="160"/>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250</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33.75" outlineLevel="1">
      <c r="A50" s="168">
        <v>9</v>
      </c>
      <c r="B50" s="169" t="s">
        <v>2503</v>
      </c>
      <c r="C50" s="185" t="s">
        <v>2504</v>
      </c>
      <c r="D50" s="170" t="s">
        <v>292</v>
      </c>
      <c r="E50" s="171">
        <v>31.905000000000001</v>
      </c>
      <c r="F50" s="172">
        <v>0</v>
      </c>
      <c r="G50" s="173">
        <f>ROUND(E50*F50,2)</f>
        <v>0</v>
      </c>
      <c r="H50" s="172"/>
      <c r="I50" s="173">
        <f>ROUND(E50*H50,2)</f>
        <v>0</v>
      </c>
      <c r="J50" s="172"/>
      <c r="K50" s="173">
        <f>ROUND(E50*J50,2)</f>
        <v>0</v>
      </c>
      <c r="L50" s="173">
        <v>21</v>
      </c>
      <c r="M50" s="173">
        <f>G50*(1+L50/100)</f>
        <v>0</v>
      </c>
      <c r="N50" s="173">
        <v>0</v>
      </c>
      <c r="O50" s="173">
        <f>ROUND(E50*N50,2)</f>
        <v>0</v>
      </c>
      <c r="P50" s="173">
        <v>0.2</v>
      </c>
      <c r="Q50" s="173">
        <f>ROUND(E50*P50,2)</f>
        <v>6.38</v>
      </c>
      <c r="R50" s="173" t="s">
        <v>455</v>
      </c>
      <c r="S50" s="173" t="s">
        <v>201</v>
      </c>
      <c r="T50" s="174" t="s">
        <v>245</v>
      </c>
      <c r="U50" s="160">
        <v>0.1</v>
      </c>
      <c r="V50" s="160">
        <f>ROUND(E50*U50,2)</f>
        <v>3.19</v>
      </c>
      <c r="W50" s="160"/>
      <c r="X50" s="151"/>
      <c r="Y50" s="151"/>
      <c r="Z50" s="151"/>
      <c r="AA50" s="151"/>
      <c r="AB50" s="151"/>
      <c r="AC50" s="151"/>
      <c r="AD50" s="151"/>
      <c r="AE50" s="151"/>
      <c r="AF50" s="151"/>
      <c r="AG50" s="151" t="s">
        <v>246</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58"/>
      <c r="B51" s="159"/>
      <c r="C51" s="315" t="s">
        <v>456</v>
      </c>
      <c r="D51" s="316"/>
      <c r="E51" s="316"/>
      <c r="F51" s="316"/>
      <c r="G51" s="316"/>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248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8" t="s">
        <v>2505</v>
      </c>
      <c r="D52" s="190"/>
      <c r="E52" s="191">
        <v>28.91</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250</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58"/>
      <c r="B53" s="159"/>
      <c r="C53" s="198" t="s">
        <v>2506</v>
      </c>
      <c r="D53" s="190"/>
      <c r="E53" s="191">
        <v>2.9950000000000001</v>
      </c>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250</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c r="A54" s="168">
        <v>10</v>
      </c>
      <c r="B54" s="169" t="s">
        <v>2507</v>
      </c>
      <c r="C54" s="185" t="s">
        <v>2508</v>
      </c>
      <c r="D54" s="170" t="s">
        <v>292</v>
      </c>
      <c r="E54" s="171">
        <v>56.03</v>
      </c>
      <c r="F54" s="172">
        <v>0</v>
      </c>
      <c r="G54" s="173">
        <f>ROUND(E54*F54,2)</f>
        <v>0</v>
      </c>
      <c r="H54" s="172"/>
      <c r="I54" s="173">
        <f>ROUND(E54*H54,2)</f>
        <v>0</v>
      </c>
      <c r="J54" s="172"/>
      <c r="K54" s="173">
        <f>ROUND(E54*J54,2)</f>
        <v>0</v>
      </c>
      <c r="L54" s="173">
        <v>21</v>
      </c>
      <c r="M54" s="173">
        <f>G54*(1+L54/100)</f>
        <v>0</v>
      </c>
      <c r="N54" s="173">
        <v>0</v>
      </c>
      <c r="O54" s="173">
        <f>ROUND(E54*N54,2)</f>
        <v>0</v>
      </c>
      <c r="P54" s="173">
        <v>0.22500000000000001</v>
      </c>
      <c r="Q54" s="173">
        <f>ROUND(E54*P54,2)</f>
        <v>12.61</v>
      </c>
      <c r="R54" s="173" t="s">
        <v>455</v>
      </c>
      <c r="S54" s="173" t="s">
        <v>201</v>
      </c>
      <c r="T54" s="174" t="s">
        <v>245</v>
      </c>
      <c r="U54" s="160">
        <v>0.14199999999999999</v>
      </c>
      <c r="V54" s="160">
        <f>ROUND(E54*U54,2)</f>
        <v>7.96</v>
      </c>
      <c r="W54" s="160"/>
      <c r="X54" s="151"/>
      <c r="Y54" s="151"/>
      <c r="Z54" s="151"/>
      <c r="AA54" s="151"/>
      <c r="AB54" s="151"/>
      <c r="AC54" s="151"/>
      <c r="AD54" s="151"/>
      <c r="AE54" s="151"/>
      <c r="AF54" s="151"/>
      <c r="AG54" s="151" t="s">
        <v>259</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58"/>
      <c r="B55" s="159"/>
      <c r="C55" s="315" t="s">
        <v>456</v>
      </c>
      <c r="D55" s="316"/>
      <c r="E55" s="316"/>
      <c r="F55" s="316"/>
      <c r="G55" s="316"/>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248</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8" t="s">
        <v>2509</v>
      </c>
      <c r="D56" s="190"/>
      <c r="E56" s="191">
        <v>56.03</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250</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2.5" outlineLevel="1">
      <c r="A57" s="168">
        <v>11</v>
      </c>
      <c r="B57" s="169" t="s">
        <v>2510</v>
      </c>
      <c r="C57" s="185" t="s">
        <v>2511</v>
      </c>
      <c r="D57" s="170" t="s">
        <v>292</v>
      </c>
      <c r="E57" s="171">
        <v>10.425000000000001</v>
      </c>
      <c r="F57" s="172">
        <v>0</v>
      </c>
      <c r="G57" s="173">
        <f>ROUND(E57*F57,2)</f>
        <v>0</v>
      </c>
      <c r="H57" s="172"/>
      <c r="I57" s="173">
        <f>ROUND(E57*H57,2)</f>
        <v>0</v>
      </c>
      <c r="J57" s="172"/>
      <c r="K57" s="173">
        <f>ROUND(E57*J57,2)</f>
        <v>0</v>
      </c>
      <c r="L57" s="173">
        <v>21</v>
      </c>
      <c r="M57" s="173">
        <f>G57*(1+L57/100)</f>
        <v>0</v>
      </c>
      <c r="N57" s="173">
        <v>0</v>
      </c>
      <c r="O57" s="173">
        <f>ROUND(E57*N57,2)</f>
        <v>0</v>
      </c>
      <c r="P57" s="173">
        <v>0.33</v>
      </c>
      <c r="Q57" s="173">
        <f>ROUND(E57*P57,2)</f>
        <v>3.44</v>
      </c>
      <c r="R57" s="173" t="s">
        <v>455</v>
      </c>
      <c r="S57" s="173" t="s">
        <v>201</v>
      </c>
      <c r="T57" s="174" t="s">
        <v>245</v>
      </c>
      <c r="U57" s="160">
        <v>0.52649999999999997</v>
      </c>
      <c r="V57" s="160">
        <f>ROUND(E57*U57,2)</f>
        <v>5.49</v>
      </c>
      <c r="W57" s="160"/>
      <c r="X57" s="151"/>
      <c r="Y57" s="151"/>
      <c r="Z57" s="151"/>
      <c r="AA57" s="151"/>
      <c r="AB57" s="151"/>
      <c r="AC57" s="151"/>
      <c r="AD57" s="151"/>
      <c r="AE57" s="151"/>
      <c r="AF57" s="151"/>
      <c r="AG57" s="151" t="s">
        <v>246</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58"/>
      <c r="B58" s="159"/>
      <c r="C58" s="198" t="s">
        <v>2512</v>
      </c>
      <c r="D58" s="190"/>
      <c r="E58" s="191">
        <v>10.425000000000001</v>
      </c>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250</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c r="A59" s="168">
        <v>12</v>
      </c>
      <c r="B59" s="169" t="s">
        <v>2513</v>
      </c>
      <c r="C59" s="185" t="s">
        <v>2514</v>
      </c>
      <c r="D59" s="170" t="s">
        <v>292</v>
      </c>
      <c r="E59" s="171">
        <v>124.815</v>
      </c>
      <c r="F59" s="172">
        <v>0</v>
      </c>
      <c r="G59" s="173">
        <f>ROUND(E59*F59,2)</f>
        <v>0</v>
      </c>
      <c r="H59" s="172"/>
      <c r="I59" s="173">
        <f>ROUND(E59*H59,2)</f>
        <v>0</v>
      </c>
      <c r="J59" s="172"/>
      <c r="K59" s="173">
        <f>ROUND(E59*J59,2)</f>
        <v>0</v>
      </c>
      <c r="L59" s="173">
        <v>21</v>
      </c>
      <c r="M59" s="173">
        <f>G59*(1+L59/100)</f>
        <v>0</v>
      </c>
      <c r="N59" s="173">
        <v>0.33074999999999999</v>
      </c>
      <c r="O59" s="173">
        <f>ROUND(E59*N59,2)</f>
        <v>41.28</v>
      </c>
      <c r="P59" s="173">
        <v>0</v>
      </c>
      <c r="Q59" s="173">
        <f>ROUND(E59*P59,2)</f>
        <v>0</v>
      </c>
      <c r="R59" s="173" t="s">
        <v>455</v>
      </c>
      <c r="S59" s="173" t="s">
        <v>201</v>
      </c>
      <c r="T59" s="174" t="s">
        <v>245</v>
      </c>
      <c r="U59" s="160">
        <v>2.5999999999999999E-2</v>
      </c>
      <c r="V59" s="160">
        <f>ROUND(E59*U59,2)</f>
        <v>3.25</v>
      </c>
      <c r="W59" s="160"/>
      <c r="X59" s="151"/>
      <c r="Y59" s="151"/>
      <c r="Z59" s="151"/>
      <c r="AA59" s="151"/>
      <c r="AB59" s="151"/>
      <c r="AC59" s="151"/>
      <c r="AD59" s="151"/>
      <c r="AE59" s="151"/>
      <c r="AF59" s="151"/>
      <c r="AG59" s="151" t="s">
        <v>259</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c r="A60" s="158"/>
      <c r="B60" s="159"/>
      <c r="C60" s="198" t="s">
        <v>2509</v>
      </c>
      <c r="D60" s="190"/>
      <c r="E60" s="191">
        <v>56.03</v>
      </c>
      <c r="F60" s="160"/>
      <c r="G60" s="160"/>
      <c r="H60" s="160"/>
      <c r="I60" s="160"/>
      <c r="J60" s="160"/>
      <c r="K60" s="160"/>
      <c r="L60" s="160"/>
      <c r="M60" s="160"/>
      <c r="N60" s="160"/>
      <c r="O60" s="160"/>
      <c r="P60" s="160"/>
      <c r="Q60" s="160"/>
      <c r="R60" s="160"/>
      <c r="S60" s="160"/>
      <c r="T60" s="160"/>
      <c r="U60" s="160"/>
      <c r="V60" s="160"/>
      <c r="W60" s="160"/>
      <c r="X60" s="151"/>
      <c r="Y60" s="151"/>
      <c r="Z60" s="151"/>
      <c r="AA60" s="151"/>
      <c r="AB60" s="151"/>
      <c r="AC60" s="151"/>
      <c r="AD60" s="151"/>
      <c r="AE60" s="151"/>
      <c r="AF60" s="151"/>
      <c r="AG60" s="151" t="s">
        <v>250</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58"/>
      <c r="B61" s="159"/>
      <c r="C61" s="198" t="s">
        <v>2515</v>
      </c>
      <c r="D61" s="190"/>
      <c r="E61" s="191">
        <v>28.91</v>
      </c>
      <c r="F61" s="160"/>
      <c r="G61" s="160"/>
      <c r="H61" s="160"/>
      <c r="I61" s="160"/>
      <c r="J61" s="160"/>
      <c r="K61" s="160"/>
      <c r="L61" s="160"/>
      <c r="M61" s="160"/>
      <c r="N61" s="160"/>
      <c r="O61" s="160"/>
      <c r="P61" s="160"/>
      <c r="Q61" s="160"/>
      <c r="R61" s="160"/>
      <c r="S61" s="160"/>
      <c r="T61" s="160"/>
      <c r="U61" s="160"/>
      <c r="V61" s="160"/>
      <c r="W61" s="160"/>
      <c r="X61" s="151"/>
      <c r="Y61" s="151"/>
      <c r="Z61" s="151"/>
      <c r="AA61" s="151"/>
      <c r="AB61" s="151"/>
      <c r="AC61" s="151"/>
      <c r="AD61" s="151"/>
      <c r="AE61" s="151"/>
      <c r="AF61" s="151"/>
      <c r="AG61" s="151" t="s">
        <v>250</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58"/>
      <c r="B62" s="159"/>
      <c r="C62" s="198" t="s">
        <v>2506</v>
      </c>
      <c r="D62" s="190"/>
      <c r="E62" s="191">
        <v>2.9950000000000001</v>
      </c>
      <c r="F62" s="160"/>
      <c r="G62" s="16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250</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c r="A63" s="158"/>
      <c r="B63" s="159"/>
      <c r="C63" s="198" t="s">
        <v>2516</v>
      </c>
      <c r="D63" s="190"/>
      <c r="E63" s="191">
        <v>26.454999999999998</v>
      </c>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250</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c r="A64" s="158"/>
      <c r="B64" s="159"/>
      <c r="C64" s="198" t="s">
        <v>2517</v>
      </c>
      <c r="D64" s="190"/>
      <c r="E64" s="191">
        <v>10.425000000000001</v>
      </c>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250</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c r="A65" s="168">
        <v>13</v>
      </c>
      <c r="B65" s="169" t="s">
        <v>2518</v>
      </c>
      <c r="C65" s="185" t="s">
        <v>2519</v>
      </c>
      <c r="D65" s="170" t="s">
        <v>292</v>
      </c>
      <c r="E65" s="171">
        <v>56.03</v>
      </c>
      <c r="F65" s="172">
        <v>0</v>
      </c>
      <c r="G65" s="173">
        <f>ROUND(E65*F65,2)</f>
        <v>0</v>
      </c>
      <c r="H65" s="172"/>
      <c r="I65" s="173">
        <f>ROUND(E65*H65,2)</f>
        <v>0</v>
      </c>
      <c r="J65" s="172"/>
      <c r="K65" s="173">
        <f>ROUND(E65*J65,2)</f>
        <v>0</v>
      </c>
      <c r="L65" s="173">
        <v>21</v>
      </c>
      <c r="M65" s="173">
        <f>G65*(1+L65/100)</f>
        <v>0</v>
      </c>
      <c r="N65" s="173">
        <v>7.3899999999999993E-2</v>
      </c>
      <c r="O65" s="173">
        <f>ROUND(E65*N65,2)</f>
        <v>4.1399999999999997</v>
      </c>
      <c r="P65" s="173">
        <v>0</v>
      </c>
      <c r="Q65" s="173">
        <f>ROUND(E65*P65,2)</f>
        <v>0</v>
      </c>
      <c r="R65" s="173" t="s">
        <v>455</v>
      </c>
      <c r="S65" s="173" t="s">
        <v>201</v>
      </c>
      <c r="T65" s="174" t="s">
        <v>245</v>
      </c>
      <c r="U65" s="160">
        <v>0.45200000000000001</v>
      </c>
      <c r="V65" s="160">
        <f>ROUND(E65*U65,2)</f>
        <v>25.33</v>
      </c>
      <c r="W65" s="160"/>
      <c r="X65" s="151"/>
      <c r="Y65" s="151"/>
      <c r="Z65" s="151"/>
      <c r="AA65" s="151"/>
      <c r="AB65" s="151"/>
      <c r="AC65" s="151"/>
      <c r="AD65" s="151"/>
      <c r="AE65" s="151"/>
      <c r="AF65" s="151"/>
      <c r="AG65" s="151" t="s">
        <v>259</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2.5" outlineLevel="1">
      <c r="A66" s="158"/>
      <c r="B66" s="159"/>
      <c r="C66" s="315" t="s">
        <v>2520</v>
      </c>
      <c r="D66" s="316"/>
      <c r="E66" s="316"/>
      <c r="F66" s="316"/>
      <c r="G66" s="316"/>
      <c r="H66" s="160"/>
      <c r="I66" s="160"/>
      <c r="J66" s="160"/>
      <c r="K66" s="160"/>
      <c r="L66" s="160"/>
      <c r="M66" s="160"/>
      <c r="N66" s="160"/>
      <c r="O66" s="160"/>
      <c r="P66" s="160"/>
      <c r="Q66" s="160"/>
      <c r="R66" s="160"/>
      <c r="S66" s="160"/>
      <c r="T66" s="160"/>
      <c r="U66" s="160"/>
      <c r="V66" s="160"/>
      <c r="W66" s="160"/>
      <c r="X66" s="151"/>
      <c r="Y66" s="151"/>
      <c r="Z66" s="151"/>
      <c r="AA66" s="151"/>
      <c r="AB66" s="151"/>
      <c r="AC66" s="151"/>
      <c r="AD66" s="151"/>
      <c r="AE66" s="151"/>
      <c r="AF66" s="151"/>
      <c r="AG66" s="151" t="s">
        <v>248</v>
      </c>
      <c r="AH66" s="151"/>
      <c r="AI66" s="151"/>
      <c r="AJ66" s="151"/>
      <c r="AK66" s="151"/>
      <c r="AL66" s="151"/>
      <c r="AM66" s="151"/>
      <c r="AN66" s="151"/>
      <c r="AO66" s="151"/>
      <c r="AP66" s="151"/>
      <c r="AQ66" s="151"/>
      <c r="AR66" s="151"/>
      <c r="AS66" s="151"/>
      <c r="AT66" s="151"/>
      <c r="AU66" s="151"/>
      <c r="AV66" s="151"/>
      <c r="AW66" s="151"/>
      <c r="AX66" s="151"/>
      <c r="AY66" s="151"/>
      <c r="AZ66" s="151"/>
      <c r="BA66" s="175" t="str">
        <f>C66</f>
        <v>s provedením lože z kameniva drceného, s vyplněním spár, s dvojitým hutněním a se smetením přebytečného materiálu na krajnici. S dodáním hmot pro lože a výplň spár.</v>
      </c>
      <c r="BB66" s="151"/>
      <c r="BC66" s="151"/>
      <c r="BD66" s="151"/>
      <c r="BE66" s="151"/>
      <c r="BF66" s="151"/>
      <c r="BG66" s="151"/>
      <c r="BH66" s="151"/>
    </row>
    <row r="67" spans="1:60" outlineLevel="1">
      <c r="A67" s="158"/>
      <c r="B67" s="159"/>
      <c r="C67" s="198" t="s">
        <v>2509</v>
      </c>
      <c r="D67" s="190"/>
      <c r="E67" s="191">
        <v>56.03</v>
      </c>
      <c r="F67" s="160"/>
      <c r="G67" s="16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250</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c r="A68" s="168">
        <v>14</v>
      </c>
      <c r="B68" s="169" t="s">
        <v>2521</v>
      </c>
      <c r="C68" s="185" t="s">
        <v>2522</v>
      </c>
      <c r="D68" s="170" t="s">
        <v>318</v>
      </c>
      <c r="E68" s="171">
        <v>82.484999999999999</v>
      </c>
      <c r="F68" s="172">
        <v>0</v>
      </c>
      <c r="G68" s="173">
        <f>ROUND(E68*F68,2)</f>
        <v>0</v>
      </c>
      <c r="H68" s="172"/>
      <c r="I68" s="173">
        <f>ROUND(E68*H68,2)</f>
        <v>0</v>
      </c>
      <c r="J68" s="172"/>
      <c r="K68" s="173">
        <f>ROUND(E68*J68,2)</f>
        <v>0</v>
      </c>
      <c r="L68" s="173">
        <v>21</v>
      </c>
      <c r="M68" s="173">
        <f>G68*(1+L68/100)</f>
        <v>0</v>
      </c>
      <c r="N68" s="173">
        <v>3.3E-4</v>
      </c>
      <c r="O68" s="173">
        <f>ROUND(E68*N68,2)</f>
        <v>0.03</v>
      </c>
      <c r="P68" s="173">
        <v>0</v>
      </c>
      <c r="Q68" s="173">
        <f>ROUND(E68*P68,2)</f>
        <v>0</v>
      </c>
      <c r="R68" s="173" t="s">
        <v>455</v>
      </c>
      <c r="S68" s="173" t="s">
        <v>201</v>
      </c>
      <c r="T68" s="174" t="s">
        <v>245</v>
      </c>
      <c r="U68" s="160">
        <v>0.41</v>
      </c>
      <c r="V68" s="160">
        <f>ROUND(E68*U68,2)</f>
        <v>33.82</v>
      </c>
      <c r="W68" s="160"/>
      <c r="X68" s="151"/>
      <c r="Y68" s="151"/>
      <c r="Z68" s="151"/>
      <c r="AA68" s="151"/>
      <c r="AB68" s="151"/>
      <c r="AC68" s="151"/>
      <c r="AD68" s="151"/>
      <c r="AE68" s="151"/>
      <c r="AF68" s="151"/>
      <c r="AG68" s="151" t="s">
        <v>246</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c r="A69" s="158"/>
      <c r="B69" s="159"/>
      <c r="C69" s="198" t="s">
        <v>2523</v>
      </c>
      <c r="D69" s="190"/>
      <c r="E69" s="191">
        <v>56.03</v>
      </c>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250</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c r="A70" s="158"/>
      <c r="B70" s="159"/>
      <c r="C70" s="198" t="s">
        <v>2524</v>
      </c>
      <c r="D70" s="190"/>
      <c r="E70" s="191">
        <v>26.454999999999998</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250</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2.5" outlineLevel="1">
      <c r="A71" s="168">
        <v>15</v>
      </c>
      <c r="B71" s="169" t="s">
        <v>462</v>
      </c>
      <c r="C71" s="185" t="s">
        <v>463</v>
      </c>
      <c r="D71" s="170" t="s">
        <v>292</v>
      </c>
      <c r="E71" s="171">
        <v>26.454999999999998</v>
      </c>
      <c r="F71" s="172">
        <v>0</v>
      </c>
      <c r="G71" s="173">
        <f>ROUND(E71*F71,2)</f>
        <v>0</v>
      </c>
      <c r="H71" s="172"/>
      <c r="I71" s="173">
        <f>ROUND(E71*H71,2)</f>
        <v>0</v>
      </c>
      <c r="J71" s="172"/>
      <c r="K71" s="173">
        <f>ROUND(E71*J71,2)</f>
        <v>0</v>
      </c>
      <c r="L71" s="173">
        <v>21</v>
      </c>
      <c r="M71" s="173">
        <f>G71*(1+L71/100)</f>
        <v>0</v>
      </c>
      <c r="N71" s="173">
        <v>7.1999999999999995E-2</v>
      </c>
      <c r="O71" s="173">
        <f>ROUND(E71*N71,2)</f>
        <v>1.9</v>
      </c>
      <c r="P71" s="173">
        <v>0</v>
      </c>
      <c r="Q71" s="173">
        <f>ROUND(E71*P71,2)</f>
        <v>0</v>
      </c>
      <c r="R71" s="173" t="s">
        <v>455</v>
      </c>
      <c r="S71" s="173" t="s">
        <v>201</v>
      </c>
      <c r="T71" s="174" t="s">
        <v>245</v>
      </c>
      <c r="U71" s="160">
        <v>0.375</v>
      </c>
      <c r="V71" s="160">
        <f>ROUND(E71*U71,2)</f>
        <v>9.92</v>
      </c>
      <c r="W71" s="160"/>
      <c r="X71" s="151"/>
      <c r="Y71" s="151"/>
      <c r="Z71" s="151"/>
      <c r="AA71" s="151"/>
      <c r="AB71" s="151"/>
      <c r="AC71" s="151"/>
      <c r="AD71" s="151"/>
      <c r="AE71" s="151"/>
      <c r="AF71" s="151"/>
      <c r="AG71" s="151" t="s">
        <v>246</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2.5" outlineLevel="1">
      <c r="A72" s="158"/>
      <c r="B72" s="159"/>
      <c r="C72" s="315" t="s">
        <v>464</v>
      </c>
      <c r="D72" s="316"/>
      <c r="E72" s="316"/>
      <c r="F72" s="316"/>
      <c r="G72" s="316"/>
      <c r="H72" s="160"/>
      <c r="I72" s="160"/>
      <c r="J72" s="160"/>
      <c r="K72" s="160"/>
      <c r="L72" s="160"/>
      <c r="M72" s="160"/>
      <c r="N72" s="160"/>
      <c r="O72" s="160"/>
      <c r="P72" s="160"/>
      <c r="Q72" s="160"/>
      <c r="R72" s="160"/>
      <c r="S72" s="160"/>
      <c r="T72" s="160"/>
      <c r="U72" s="160"/>
      <c r="V72" s="160"/>
      <c r="W72" s="160"/>
      <c r="X72" s="151"/>
      <c r="Y72" s="151"/>
      <c r="Z72" s="151"/>
      <c r="AA72" s="151"/>
      <c r="AB72" s="151"/>
      <c r="AC72" s="151"/>
      <c r="AD72" s="151"/>
      <c r="AE72" s="151"/>
      <c r="AF72" s="151"/>
      <c r="AG72" s="151" t="s">
        <v>248</v>
      </c>
      <c r="AH72" s="151"/>
      <c r="AI72" s="151"/>
      <c r="AJ72" s="151"/>
      <c r="AK72" s="151"/>
      <c r="AL72" s="151"/>
      <c r="AM72" s="151"/>
      <c r="AN72" s="151"/>
      <c r="AO72" s="151"/>
      <c r="AP72" s="151"/>
      <c r="AQ72" s="151"/>
      <c r="AR72" s="151"/>
      <c r="AS72" s="151"/>
      <c r="AT72" s="151"/>
      <c r="AU72" s="151"/>
      <c r="AV72" s="151"/>
      <c r="AW72" s="151"/>
      <c r="AX72" s="151"/>
      <c r="AY72" s="151"/>
      <c r="AZ72" s="151"/>
      <c r="BA72" s="175" t="str">
        <f>C72</f>
        <v>komunikací pro pěší do velikosti dlaždic 0,25 m2 s provedením lože do tl. 30 mm, s vyplněním spár a se smetením přebytečného materiálu na vzdálenost do 3 m</v>
      </c>
      <c r="BB72" s="151"/>
      <c r="BC72" s="151"/>
      <c r="BD72" s="151"/>
      <c r="BE72" s="151"/>
      <c r="BF72" s="151"/>
      <c r="BG72" s="151"/>
      <c r="BH72" s="151"/>
    </row>
    <row r="73" spans="1:60" outlineLevel="1">
      <c r="A73" s="158"/>
      <c r="B73" s="159"/>
      <c r="C73" s="198" t="s">
        <v>2502</v>
      </c>
      <c r="D73" s="190"/>
      <c r="E73" s="191">
        <v>26.454999999999998</v>
      </c>
      <c r="F73" s="160"/>
      <c r="G73" s="16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250</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2.5" outlineLevel="1">
      <c r="A74" s="168">
        <v>16</v>
      </c>
      <c r="B74" s="169" t="s">
        <v>2525</v>
      </c>
      <c r="C74" s="185" t="s">
        <v>2526</v>
      </c>
      <c r="D74" s="170" t="s">
        <v>292</v>
      </c>
      <c r="E74" s="171">
        <v>26.454999999999998</v>
      </c>
      <c r="F74" s="172">
        <v>0</v>
      </c>
      <c r="G74" s="173">
        <f>ROUND(E74*F74,2)</f>
        <v>0</v>
      </c>
      <c r="H74" s="172"/>
      <c r="I74" s="173">
        <f>ROUND(E74*H74,2)</f>
        <v>0</v>
      </c>
      <c r="J74" s="172"/>
      <c r="K74" s="173">
        <f>ROUND(E74*J74,2)</f>
        <v>0</v>
      </c>
      <c r="L74" s="173">
        <v>21</v>
      </c>
      <c r="M74" s="173">
        <f>G74*(1+L74/100)</f>
        <v>0</v>
      </c>
      <c r="N74" s="173">
        <v>0</v>
      </c>
      <c r="O74" s="173">
        <f>ROUND(E74*N74,2)</f>
        <v>0</v>
      </c>
      <c r="P74" s="173">
        <v>0</v>
      </c>
      <c r="Q74" s="173">
        <f>ROUND(E74*P74,2)</f>
        <v>0</v>
      </c>
      <c r="R74" s="173" t="s">
        <v>455</v>
      </c>
      <c r="S74" s="173" t="s">
        <v>201</v>
      </c>
      <c r="T74" s="174" t="s">
        <v>245</v>
      </c>
      <c r="U74" s="160">
        <v>0.115</v>
      </c>
      <c r="V74" s="160">
        <f>ROUND(E74*U74,2)</f>
        <v>3.04</v>
      </c>
      <c r="W74" s="160"/>
      <c r="X74" s="151"/>
      <c r="Y74" s="151"/>
      <c r="Z74" s="151"/>
      <c r="AA74" s="151"/>
      <c r="AB74" s="151"/>
      <c r="AC74" s="151"/>
      <c r="AD74" s="151"/>
      <c r="AE74" s="151"/>
      <c r="AF74" s="151"/>
      <c r="AG74" s="151" t="s">
        <v>246</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ht="22.5" outlineLevel="1">
      <c r="A75" s="158"/>
      <c r="B75" s="159"/>
      <c r="C75" s="315" t="s">
        <v>2527</v>
      </c>
      <c r="D75" s="316"/>
      <c r="E75" s="316"/>
      <c r="F75" s="316"/>
      <c r="G75" s="316"/>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248</v>
      </c>
      <c r="AH75" s="151"/>
      <c r="AI75" s="151"/>
      <c r="AJ75" s="151"/>
      <c r="AK75" s="151"/>
      <c r="AL75" s="151"/>
      <c r="AM75" s="151"/>
      <c r="AN75" s="151"/>
      <c r="AO75" s="151"/>
      <c r="AP75" s="151"/>
      <c r="AQ75" s="151"/>
      <c r="AR75" s="151"/>
      <c r="AS75" s="151"/>
      <c r="AT75" s="151"/>
      <c r="AU75" s="151"/>
      <c r="AV75" s="151"/>
      <c r="AW75" s="151"/>
      <c r="AX75" s="151"/>
      <c r="AY75" s="151"/>
      <c r="AZ75" s="151"/>
      <c r="BA75" s="175" t="str">
        <f>C75</f>
        <v>krajníků, desek nebo panelů od spojovacího materiálu s odklizením a uložením očištěných hmot a spojovacího materiálu na skládku na vzdálenost do 10 m</v>
      </c>
      <c r="BB75" s="151"/>
      <c r="BC75" s="151"/>
      <c r="BD75" s="151"/>
      <c r="BE75" s="151"/>
      <c r="BF75" s="151"/>
      <c r="BG75" s="151"/>
      <c r="BH75" s="151"/>
    </row>
    <row r="76" spans="1:60" outlineLevel="1">
      <c r="A76" s="158"/>
      <c r="B76" s="159"/>
      <c r="C76" s="198" t="s">
        <v>2502</v>
      </c>
      <c r="D76" s="190"/>
      <c r="E76" s="191">
        <v>26.454999999999998</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250</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c r="A77" s="168">
        <v>17</v>
      </c>
      <c r="B77" s="169" t="s">
        <v>2528</v>
      </c>
      <c r="C77" s="185" t="s">
        <v>2529</v>
      </c>
      <c r="D77" s="170" t="s">
        <v>292</v>
      </c>
      <c r="E77" s="171">
        <v>56.03</v>
      </c>
      <c r="F77" s="172">
        <v>0</v>
      </c>
      <c r="G77" s="173">
        <f>ROUND(E77*F77,2)</f>
        <v>0</v>
      </c>
      <c r="H77" s="172"/>
      <c r="I77" s="173">
        <f>ROUND(E77*H77,2)</f>
        <v>0</v>
      </c>
      <c r="J77" s="172"/>
      <c r="K77" s="173">
        <f>ROUND(E77*J77,2)</f>
        <v>0</v>
      </c>
      <c r="L77" s="173">
        <v>21</v>
      </c>
      <c r="M77" s="173">
        <f>G77*(1+L77/100)</f>
        <v>0</v>
      </c>
      <c r="N77" s="173">
        <v>0</v>
      </c>
      <c r="O77" s="173">
        <f>ROUND(E77*N77,2)</f>
        <v>0</v>
      </c>
      <c r="P77" s="173">
        <v>0</v>
      </c>
      <c r="Q77" s="173">
        <f>ROUND(E77*P77,2)</f>
        <v>0</v>
      </c>
      <c r="R77" s="173"/>
      <c r="S77" s="173" t="s">
        <v>212</v>
      </c>
      <c r="T77" s="174" t="s">
        <v>578</v>
      </c>
      <c r="U77" s="160">
        <v>0.18</v>
      </c>
      <c r="V77" s="160">
        <f>ROUND(E77*U77,2)</f>
        <v>10.09</v>
      </c>
      <c r="W77" s="160"/>
      <c r="X77" s="151"/>
      <c r="Y77" s="151"/>
      <c r="Z77" s="151"/>
      <c r="AA77" s="151"/>
      <c r="AB77" s="151"/>
      <c r="AC77" s="151"/>
      <c r="AD77" s="151"/>
      <c r="AE77" s="151"/>
      <c r="AF77" s="151"/>
      <c r="AG77" s="151" t="s">
        <v>259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c r="A78" s="158"/>
      <c r="B78" s="159"/>
      <c r="C78" s="198" t="s">
        <v>2509</v>
      </c>
      <c r="D78" s="190"/>
      <c r="E78" s="191">
        <v>56.03</v>
      </c>
      <c r="F78" s="160"/>
      <c r="G78" s="160"/>
      <c r="H78" s="160"/>
      <c r="I78" s="160"/>
      <c r="J78" s="160"/>
      <c r="K78" s="160"/>
      <c r="L78" s="160"/>
      <c r="M78" s="160"/>
      <c r="N78" s="160"/>
      <c r="O78" s="160"/>
      <c r="P78" s="160"/>
      <c r="Q78" s="160"/>
      <c r="R78" s="160"/>
      <c r="S78" s="160"/>
      <c r="T78" s="160"/>
      <c r="U78" s="160"/>
      <c r="V78" s="160"/>
      <c r="W78" s="160"/>
      <c r="X78" s="151"/>
      <c r="Y78" s="151"/>
      <c r="Z78" s="151"/>
      <c r="AA78" s="151"/>
      <c r="AB78" s="151"/>
      <c r="AC78" s="151"/>
      <c r="AD78" s="151"/>
      <c r="AE78" s="151"/>
      <c r="AF78" s="151"/>
      <c r="AG78" s="151" t="s">
        <v>250</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22.5" outlineLevel="1">
      <c r="A79" s="168">
        <v>18</v>
      </c>
      <c r="B79" s="169" t="s">
        <v>2530</v>
      </c>
      <c r="C79" s="185" t="s">
        <v>2531</v>
      </c>
      <c r="D79" s="170" t="s">
        <v>292</v>
      </c>
      <c r="E79" s="171">
        <v>31.905000000000001</v>
      </c>
      <c r="F79" s="172">
        <v>0</v>
      </c>
      <c r="G79" s="173">
        <f>ROUND(E79*F79,2)</f>
        <v>0</v>
      </c>
      <c r="H79" s="172"/>
      <c r="I79" s="173">
        <f>ROUND(E79*H79,2)</f>
        <v>0</v>
      </c>
      <c r="J79" s="172"/>
      <c r="K79" s="173">
        <f>ROUND(E79*J79,2)</f>
        <v>0</v>
      </c>
      <c r="L79" s="173">
        <v>21</v>
      </c>
      <c r="M79" s="173">
        <f>G79*(1+L79/100)</f>
        <v>0</v>
      </c>
      <c r="N79" s="173">
        <v>0</v>
      </c>
      <c r="O79" s="173">
        <f>ROUND(E79*N79,2)</f>
        <v>0</v>
      </c>
      <c r="P79" s="173">
        <v>0</v>
      </c>
      <c r="Q79" s="173">
        <f>ROUND(E79*P79,2)</f>
        <v>0</v>
      </c>
      <c r="R79" s="173" t="s">
        <v>455</v>
      </c>
      <c r="S79" s="173" t="s">
        <v>201</v>
      </c>
      <c r="T79" s="174" t="s">
        <v>245</v>
      </c>
      <c r="U79" s="160">
        <v>0.1</v>
      </c>
      <c r="V79" s="160">
        <f>ROUND(E79*U79,2)</f>
        <v>3.19</v>
      </c>
      <c r="W79" s="160"/>
      <c r="X79" s="151"/>
      <c r="Y79" s="151"/>
      <c r="Z79" s="151"/>
      <c r="AA79" s="151"/>
      <c r="AB79" s="151"/>
      <c r="AC79" s="151"/>
      <c r="AD79" s="151"/>
      <c r="AE79" s="151"/>
      <c r="AF79" s="151"/>
      <c r="AG79" s="151" t="s">
        <v>246</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ht="22.5" outlineLevel="1">
      <c r="A80" s="158"/>
      <c r="B80" s="159"/>
      <c r="C80" s="315" t="s">
        <v>2532</v>
      </c>
      <c r="D80" s="316"/>
      <c r="E80" s="316"/>
      <c r="F80" s="316"/>
      <c r="G80" s="316"/>
      <c r="H80" s="160"/>
      <c r="I80" s="160"/>
      <c r="J80" s="160"/>
      <c r="K80" s="160"/>
      <c r="L80" s="160"/>
      <c r="M80" s="160"/>
      <c r="N80" s="160"/>
      <c r="O80" s="160"/>
      <c r="P80" s="160"/>
      <c r="Q80" s="160"/>
      <c r="R80" s="160"/>
      <c r="S80" s="160"/>
      <c r="T80" s="160"/>
      <c r="U80" s="160"/>
      <c r="V80" s="160"/>
      <c r="W80" s="160"/>
      <c r="X80" s="151"/>
      <c r="Y80" s="151"/>
      <c r="Z80" s="151"/>
      <c r="AA80" s="151"/>
      <c r="AB80" s="151"/>
      <c r="AC80" s="151"/>
      <c r="AD80" s="151"/>
      <c r="AE80" s="151"/>
      <c r="AF80" s="151"/>
      <c r="AG80" s="151" t="s">
        <v>248</v>
      </c>
      <c r="AH80" s="151"/>
      <c r="AI80" s="151"/>
      <c r="AJ80" s="151"/>
      <c r="AK80" s="151"/>
      <c r="AL80" s="151"/>
      <c r="AM80" s="151"/>
      <c r="AN80" s="151"/>
      <c r="AO80" s="151"/>
      <c r="AP80" s="151"/>
      <c r="AQ80" s="151"/>
      <c r="AR80" s="151"/>
      <c r="AS80" s="151"/>
      <c r="AT80" s="151"/>
      <c r="AU80" s="151"/>
      <c r="AV80" s="151"/>
      <c r="AW80" s="151"/>
      <c r="AX80" s="151"/>
      <c r="AY80" s="151"/>
      <c r="AZ80" s="151"/>
      <c r="BA80" s="175" t="str">
        <f>C80</f>
        <v>od spojovacího materiálu, s uložením očištěných kostek na skládku, s odklizením odpadových hmot na hromady a s odklizením vybouraných kostek na vzdálenost do 3 m</v>
      </c>
      <c r="BB80" s="151"/>
      <c r="BC80" s="151"/>
      <c r="BD80" s="151"/>
      <c r="BE80" s="151"/>
      <c r="BF80" s="151"/>
      <c r="BG80" s="151"/>
      <c r="BH80" s="151"/>
    </row>
    <row r="81" spans="1:60" outlineLevel="1">
      <c r="A81" s="158"/>
      <c r="B81" s="159"/>
      <c r="C81" s="198" t="s">
        <v>2505</v>
      </c>
      <c r="D81" s="190"/>
      <c r="E81" s="191">
        <v>28.91</v>
      </c>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250</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c r="A82" s="158"/>
      <c r="B82" s="159"/>
      <c r="C82" s="198" t="s">
        <v>2506</v>
      </c>
      <c r="D82" s="190"/>
      <c r="E82" s="191">
        <v>2.9950000000000001</v>
      </c>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250</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c r="A83" s="176">
        <v>19</v>
      </c>
      <c r="B83" s="177" t="s">
        <v>2533</v>
      </c>
      <c r="C83" s="186" t="s">
        <v>2534</v>
      </c>
      <c r="D83" s="178" t="s">
        <v>685</v>
      </c>
      <c r="E83" s="179">
        <v>26.078790000000001</v>
      </c>
      <c r="F83" s="180">
        <v>0</v>
      </c>
      <c r="G83" s="181">
        <f>ROUND(E83*F83,2)</f>
        <v>0</v>
      </c>
      <c r="H83" s="180"/>
      <c r="I83" s="181">
        <f>ROUND(E83*H83,2)</f>
        <v>0</v>
      </c>
      <c r="J83" s="180"/>
      <c r="K83" s="181">
        <f>ROUND(E83*J83,2)</f>
        <v>0</v>
      </c>
      <c r="L83" s="181">
        <v>21</v>
      </c>
      <c r="M83" s="181">
        <f>G83*(1+L83/100)</f>
        <v>0</v>
      </c>
      <c r="N83" s="181">
        <v>0</v>
      </c>
      <c r="O83" s="181">
        <f>ROUND(E83*N83,2)</f>
        <v>0</v>
      </c>
      <c r="P83" s="181">
        <v>0</v>
      </c>
      <c r="Q83" s="181">
        <f>ROUND(E83*P83,2)</f>
        <v>0</v>
      </c>
      <c r="R83" s="181"/>
      <c r="S83" s="181" t="s">
        <v>201</v>
      </c>
      <c r="T83" s="182" t="s">
        <v>245</v>
      </c>
      <c r="U83" s="160">
        <v>0.26500000000000001</v>
      </c>
      <c r="V83" s="160">
        <f>ROUND(E83*U83,2)</f>
        <v>6.91</v>
      </c>
      <c r="W83" s="160"/>
      <c r="X83" s="151"/>
      <c r="Y83" s="151"/>
      <c r="Z83" s="151"/>
      <c r="AA83" s="151"/>
      <c r="AB83" s="151"/>
      <c r="AC83" s="151"/>
      <c r="AD83" s="151"/>
      <c r="AE83" s="151"/>
      <c r="AF83" s="151"/>
      <c r="AG83" s="151" t="s">
        <v>951</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c r="A84" s="176">
        <v>20</v>
      </c>
      <c r="B84" s="177" t="s">
        <v>957</v>
      </c>
      <c r="C84" s="186" t="s">
        <v>958</v>
      </c>
      <c r="D84" s="178" t="s">
        <v>685</v>
      </c>
      <c r="E84" s="179">
        <v>26.078790000000001</v>
      </c>
      <c r="F84" s="180">
        <v>0</v>
      </c>
      <c r="G84" s="181">
        <f>ROUND(E84*F84,2)</f>
        <v>0</v>
      </c>
      <c r="H84" s="180"/>
      <c r="I84" s="181">
        <f>ROUND(E84*H84,2)</f>
        <v>0</v>
      </c>
      <c r="J84" s="180"/>
      <c r="K84" s="181">
        <f>ROUND(E84*J84,2)</f>
        <v>0</v>
      </c>
      <c r="L84" s="181">
        <v>21</v>
      </c>
      <c r="M84" s="181">
        <f>G84*(1+L84/100)</f>
        <v>0</v>
      </c>
      <c r="N84" s="181">
        <v>0</v>
      </c>
      <c r="O84" s="181">
        <f>ROUND(E84*N84,2)</f>
        <v>0</v>
      </c>
      <c r="P84" s="181">
        <v>0</v>
      </c>
      <c r="Q84" s="181">
        <f>ROUND(E84*P84,2)</f>
        <v>0</v>
      </c>
      <c r="R84" s="181" t="s">
        <v>800</v>
      </c>
      <c r="S84" s="181" t="s">
        <v>201</v>
      </c>
      <c r="T84" s="182" t="s">
        <v>245</v>
      </c>
      <c r="U84" s="160">
        <v>0.94199999999999995</v>
      </c>
      <c r="V84" s="160">
        <f>ROUND(E84*U84,2)</f>
        <v>24.57</v>
      </c>
      <c r="W84" s="160"/>
      <c r="X84" s="151"/>
      <c r="Y84" s="151"/>
      <c r="Z84" s="151"/>
      <c r="AA84" s="151"/>
      <c r="AB84" s="151"/>
      <c r="AC84" s="151"/>
      <c r="AD84" s="151"/>
      <c r="AE84" s="151"/>
      <c r="AF84" s="151"/>
      <c r="AG84" s="151" t="s">
        <v>951</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1">
      <c r="A85" s="176">
        <v>21</v>
      </c>
      <c r="B85" s="177" t="s">
        <v>959</v>
      </c>
      <c r="C85" s="186" t="s">
        <v>960</v>
      </c>
      <c r="D85" s="178" t="s">
        <v>685</v>
      </c>
      <c r="E85" s="179">
        <v>52.157580000000003</v>
      </c>
      <c r="F85" s="180">
        <v>0</v>
      </c>
      <c r="G85" s="181">
        <f>ROUND(E85*F85,2)</f>
        <v>0</v>
      </c>
      <c r="H85" s="180"/>
      <c r="I85" s="181">
        <f>ROUND(E85*H85,2)</f>
        <v>0</v>
      </c>
      <c r="J85" s="180"/>
      <c r="K85" s="181">
        <f>ROUND(E85*J85,2)</f>
        <v>0</v>
      </c>
      <c r="L85" s="181">
        <v>21</v>
      </c>
      <c r="M85" s="181">
        <f>G85*(1+L85/100)</f>
        <v>0</v>
      </c>
      <c r="N85" s="181">
        <v>0</v>
      </c>
      <c r="O85" s="181">
        <f>ROUND(E85*N85,2)</f>
        <v>0</v>
      </c>
      <c r="P85" s="181">
        <v>0</v>
      </c>
      <c r="Q85" s="181">
        <f>ROUND(E85*P85,2)</f>
        <v>0</v>
      </c>
      <c r="R85" s="181" t="s">
        <v>800</v>
      </c>
      <c r="S85" s="181" t="s">
        <v>201</v>
      </c>
      <c r="T85" s="182" t="s">
        <v>245</v>
      </c>
      <c r="U85" s="160">
        <v>0.105</v>
      </c>
      <c r="V85" s="160">
        <f>ROUND(E85*U85,2)</f>
        <v>5.48</v>
      </c>
      <c r="W85" s="160"/>
      <c r="X85" s="151"/>
      <c r="Y85" s="151"/>
      <c r="Z85" s="151"/>
      <c r="AA85" s="151"/>
      <c r="AB85" s="151"/>
      <c r="AC85" s="151"/>
      <c r="AD85" s="151"/>
      <c r="AE85" s="151"/>
      <c r="AF85" s="151"/>
      <c r="AG85" s="151" t="s">
        <v>951</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c r="A86" s="176">
        <v>22</v>
      </c>
      <c r="B86" s="177" t="s">
        <v>963</v>
      </c>
      <c r="C86" s="186" t="s">
        <v>1975</v>
      </c>
      <c r="D86" s="178" t="s">
        <v>685</v>
      </c>
      <c r="E86" s="179">
        <v>26.078790000000001</v>
      </c>
      <c r="F86" s="180">
        <v>0</v>
      </c>
      <c r="G86" s="181">
        <f>ROUND(E86*F86,2)</f>
        <v>0</v>
      </c>
      <c r="H86" s="180"/>
      <c r="I86" s="181">
        <f>ROUND(E86*H86,2)</f>
        <v>0</v>
      </c>
      <c r="J86" s="180"/>
      <c r="K86" s="181">
        <f>ROUND(E86*J86,2)</f>
        <v>0</v>
      </c>
      <c r="L86" s="181">
        <v>21</v>
      </c>
      <c r="M86" s="181">
        <f>G86*(1+L86/100)</f>
        <v>0</v>
      </c>
      <c r="N86" s="181">
        <v>0</v>
      </c>
      <c r="O86" s="181">
        <f>ROUND(E86*N86,2)</f>
        <v>0</v>
      </c>
      <c r="P86" s="181">
        <v>0</v>
      </c>
      <c r="Q86" s="181">
        <f>ROUND(E86*P86,2)</f>
        <v>0</v>
      </c>
      <c r="R86" s="181"/>
      <c r="S86" s="181" t="s">
        <v>201</v>
      </c>
      <c r="T86" s="182" t="s">
        <v>245</v>
      </c>
      <c r="U86" s="160">
        <v>6.0000000000000001E-3</v>
      </c>
      <c r="V86" s="160">
        <f>ROUND(E86*U86,2)</f>
        <v>0.16</v>
      </c>
      <c r="W86" s="160"/>
      <c r="X86" s="151"/>
      <c r="Y86" s="151"/>
      <c r="Z86" s="151"/>
      <c r="AA86" s="151"/>
      <c r="AB86" s="151"/>
      <c r="AC86" s="151"/>
      <c r="AD86" s="151"/>
      <c r="AE86" s="151"/>
      <c r="AF86" s="151"/>
      <c r="AG86" s="151" t="s">
        <v>951</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c r="A87" s="176">
        <v>23</v>
      </c>
      <c r="B87" s="177" t="s">
        <v>963</v>
      </c>
      <c r="C87" s="186" t="s">
        <v>1975</v>
      </c>
      <c r="D87" s="178" t="s">
        <v>685</v>
      </c>
      <c r="E87" s="179">
        <v>26.078790000000001</v>
      </c>
      <c r="F87" s="180">
        <v>0</v>
      </c>
      <c r="G87" s="181">
        <f>ROUND(E87*F87,2)</f>
        <v>0</v>
      </c>
      <c r="H87" s="180"/>
      <c r="I87" s="181">
        <f>ROUND(E87*H87,2)</f>
        <v>0</v>
      </c>
      <c r="J87" s="180"/>
      <c r="K87" s="181">
        <f>ROUND(E87*J87,2)</f>
        <v>0</v>
      </c>
      <c r="L87" s="181">
        <v>21</v>
      </c>
      <c r="M87" s="181">
        <f>G87*(1+L87/100)</f>
        <v>0</v>
      </c>
      <c r="N87" s="181">
        <v>0</v>
      </c>
      <c r="O87" s="181">
        <f>ROUND(E87*N87,2)</f>
        <v>0</v>
      </c>
      <c r="P87" s="181">
        <v>0</v>
      </c>
      <c r="Q87" s="181">
        <f>ROUND(E87*P87,2)</f>
        <v>0</v>
      </c>
      <c r="R87" s="181"/>
      <c r="S87" s="181" t="s">
        <v>201</v>
      </c>
      <c r="T87" s="182" t="s">
        <v>245</v>
      </c>
      <c r="U87" s="160">
        <v>6.0000000000000001E-3</v>
      </c>
      <c r="V87" s="160">
        <f>ROUND(E87*U87,2)</f>
        <v>0.16</v>
      </c>
      <c r="W87" s="160"/>
      <c r="X87" s="151"/>
      <c r="Y87" s="151"/>
      <c r="Z87" s="151"/>
      <c r="AA87" s="151"/>
      <c r="AB87" s="151"/>
      <c r="AC87" s="151"/>
      <c r="AD87" s="151"/>
      <c r="AE87" s="151"/>
      <c r="AF87" s="151"/>
      <c r="AG87" s="151" t="s">
        <v>951</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c r="A88" s="162" t="s">
        <v>197</v>
      </c>
      <c r="B88" s="163" t="s">
        <v>95</v>
      </c>
      <c r="C88" s="184" t="s">
        <v>96</v>
      </c>
      <c r="D88" s="164"/>
      <c r="E88" s="165"/>
      <c r="F88" s="166"/>
      <c r="G88" s="166">
        <f>SUMIF(AG89:AG165,"&lt;&gt;NOR",G89:G165)</f>
        <v>0</v>
      </c>
      <c r="H88" s="166"/>
      <c r="I88" s="166">
        <f>SUM(I89:I165)</f>
        <v>0</v>
      </c>
      <c r="J88" s="166"/>
      <c r="K88" s="166">
        <f>SUM(K89:K165)</f>
        <v>0</v>
      </c>
      <c r="L88" s="166"/>
      <c r="M88" s="166">
        <f>SUM(M89:M165)</f>
        <v>0</v>
      </c>
      <c r="N88" s="166"/>
      <c r="O88" s="166">
        <f>SUM(O89:O165)</f>
        <v>5.04</v>
      </c>
      <c r="P88" s="166"/>
      <c r="Q88" s="166">
        <f>SUM(Q89:Q165)</f>
        <v>0</v>
      </c>
      <c r="R88" s="166"/>
      <c r="S88" s="166"/>
      <c r="T88" s="167"/>
      <c r="U88" s="161"/>
      <c r="V88" s="161">
        <f>SUM(V89:V165)</f>
        <v>291.76</v>
      </c>
      <c r="W88" s="161"/>
      <c r="AG88" t="s">
        <v>198</v>
      </c>
    </row>
    <row r="89" spans="1:60" ht="33.75" outlineLevel="1">
      <c r="A89" s="168">
        <v>24</v>
      </c>
      <c r="B89" s="169" t="s">
        <v>2535</v>
      </c>
      <c r="C89" s="185" t="s">
        <v>2536</v>
      </c>
      <c r="D89" s="170" t="s">
        <v>292</v>
      </c>
      <c r="E89" s="171">
        <v>137.6</v>
      </c>
      <c r="F89" s="172">
        <v>0</v>
      </c>
      <c r="G89" s="173">
        <f>ROUND(E89*F89,2)</f>
        <v>0</v>
      </c>
      <c r="H89" s="172"/>
      <c r="I89" s="173">
        <f>ROUND(E89*H89,2)</f>
        <v>0</v>
      </c>
      <c r="J89" s="172"/>
      <c r="K89" s="173">
        <f>ROUND(E89*J89,2)</f>
        <v>0</v>
      </c>
      <c r="L89" s="173">
        <v>21</v>
      </c>
      <c r="M89" s="173">
        <f>G89*(1+L89/100)</f>
        <v>0</v>
      </c>
      <c r="N89" s="173">
        <v>3.0699999999999998E-3</v>
      </c>
      <c r="O89" s="173">
        <f>ROUND(E89*N89,2)</f>
        <v>0.42</v>
      </c>
      <c r="P89" s="173">
        <v>0</v>
      </c>
      <c r="Q89" s="173">
        <f>ROUND(E89*P89,2)</f>
        <v>0</v>
      </c>
      <c r="R89" s="173" t="s">
        <v>309</v>
      </c>
      <c r="S89" s="173" t="s">
        <v>201</v>
      </c>
      <c r="T89" s="174" t="s">
        <v>245</v>
      </c>
      <c r="U89" s="160">
        <v>0.31</v>
      </c>
      <c r="V89" s="160">
        <f>ROUND(E89*U89,2)</f>
        <v>42.66</v>
      </c>
      <c r="W89" s="160"/>
      <c r="X89" s="151"/>
      <c r="Y89" s="151"/>
      <c r="Z89" s="151"/>
      <c r="AA89" s="151"/>
      <c r="AB89" s="151"/>
      <c r="AC89" s="151"/>
      <c r="AD89" s="151"/>
      <c r="AE89" s="151"/>
      <c r="AF89" s="151"/>
      <c r="AG89" s="151" t="s">
        <v>246</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c r="A90" s="158"/>
      <c r="B90" s="159"/>
      <c r="C90" s="315" t="s">
        <v>473</v>
      </c>
      <c r="D90" s="316"/>
      <c r="E90" s="316"/>
      <c r="F90" s="316"/>
      <c r="G90" s="316"/>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248</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c r="A91" s="158"/>
      <c r="B91" s="159"/>
      <c r="C91" s="317" t="s">
        <v>2537</v>
      </c>
      <c r="D91" s="318"/>
      <c r="E91" s="318"/>
      <c r="F91" s="318"/>
      <c r="G91" s="318"/>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204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c r="A92" s="158"/>
      <c r="B92" s="159"/>
      <c r="C92" s="198" t="s">
        <v>2538</v>
      </c>
      <c r="D92" s="190"/>
      <c r="E92" s="191">
        <v>137.6</v>
      </c>
      <c r="F92" s="160"/>
      <c r="G92" s="160"/>
      <c r="H92" s="160"/>
      <c r="I92" s="160"/>
      <c r="J92" s="160"/>
      <c r="K92" s="160"/>
      <c r="L92" s="160"/>
      <c r="M92" s="160"/>
      <c r="N92" s="160"/>
      <c r="O92" s="160"/>
      <c r="P92" s="160"/>
      <c r="Q92" s="160"/>
      <c r="R92" s="160"/>
      <c r="S92" s="160"/>
      <c r="T92" s="160"/>
      <c r="U92" s="160"/>
      <c r="V92" s="160"/>
      <c r="W92" s="160"/>
      <c r="X92" s="151"/>
      <c r="Y92" s="151"/>
      <c r="Z92" s="151"/>
      <c r="AA92" s="151"/>
      <c r="AB92" s="151"/>
      <c r="AC92" s="151"/>
      <c r="AD92" s="151"/>
      <c r="AE92" s="151"/>
      <c r="AF92" s="151"/>
      <c r="AG92" s="151" t="s">
        <v>250</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33.75" outlineLevel="1">
      <c r="A93" s="168">
        <v>25</v>
      </c>
      <c r="B93" s="169" t="s">
        <v>2539</v>
      </c>
      <c r="C93" s="185" t="s">
        <v>2540</v>
      </c>
      <c r="D93" s="170" t="s">
        <v>292</v>
      </c>
      <c r="E93" s="171">
        <v>137.6</v>
      </c>
      <c r="F93" s="172">
        <v>0</v>
      </c>
      <c r="G93" s="173">
        <f>ROUND(E93*F93,2)</f>
        <v>0</v>
      </c>
      <c r="H93" s="172"/>
      <c r="I93" s="173">
        <f>ROUND(E93*H93,2)</f>
        <v>0</v>
      </c>
      <c r="J93" s="172"/>
      <c r="K93" s="173">
        <f>ROUND(E93*J93,2)</f>
        <v>0</v>
      </c>
      <c r="L93" s="173">
        <v>21</v>
      </c>
      <c r="M93" s="173">
        <f>G93*(1+L93/100)</f>
        <v>0</v>
      </c>
      <c r="N93" s="173">
        <v>3.2000000000000003E-4</v>
      </c>
      <c r="O93" s="173">
        <f>ROUND(E93*N93,2)</f>
        <v>0.04</v>
      </c>
      <c r="P93" s="173">
        <v>0</v>
      </c>
      <c r="Q93" s="173">
        <f>ROUND(E93*P93,2)</f>
        <v>0</v>
      </c>
      <c r="R93" s="173" t="s">
        <v>309</v>
      </c>
      <c r="S93" s="173" t="s">
        <v>201</v>
      </c>
      <c r="T93" s="174" t="s">
        <v>245</v>
      </c>
      <c r="U93" s="160">
        <v>8.8999999999999996E-2</v>
      </c>
      <c r="V93" s="160">
        <f>ROUND(E93*U93,2)</f>
        <v>12.25</v>
      </c>
      <c r="W93" s="160"/>
      <c r="X93" s="151"/>
      <c r="Y93" s="151"/>
      <c r="Z93" s="151"/>
      <c r="AA93" s="151"/>
      <c r="AB93" s="151"/>
      <c r="AC93" s="151"/>
      <c r="AD93" s="151"/>
      <c r="AE93" s="151"/>
      <c r="AF93" s="151"/>
      <c r="AG93" s="151" t="s">
        <v>246</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c r="A94" s="158"/>
      <c r="B94" s="159"/>
      <c r="C94" s="315" t="s">
        <v>473</v>
      </c>
      <c r="D94" s="316"/>
      <c r="E94" s="316"/>
      <c r="F94" s="316"/>
      <c r="G94" s="316"/>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248</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c r="A95" s="158"/>
      <c r="B95" s="159"/>
      <c r="C95" s="198" t="s">
        <v>2538</v>
      </c>
      <c r="D95" s="190"/>
      <c r="E95" s="191">
        <v>137.6</v>
      </c>
      <c r="F95" s="160"/>
      <c r="G95" s="16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250</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c r="A96" s="168">
        <v>26</v>
      </c>
      <c r="B96" s="169" t="s">
        <v>518</v>
      </c>
      <c r="C96" s="185" t="s">
        <v>519</v>
      </c>
      <c r="D96" s="170" t="s">
        <v>292</v>
      </c>
      <c r="E96" s="171">
        <v>195.7458</v>
      </c>
      <c r="F96" s="172">
        <v>0</v>
      </c>
      <c r="G96" s="173">
        <f>ROUND(E96*F96,2)</f>
        <v>0</v>
      </c>
      <c r="H96" s="172"/>
      <c r="I96" s="173">
        <f>ROUND(E96*H96,2)</f>
        <v>0</v>
      </c>
      <c r="J96" s="172"/>
      <c r="K96" s="173">
        <f>ROUND(E96*J96,2)</f>
        <v>0</v>
      </c>
      <c r="L96" s="173">
        <v>21</v>
      </c>
      <c r="M96" s="173">
        <f>G96*(1+L96/100)</f>
        <v>0</v>
      </c>
      <c r="N96" s="173">
        <v>4.0000000000000003E-5</v>
      </c>
      <c r="O96" s="173">
        <f>ROUND(E96*N96,2)</f>
        <v>0.01</v>
      </c>
      <c r="P96" s="173">
        <v>0</v>
      </c>
      <c r="Q96" s="173">
        <f>ROUND(E96*P96,2)</f>
        <v>0</v>
      </c>
      <c r="R96" s="173" t="s">
        <v>309</v>
      </c>
      <c r="S96" s="173" t="s">
        <v>201</v>
      </c>
      <c r="T96" s="174" t="s">
        <v>245</v>
      </c>
      <c r="U96" s="160">
        <v>7.8E-2</v>
      </c>
      <c r="V96" s="160">
        <f>ROUND(E96*U96,2)</f>
        <v>15.27</v>
      </c>
      <c r="W96" s="160"/>
      <c r="X96" s="151"/>
      <c r="Y96" s="151"/>
      <c r="Z96" s="151"/>
      <c r="AA96" s="151"/>
      <c r="AB96" s="151"/>
      <c r="AC96" s="151"/>
      <c r="AD96" s="151"/>
      <c r="AE96" s="151"/>
      <c r="AF96" s="151"/>
      <c r="AG96" s="151" t="s">
        <v>259</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c r="A97" s="158"/>
      <c r="B97" s="159"/>
      <c r="C97" s="315" t="s">
        <v>520</v>
      </c>
      <c r="D97" s="316"/>
      <c r="E97" s="316"/>
      <c r="F97" s="316"/>
      <c r="G97" s="316"/>
      <c r="H97" s="160"/>
      <c r="I97" s="160"/>
      <c r="J97" s="160"/>
      <c r="K97" s="160"/>
      <c r="L97" s="160"/>
      <c r="M97" s="160"/>
      <c r="N97" s="160"/>
      <c r="O97" s="160"/>
      <c r="P97" s="160"/>
      <c r="Q97" s="160"/>
      <c r="R97" s="160"/>
      <c r="S97" s="160"/>
      <c r="T97" s="160"/>
      <c r="U97" s="160"/>
      <c r="V97" s="160"/>
      <c r="W97" s="160"/>
      <c r="X97" s="151"/>
      <c r="Y97" s="151"/>
      <c r="Z97" s="151"/>
      <c r="AA97" s="151"/>
      <c r="AB97" s="151"/>
      <c r="AC97" s="151"/>
      <c r="AD97" s="151"/>
      <c r="AE97" s="151"/>
      <c r="AF97" s="151"/>
      <c r="AG97" s="151" t="s">
        <v>248</v>
      </c>
      <c r="AH97" s="151"/>
      <c r="AI97" s="151"/>
      <c r="AJ97" s="151"/>
      <c r="AK97" s="151"/>
      <c r="AL97" s="151"/>
      <c r="AM97" s="151"/>
      <c r="AN97" s="151"/>
      <c r="AO97" s="151"/>
      <c r="AP97" s="151"/>
      <c r="AQ97" s="151"/>
      <c r="AR97" s="151"/>
      <c r="AS97" s="151"/>
      <c r="AT97" s="151"/>
      <c r="AU97" s="151"/>
      <c r="AV97" s="151"/>
      <c r="AW97" s="151"/>
      <c r="AX97" s="151"/>
      <c r="AY97" s="151"/>
      <c r="AZ97" s="151"/>
      <c r="BA97" s="175" t="str">
        <f>C97</f>
        <v>které se zřizují před úpravami povrchu, a obalení osazených dveřních zárubní před znečištěním při úpravách povrchu nástřikem plastických maltovin včetně pozdějšího odkrytí,</v>
      </c>
      <c r="BB97" s="151"/>
      <c r="BC97" s="151"/>
      <c r="BD97" s="151"/>
      <c r="BE97" s="151"/>
      <c r="BF97" s="151"/>
      <c r="BG97" s="151"/>
      <c r="BH97" s="151"/>
    </row>
    <row r="98" spans="1:60" outlineLevel="1">
      <c r="A98" s="158"/>
      <c r="B98" s="159"/>
      <c r="C98" s="198" t="s">
        <v>2541</v>
      </c>
      <c r="D98" s="190"/>
      <c r="E98" s="191">
        <v>19.655999999999999</v>
      </c>
      <c r="F98" s="160"/>
      <c r="G98" s="160"/>
      <c r="H98" s="160"/>
      <c r="I98" s="160"/>
      <c r="J98" s="160"/>
      <c r="K98" s="160"/>
      <c r="L98" s="160"/>
      <c r="M98" s="160"/>
      <c r="N98" s="160"/>
      <c r="O98" s="160"/>
      <c r="P98" s="160"/>
      <c r="Q98" s="160"/>
      <c r="R98" s="160"/>
      <c r="S98" s="160"/>
      <c r="T98" s="160"/>
      <c r="U98" s="160"/>
      <c r="V98" s="160"/>
      <c r="W98" s="160"/>
      <c r="X98" s="151"/>
      <c r="Y98" s="151"/>
      <c r="Z98" s="151"/>
      <c r="AA98" s="151"/>
      <c r="AB98" s="151"/>
      <c r="AC98" s="151"/>
      <c r="AD98" s="151"/>
      <c r="AE98" s="151"/>
      <c r="AF98" s="151"/>
      <c r="AG98" s="151" t="s">
        <v>250</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c r="A99" s="158"/>
      <c r="B99" s="159"/>
      <c r="C99" s="198" t="s">
        <v>2542</v>
      </c>
      <c r="D99" s="190"/>
      <c r="E99" s="191">
        <v>15.75</v>
      </c>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250</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c r="A100" s="158"/>
      <c r="B100" s="159"/>
      <c r="C100" s="198" t="s">
        <v>2543</v>
      </c>
      <c r="D100" s="190"/>
      <c r="E100" s="191">
        <v>3.5910000000000002</v>
      </c>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250</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c r="A101" s="158"/>
      <c r="B101" s="159"/>
      <c r="C101" s="198" t="s">
        <v>2544</v>
      </c>
      <c r="D101" s="190"/>
      <c r="E101" s="191">
        <v>18.176400000000001</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250</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c r="A102" s="158"/>
      <c r="B102" s="159"/>
      <c r="C102" s="198" t="s">
        <v>2545</v>
      </c>
      <c r="D102" s="190"/>
      <c r="E102" s="191">
        <v>48.320999999999998</v>
      </c>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250</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c r="A103" s="158"/>
      <c r="B103" s="159"/>
      <c r="C103" s="198" t="s">
        <v>2546</v>
      </c>
      <c r="D103" s="190"/>
      <c r="E103" s="191">
        <v>6.1319999999999997</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250</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c r="A104" s="158"/>
      <c r="B104" s="159"/>
      <c r="C104" s="198" t="s">
        <v>2547</v>
      </c>
      <c r="D104" s="190"/>
      <c r="E104" s="191">
        <v>5.1684000000000001</v>
      </c>
      <c r="F104" s="160"/>
      <c r="G104" s="160"/>
      <c r="H104" s="160"/>
      <c r="I104" s="160"/>
      <c r="J104" s="160"/>
      <c r="K104" s="160"/>
      <c r="L104" s="160"/>
      <c r="M104" s="160"/>
      <c r="N104" s="160"/>
      <c r="O104" s="160"/>
      <c r="P104" s="160"/>
      <c r="Q104" s="160"/>
      <c r="R104" s="160"/>
      <c r="S104" s="160"/>
      <c r="T104" s="160"/>
      <c r="U104" s="160"/>
      <c r="V104" s="160"/>
      <c r="W104" s="160"/>
      <c r="X104" s="151"/>
      <c r="Y104" s="151"/>
      <c r="Z104" s="151"/>
      <c r="AA104" s="151"/>
      <c r="AB104" s="151"/>
      <c r="AC104" s="151"/>
      <c r="AD104" s="151"/>
      <c r="AE104" s="151"/>
      <c r="AF104" s="151"/>
      <c r="AG104" s="151" t="s">
        <v>250</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c r="A105" s="158"/>
      <c r="B105" s="159"/>
      <c r="C105" s="198" t="s">
        <v>2548</v>
      </c>
      <c r="D105" s="190"/>
      <c r="E105" s="191">
        <v>1.21</v>
      </c>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250</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c r="A106" s="158"/>
      <c r="B106" s="159"/>
      <c r="C106" s="198" t="s">
        <v>2549</v>
      </c>
      <c r="D106" s="190"/>
      <c r="E106" s="191">
        <v>0.55000000000000004</v>
      </c>
      <c r="F106" s="160"/>
      <c r="G106" s="160"/>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250</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c r="A107" s="158"/>
      <c r="B107" s="159"/>
      <c r="C107" s="198" t="s">
        <v>2550</v>
      </c>
      <c r="D107" s="190"/>
      <c r="E107" s="191">
        <v>1.8540000000000001</v>
      </c>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250</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c r="A108" s="158"/>
      <c r="B108" s="159"/>
      <c r="C108" s="198" t="s">
        <v>2551</v>
      </c>
      <c r="D108" s="190"/>
      <c r="E108" s="191">
        <v>3.7124999999999999</v>
      </c>
      <c r="F108" s="160"/>
      <c r="G108" s="160"/>
      <c r="H108" s="160"/>
      <c r="I108" s="160"/>
      <c r="J108" s="160"/>
      <c r="K108" s="160"/>
      <c r="L108" s="160"/>
      <c r="M108" s="160"/>
      <c r="N108" s="160"/>
      <c r="O108" s="160"/>
      <c r="P108" s="160"/>
      <c r="Q108" s="160"/>
      <c r="R108" s="160"/>
      <c r="S108" s="160"/>
      <c r="T108" s="160"/>
      <c r="U108" s="160"/>
      <c r="V108" s="160"/>
      <c r="W108" s="160"/>
      <c r="X108" s="151"/>
      <c r="Y108" s="151"/>
      <c r="Z108" s="151"/>
      <c r="AA108" s="151"/>
      <c r="AB108" s="151"/>
      <c r="AC108" s="151"/>
      <c r="AD108" s="151"/>
      <c r="AE108" s="151"/>
      <c r="AF108" s="151"/>
      <c r="AG108" s="151" t="s">
        <v>250</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c r="A109" s="158"/>
      <c r="B109" s="159"/>
      <c r="C109" s="198" t="s">
        <v>2552</v>
      </c>
      <c r="D109" s="190"/>
      <c r="E109" s="191">
        <v>14.385</v>
      </c>
      <c r="F109" s="160"/>
      <c r="G109" s="16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250</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c r="A110" s="158"/>
      <c r="B110" s="159"/>
      <c r="C110" s="198" t="s">
        <v>2553</v>
      </c>
      <c r="D110" s="190"/>
      <c r="E110" s="191">
        <v>16.38</v>
      </c>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250</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c r="A111" s="158"/>
      <c r="B111" s="159"/>
      <c r="C111" s="198" t="s">
        <v>2554</v>
      </c>
      <c r="D111" s="190"/>
      <c r="E111" s="191">
        <v>30.24</v>
      </c>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250</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c r="A112" s="158"/>
      <c r="B112" s="159"/>
      <c r="C112" s="198" t="s">
        <v>2555</v>
      </c>
      <c r="D112" s="190"/>
      <c r="E112" s="191">
        <v>3.468</v>
      </c>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250</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c r="A113" s="158"/>
      <c r="B113" s="159"/>
      <c r="C113" s="198" t="s">
        <v>2556</v>
      </c>
      <c r="D113" s="190"/>
      <c r="E113" s="191">
        <v>3.4649999999999999</v>
      </c>
      <c r="F113" s="160"/>
      <c r="G113" s="160"/>
      <c r="H113" s="160"/>
      <c r="I113" s="160"/>
      <c r="J113" s="160"/>
      <c r="K113" s="160"/>
      <c r="L113" s="160"/>
      <c r="M113" s="160"/>
      <c r="N113" s="160"/>
      <c r="O113" s="160"/>
      <c r="P113" s="160"/>
      <c r="Q113" s="160"/>
      <c r="R113" s="160"/>
      <c r="S113" s="160"/>
      <c r="T113" s="160"/>
      <c r="U113" s="160"/>
      <c r="V113" s="160"/>
      <c r="W113" s="160"/>
      <c r="X113" s="151"/>
      <c r="Y113" s="151"/>
      <c r="Z113" s="151"/>
      <c r="AA113" s="151"/>
      <c r="AB113" s="151"/>
      <c r="AC113" s="151"/>
      <c r="AD113" s="151"/>
      <c r="AE113" s="151"/>
      <c r="AF113" s="151"/>
      <c r="AG113" s="151" t="s">
        <v>250</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c r="A114" s="158"/>
      <c r="B114" s="159"/>
      <c r="C114" s="198" t="s">
        <v>2557</v>
      </c>
      <c r="D114" s="190"/>
      <c r="E114" s="191">
        <v>1.8149999999999999</v>
      </c>
      <c r="F114" s="160"/>
      <c r="G114" s="160"/>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250</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c r="A115" s="158"/>
      <c r="B115" s="159"/>
      <c r="C115" s="198" t="s">
        <v>2558</v>
      </c>
      <c r="D115" s="190"/>
      <c r="E115" s="191">
        <v>1.8714999999999999</v>
      </c>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250</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ht="22.5" outlineLevel="1">
      <c r="A116" s="168">
        <v>27</v>
      </c>
      <c r="B116" s="169" t="s">
        <v>604</v>
      </c>
      <c r="C116" s="185" t="s">
        <v>605</v>
      </c>
      <c r="D116" s="170" t="s">
        <v>292</v>
      </c>
      <c r="E116" s="171">
        <v>137.6</v>
      </c>
      <c r="F116" s="172">
        <v>0</v>
      </c>
      <c r="G116" s="173">
        <f>ROUND(E116*F116,2)</f>
        <v>0</v>
      </c>
      <c r="H116" s="172"/>
      <c r="I116" s="173">
        <f>ROUND(E116*H116,2)</f>
        <v>0</v>
      </c>
      <c r="J116" s="172"/>
      <c r="K116" s="173">
        <f>ROUND(E116*J116,2)</f>
        <v>0</v>
      </c>
      <c r="L116" s="173">
        <v>21</v>
      </c>
      <c r="M116" s="173">
        <f>G116*(1+L116/100)</f>
        <v>0</v>
      </c>
      <c r="N116" s="173">
        <v>5.3600000000000002E-3</v>
      </c>
      <c r="O116" s="173">
        <f>ROUND(E116*N116,2)</f>
        <v>0.74</v>
      </c>
      <c r="P116" s="173">
        <v>0</v>
      </c>
      <c r="Q116" s="173">
        <f>ROUND(E116*P116,2)</f>
        <v>0</v>
      </c>
      <c r="R116" s="173" t="s">
        <v>309</v>
      </c>
      <c r="S116" s="173" t="s">
        <v>201</v>
      </c>
      <c r="T116" s="174" t="s">
        <v>245</v>
      </c>
      <c r="U116" s="160">
        <v>0.48399999999999999</v>
      </c>
      <c r="V116" s="160">
        <f>ROUND(E116*U116,2)</f>
        <v>66.599999999999994</v>
      </c>
      <c r="W116" s="160"/>
      <c r="X116" s="151"/>
      <c r="Y116" s="151"/>
      <c r="Z116" s="151"/>
      <c r="AA116" s="151"/>
      <c r="AB116" s="151"/>
      <c r="AC116" s="151"/>
      <c r="AD116" s="151"/>
      <c r="AE116" s="151"/>
      <c r="AF116" s="151"/>
      <c r="AG116" s="151" t="s">
        <v>246</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c r="A117" s="158"/>
      <c r="B117" s="159"/>
      <c r="C117" s="315" t="s">
        <v>529</v>
      </c>
      <c r="D117" s="316"/>
      <c r="E117" s="316"/>
      <c r="F117" s="316"/>
      <c r="G117" s="316"/>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248</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c r="A118" s="158"/>
      <c r="B118" s="159"/>
      <c r="C118" s="198" t="s">
        <v>2538</v>
      </c>
      <c r="D118" s="190"/>
      <c r="E118" s="191">
        <v>137.6</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250</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c r="A119" s="168">
        <v>28</v>
      </c>
      <c r="B119" s="169" t="s">
        <v>560</v>
      </c>
      <c r="C119" s="185" t="s">
        <v>561</v>
      </c>
      <c r="D119" s="170" t="s">
        <v>292</v>
      </c>
      <c r="E119" s="171">
        <v>111.96599999999999</v>
      </c>
      <c r="F119" s="172">
        <v>0</v>
      </c>
      <c r="G119" s="173">
        <f>ROUND(E119*F119,2)</f>
        <v>0</v>
      </c>
      <c r="H119" s="172"/>
      <c r="I119" s="173">
        <f>ROUND(E119*H119,2)</f>
        <v>0</v>
      </c>
      <c r="J119" s="172"/>
      <c r="K119" s="173">
        <f>ROUND(E119*J119,2)</f>
        <v>0</v>
      </c>
      <c r="L119" s="173">
        <v>21</v>
      </c>
      <c r="M119" s="173">
        <f>G119*(1+L119/100)</f>
        <v>0</v>
      </c>
      <c r="N119" s="173">
        <v>3.3709999999999997E-2</v>
      </c>
      <c r="O119" s="173">
        <f>ROUND(E119*N119,2)</f>
        <v>3.77</v>
      </c>
      <c r="P119" s="173">
        <v>0</v>
      </c>
      <c r="Q119" s="173">
        <f>ROUND(E119*P119,2)</f>
        <v>0</v>
      </c>
      <c r="R119" s="173" t="s">
        <v>338</v>
      </c>
      <c r="S119" s="173" t="s">
        <v>201</v>
      </c>
      <c r="T119" s="174" t="s">
        <v>245</v>
      </c>
      <c r="U119" s="160">
        <v>1.1841699999999999</v>
      </c>
      <c r="V119" s="160">
        <f>ROUND(E119*U119,2)</f>
        <v>132.59</v>
      </c>
      <c r="W119" s="160"/>
      <c r="X119" s="151"/>
      <c r="Y119" s="151"/>
      <c r="Z119" s="151"/>
      <c r="AA119" s="151"/>
      <c r="AB119" s="151"/>
      <c r="AC119" s="151"/>
      <c r="AD119" s="151"/>
      <c r="AE119" s="151"/>
      <c r="AF119" s="151"/>
      <c r="AG119" s="151" t="s">
        <v>259</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c r="A120" s="158"/>
      <c r="B120" s="159"/>
      <c r="C120" s="315" t="s">
        <v>562</v>
      </c>
      <c r="D120" s="316"/>
      <c r="E120" s="316"/>
      <c r="F120" s="316"/>
      <c r="G120" s="316"/>
      <c r="H120" s="160"/>
      <c r="I120" s="160"/>
      <c r="J120" s="160"/>
      <c r="K120" s="160"/>
      <c r="L120" s="160"/>
      <c r="M120" s="160"/>
      <c r="N120" s="160"/>
      <c r="O120" s="160"/>
      <c r="P120" s="160"/>
      <c r="Q120" s="160"/>
      <c r="R120" s="160"/>
      <c r="S120" s="160"/>
      <c r="T120" s="160"/>
      <c r="U120" s="160"/>
      <c r="V120" s="160"/>
      <c r="W120" s="160"/>
      <c r="X120" s="151"/>
      <c r="Y120" s="151"/>
      <c r="Z120" s="151"/>
      <c r="AA120" s="151"/>
      <c r="AB120" s="151"/>
      <c r="AC120" s="151"/>
      <c r="AD120" s="151"/>
      <c r="AE120" s="151"/>
      <c r="AF120" s="151"/>
      <c r="AG120" s="151" t="s">
        <v>248</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c r="A121" s="158"/>
      <c r="B121" s="159"/>
      <c r="C121" s="199" t="s">
        <v>279</v>
      </c>
      <c r="D121" s="192"/>
      <c r="E121" s="193"/>
      <c r="F121" s="160"/>
      <c r="G121" s="160"/>
      <c r="H121" s="160"/>
      <c r="I121" s="160"/>
      <c r="J121" s="160"/>
      <c r="K121" s="160"/>
      <c r="L121" s="160"/>
      <c r="M121" s="160"/>
      <c r="N121" s="160"/>
      <c r="O121" s="160"/>
      <c r="P121" s="160"/>
      <c r="Q121" s="160"/>
      <c r="R121" s="160"/>
      <c r="S121" s="160"/>
      <c r="T121" s="160"/>
      <c r="U121" s="160"/>
      <c r="V121" s="160"/>
      <c r="W121" s="160"/>
      <c r="X121" s="151"/>
      <c r="Y121" s="151"/>
      <c r="Z121" s="151"/>
      <c r="AA121" s="151"/>
      <c r="AB121" s="151"/>
      <c r="AC121" s="151"/>
      <c r="AD121" s="151"/>
      <c r="AE121" s="151"/>
      <c r="AF121" s="151"/>
      <c r="AG121" s="151" t="s">
        <v>250</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c r="A122" s="158"/>
      <c r="B122" s="159"/>
      <c r="C122" s="200" t="s">
        <v>2559</v>
      </c>
      <c r="D122" s="192"/>
      <c r="E122" s="193">
        <v>42.96</v>
      </c>
      <c r="F122" s="160"/>
      <c r="G122" s="16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250</v>
      </c>
      <c r="AH122" s="151">
        <v>2</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c r="A123" s="158"/>
      <c r="B123" s="159"/>
      <c r="C123" s="200" t="s">
        <v>2560</v>
      </c>
      <c r="D123" s="192"/>
      <c r="E123" s="193">
        <v>32.700000000000003</v>
      </c>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250</v>
      </c>
      <c r="AH123" s="151">
        <v>2</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c r="A124" s="158"/>
      <c r="B124" s="159"/>
      <c r="C124" s="200" t="s">
        <v>2561</v>
      </c>
      <c r="D124" s="192"/>
      <c r="E124" s="193">
        <v>6.73</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250</v>
      </c>
      <c r="AH124" s="151">
        <v>2</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c r="A125" s="158"/>
      <c r="B125" s="159"/>
      <c r="C125" s="200" t="s">
        <v>2562</v>
      </c>
      <c r="D125" s="192"/>
      <c r="E125" s="193">
        <v>29.88</v>
      </c>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250</v>
      </c>
      <c r="AH125" s="151">
        <v>2</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c r="A126" s="158"/>
      <c r="B126" s="159"/>
      <c r="C126" s="200" t="s">
        <v>2563</v>
      </c>
      <c r="D126" s="192"/>
      <c r="E126" s="193">
        <v>77.61</v>
      </c>
      <c r="F126" s="160"/>
      <c r="G126" s="160"/>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250</v>
      </c>
      <c r="AH126" s="151">
        <v>2</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c r="A127" s="158"/>
      <c r="B127" s="159"/>
      <c r="C127" s="200" t="s">
        <v>2564</v>
      </c>
      <c r="D127" s="192"/>
      <c r="E127" s="193">
        <v>11.32</v>
      </c>
      <c r="F127" s="160"/>
      <c r="G127" s="160"/>
      <c r="H127" s="160"/>
      <c r="I127" s="160"/>
      <c r="J127" s="160"/>
      <c r="K127" s="160"/>
      <c r="L127" s="160"/>
      <c r="M127" s="160"/>
      <c r="N127" s="160"/>
      <c r="O127" s="160"/>
      <c r="P127" s="160"/>
      <c r="Q127" s="160"/>
      <c r="R127" s="160"/>
      <c r="S127" s="160"/>
      <c r="T127" s="160"/>
      <c r="U127" s="160"/>
      <c r="V127" s="160"/>
      <c r="W127" s="160"/>
      <c r="X127" s="151"/>
      <c r="Y127" s="151"/>
      <c r="Z127" s="151"/>
      <c r="AA127" s="151"/>
      <c r="AB127" s="151"/>
      <c r="AC127" s="151"/>
      <c r="AD127" s="151"/>
      <c r="AE127" s="151"/>
      <c r="AF127" s="151"/>
      <c r="AG127" s="151" t="s">
        <v>250</v>
      </c>
      <c r="AH127" s="151">
        <v>2</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c r="A128" s="158"/>
      <c r="B128" s="159"/>
      <c r="C128" s="200" t="s">
        <v>2565</v>
      </c>
      <c r="D128" s="192"/>
      <c r="E128" s="193">
        <v>7.61</v>
      </c>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250</v>
      </c>
      <c r="AH128" s="151">
        <v>2</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c r="A129" s="158"/>
      <c r="B129" s="159"/>
      <c r="C129" s="200" t="s">
        <v>2566</v>
      </c>
      <c r="D129" s="192"/>
      <c r="E129" s="193">
        <v>3.3</v>
      </c>
      <c r="F129" s="160"/>
      <c r="G129" s="160"/>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250</v>
      </c>
      <c r="AH129" s="151">
        <v>2</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c r="A130" s="158"/>
      <c r="B130" s="159"/>
      <c r="C130" s="200" t="s">
        <v>2567</v>
      </c>
      <c r="D130" s="192"/>
      <c r="E130" s="193">
        <v>2.7</v>
      </c>
      <c r="F130" s="160"/>
      <c r="G130" s="16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250</v>
      </c>
      <c r="AH130" s="151">
        <v>2</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c r="A131" s="158"/>
      <c r="B131" s="159"/>
      <c r="C131" s="200" t="s">
        <v>2568</v>
      </c>
      <c r="D131" s="192"/>
      <c r="E131" s="193">
        <v>27.85</v>
      </c>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250</v>
      </c>
      <c r="AH131" s="151">
        <v>2</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c r="A132" s="158"/>
      <c r="B132" s="159"/>
      <c r="C132" s="200" t="s">
        <v>2569</v>
      </c>
      <c r="D132" s="192"/>
      <c r="E132" s="193">
        <v>33</v>
      </c>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250</v>
      </c>
      <c r="AH132" s="151">
        <v>2</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c r="A133" s="158"/>
      <c r="B133" s="159"/>
      <c r="C133" s="200" t="s">
        <v>2570</v>
      </c>
      <c r="D133" s="192"/>
      <c r="E133" s="193">
        <v>64.8</v>
      </c>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250</v>
      </c>
      <c r="AH133" s="151">
        <v>2</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c r="A134" s="158"/>
      <c r="B134" s="159"/>
      <c r="C134" s="200" t="s">
        <v>2571</v>
      </c>
      <c r="D134" s="192"/>
      <c r="E134" s="193">
        <v>6.98</v>
      </c>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250</v>
      </c>
      <c r="AH134" s="151">
        <v>2</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c r="A135" s="158"/>
      <c r="B135" s="159"/>
      <c r="C135" s="200" t="s">
        <v>2572</v>
      </c>
      <c r="D135" s="192"/>
      <c r="E135" s="193">
        <v>5.85</v>
      </c>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250</v>
      </c>
      <c r="AH135" s="151">
        <v>2</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c r="A136" s="158"/>
      <c r="B136" s="159"/>
      <c r="C136" s="200" t="s">
        <v>2573</v>
      </c>
      <c r="D136" s="192"/>
      <c r="E136" s="193">
        <v>3.85</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250</v>
      </c>
      <c r="AH136" s="151">
        <v>2</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c r="A137" s="158"/>
      <c r="B137" s="159"/>
      <c r="C137" s="200" t="s">
        <v>2574</v>
      </c>
      <c r="D137" s="192"/>
      <c r="E137" s="193">
        <v>3.87</v>
      </c>
      <c r="F137" s="160"/>
      <c r="G137" s="160"/>
      <c r="H137" s="160"/>
      <c r="I137" s="160"/>
      <c r="J137" s="160"/>
      <c r="K137" s="160"/>
      <c r="L137" s="160"/>
      <c r="M137" s="160"/>
      <c r="N137" s="160"/>
      <c r="O137" s="160"/>
      <c r="P137" s="160"/>
      <c r="Q137" s="160"/>
      <c r="R137" s="160"/>
      <c r="S137" s="160"/>
      <c r="T137" s="160"/>
      <c r="U137" s="160"/>
      <c r="V137" s="160"/>
      <c r="W137" s="160"/>
      <c r="X137" s="151"/>
      <c r="Y137" s="151"/>
      <c r="Z137" s="151"/>
      <c r="AA137" s="151"/>
      <c r="AB137" s="151"/>
      <c r="AC137" s="151"/>
      <c r="AD137" s="151"/>
      <c r="AE137" s="151"/>
      <c r="AF137" s="151"/>
      <c r="AG137" s="151" t="s">
        <v>250</v>
      </c>
      <c r="AH137" s="151">
        <v>2</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c r="A138" s="158"/>
      <c r="B138" s="159"/>
      <c r="C138" s="201" t="s">
        <v>284</v>
      </c>
      <c r="D138" s="194"/>
      <c r="E138" s="195">
        <v>361.01</v>
      </c>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250</v>
      </c>
      <c r="AH138" s="151">
        <v>3</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c r="A139" s="158"/>
      <c r="B139" s="159"/>
      <c r="C139" s="199" t="s">
        <v>285</v>
      </c>
      <c r="D139" s="192"/>
      <c r="E139" s="193"/>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250</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c r="A140" s="158"/>
      <c r="B140" s="159"/>
      <c r="C140" s="198" t="s">
        <v>2575</v>
      </c>
      <c r="D140" s="190"/>
      <c r="E140" s="191">
        <v>108.303</v>
      </c>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250</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c r="A141" s="158"/>
      <c r="B141" s="159"/>
      <c r="C141" s="199" t="s">
        <v>279</v>
      </c>
      <c r="D141" s="192"/>
      <c r="E141" s="193"/>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250</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c r="A142" s="158"/>
      <c r="B142" s="159"/>
      <c r="C142" s="200" t="s">
        <v>2576</v>
      </c>
      <c r="D142" s="192"/>
      <c r="E142" s="193">
        <v>5.0199999999999996</v>
      </c>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250</v>
      </c>
      <c r="AH142" s="151">
        <v>2</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c r="A143" s="158"/>
      <c r="B143" s="159"/>
      <c r="C143" s="200" t="s">
        <v>2577</v>
      </c>
      <c r="D143" s="192"/>
      <c r="E143" s="193">
        <v>7.19</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250</v>
      </c>
      <c r="AH143" s="151">
        <v>2</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c r="A144" s="158"/>
      <c r="B144" s="159"/>
      <c r="C144" s="201" t="s">
        <v>284</v>
      </c>
      <c r="D144" s="194"/>
      <c r="E144" s="195">
        <v>12.21</v>
      </c>
      <c r="F144" s="160"/>
      <c r="G144" s="160"/>
      <c r="H144" s="160"/>
      <c r="I144" s="160"/>
      <c r="J144" s="160"/>
      <c r="K144" s="160"/>
      <c r="L144" s="160"/>
      <c r="M144" s="160"/>
      <c r="N144" s="160"/>
      <c r="O144" s="160"/>
      <c r="P144" s="160"/>
      <c r="Q144" s="160"/>
      <c r="R144" s="160"/>
      <c r="S144" s="160"/>
      <c r="T144" s="160"/>
      <c r="U144" s="160"/>
      <c r="V144" s="160"/>
      <c r="W144" s="160"/>
      <c r="X144" s="151"/>
      <c r="Y144" s="151"/>
      <c r="Z144" s="151"/>
      <c r="AA144" s="151"/>
      <c r="AB144" s="151"/>
      <c r="AC144" s="151"/>
      <c r="AD144" s="151"/>
      <c r="AE144" s="151"/>
      <c r="AF144" s="151"/>
      <c r="AG144" s="151" t="s">
        <v>250</v>
      </c>
      <c r="AH144" s="151">
        <v>3</v>
      </c>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c r="A145" s="158"/>
      <c r="B145" s="159"/>
      <c r="C145" s="199" t="s">
        <v>285</v>
      </c>
      <c r="D145" s="192"/>
      <c r="E145" s="193"/>
      <c r="F145" s="160"/>
      <c r="G145" s="160"/>
      <c r="H145" s="160"/>
      <c r="I145" s="160"/>
      <c r="J145" s="160"/>
      <c r="K145" s="160"/>
      <c r="L145" s="160"/>
      <c r="M145" s="160"/>
      <c r="N145" s="160"/>
      <c r="O145" s="160"/>
      <c r="P145" s="160"/>
      <c r="Q145" s="160"/>
      <c r="R145" s="160"/>
      <c r="S145" s="160"/>
      <c r="T145" s="160"/>
      <c r="U145" s="160"/>
      <c r="V145" s="160"/>
      <c r="W145" s="160"/>
      <c r="X145" s="151"/>
      <c r="Y145" s="151"/>
      <c r="Z145" s="151"/>
      <c r="AA145" s="151"/>
      <c r="AB145" s="151"/>
      <c r="AC145" s="151"/>
      <c r="AD145" s="151"/>
      <c r="AE145" s="151"/>
      <c r="AF145" s="151"/>
      <c r="AG145" s="151" t="s">
        <v>250</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c r="A146" s="158"/>
      <c r="B146" s="159"/>
      <c r="C146" s="198" t="s">
        <v>2578</v>
      </c>
      <c r="D146" s="190"/>
      <c r="E146" s="191">
        <v>3.6629999999999998</v>
      </c>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250</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c r="A147" s="168">
        <v>29</v>
      </c>
      <c r="B147" s="169" t="s">
        <v>569</v>
      </c>
      <c r="C147" s="185" t="s">
        <v>570</v>
      </c>
      <c r="D147" s="170" t="s">
        <v>318</v>
      </c>
      <c r="E147" s="171">
        <v>373.22</v>
      </c>
      <c r="F147" s="172">
        <v>0</v>
      </c>
      <c r="G147" s="173">
        <f>ROUND(E147*F147,2)</f>
        <v>0</v>
      </c>
      <c r="H147" s="172"/>
      <c r="I147" s="173">
        <f>ROUND(E147*H147,2)</f>
        <v>0</v>
      </c>
      <c r="J147" s="172"/>
      <c r="K147" s="173">
        <f>ROUND(E147*J147,2)</f>
        <v>0</v>
      </c>
      <c r="L147" s="173">
        <v>21</v>
      </c>
      <c r="M147" s="173">
        <f>G147*(1+L147/100)</f>
        <v>0</v>
      </c>
      <c r="N147" s="173">
        <v>1.4999999999999999E-4</v>
      </c>
      <c r="O147" s="173">
        <f>ROUND(E147*N147,2)</f>
        <v>0.06</v>
      </c>
      <c r="P147" s="173">
        <v>0</v>
      </c>
      <c r="Q147" s="173">
        <f>ROUND(E147*P147,2)</f>
        <v>0</v>
      </c>
      <c r="R147" s="173" t="s">
        <v>309</v>
      </c>
      <c r="S147" s="173" t="s">
        <v>201</v>
      </c>
      <c r="T147" s="174" t="s">
        <v>245</v>
      </c>
      <c r="U147" s="160">
        <v>0.06</v>
      </c>
      <c r="V147" s="160">
        <f>ROUND(E147*U147,2)</f>
        <v>22.39</v>
      </c>
      <c r="W147" s="160"/>
      <c r="X147" s="151"/>
      <c r="Y147" s="151"/>
      <c r="Z147" s="151"/>
      <c r="AA147" s="151"/>
      <c r="AB147" s="151"/>
      <c r="AC147" s="151"/>
      <c r="AD147" s="151"/>
      <c r="AE147" s="151"/>
      <c r="AF147" s="151"/>
      <c r="AG147" s="151" t="s">
        <v>246</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c r="A148" s="158"/>
      <c r="B148" s="159"/>
      <c r="C148" s="198" t="s">
        <v>2579</v>
      </c>
      <c r="D148" s="190"/>
      <c r="E148" s="191">
        <v>42.96</v>
      </c>
      <c r="F148" s="160"/>
      <c r="G148" s="160"/>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250</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c r="A149" s="158"/>
      <c r="B149" s="159"/>
      <c r="C149" s="198" t="s">
        <v>2580</v>
      </c>
      <c r="D149" s="190"/>
      <c r="E149" s="191">
        <v>32.700000000000003</v>
      </c>
      <c r="F149" s="160"/>
      <c r="G149" s="16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250</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c r="A150" s="158"/>
      <c r="B150" s="159"/>
      <c r="C150" s="198" t="s">
        <v>2581</v>
      </c>
      <c r="D150" s="190"/>
      <c r="E150" s="191">
        <v>6.73</v>
      </c>
      <c r="F150" s="160"/>
      <c r="G150" s="160"/>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250</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c r="A151" s="158"/>
      <c r="B151" s="159"/>
      <c r="C151" s="198" t="s">
        <v>2582</v>
      </c>
      <c r="D151" s="190"/>
      <c r="E151" s="191">
        <v>29.88</v>
      </c>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250</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c r="A152" s="158"/>
      <c r="B152" s="159"/>
      <c r="C152" s="198" t="s">
        <v>2583</v>
      </c>
      <c r="D152" s="190"/>
      <c r="E152" s="191">
        <v>77.61</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250</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c r="A153" s="158"/>
      <c r="B153" s="159"/>
      <c r="C153" s="198" t="s">
        <v>2584</v>
      </c>
      <c r="D153" s="190"/>
      <c r="E153" s="191">
        <v>11.32</v>
      </c>
      <c r="F153" s="160"/>
      <c r="G153" s="160"/>
      <c r="H153" s="160"/>
      <c r="I153" s="160"/>
      <c r="J153" s="160"/>
      <c r="K153" s="160"/>
      <c r="L153" s="160"/>
      <c r="M153" s="160"/>
      <c r="N153" s="160"/>
      <c r="O153" s="160"/>
      <c r="P153" s="160"/>
      <c r="Q153" s="160"/>
      <c r="R153" s="160"/>
      <c r="S153" s="160"/>
      <c r="T153" s="160"/>
      <c r="U153" s="160"/>
      <c r="V153" s="160"/>
      <c r="W153" s="160"/>
      <c r="X153" s="151"/>
      <c r="Y153" s="151"/>
      <c r="Z153" s="151"/>
      <c r="AA153" s="151"/>
      <c r="AB153" s="151"/>
      <c r="AC153" s="151"/>
      <c r="AD153" s="151"/>
      <c r="AE153" s="151"/>
      <c r="AF153" s="151"/>
      <c r="AG153" s="151" t="s">
        <v>250</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c r="A154" s="158"/>
      <c r="B154" s="159"/>
      <c r="C154" s="198" t="s">
        <v>2585</v>
      </c>
      <c r="D154" s="190"/>
      <c r="E154" s="191">
        <v>7.61</v>
      </c>
      <c r="F154" s="160"/>
      <c r="G154" s="160"/>
      <c r="H154" s="160"/>
      <c r="I154" s="160"/>
      <c r="J154" s="160"/>
      <c r="K154" s="160"/>
      <c r="L154" s="160"/>
      <c r="M154" s="160"/>
      <c r="N154" s="160"/>
      <c r="O154" s="160"/>
      <c r="P154" s="160"/>
      <c r="Q154" s="160"/>
      <c r="R154" s="160"/>
      <c r="S154" s="160"/>
      <c r="T154" s="160"/>
      <c r="U154" s="160"/>
      <c r="V154" s="160"/>
      <c r="W154" s="160"/>
      <c r="X154" s="151"/>
      <c r="Y154" s="151"/>
      <c r="Z154" s="151"/>
      <c r="AA154" s="151"/>
      <c r="AB154" s="151"/>
      <c r="AC154" s="151"/>
      <c r="AD154" s="151"/>
      <c r="AE154" s="151"/>
      <c r="AF154" s="151"/>
      <c r="AG154" s="151" t="s">
        <v>250</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c r="A155" s="158"/>
      <c r="B155" s="159"/>
      <c r="C155" s="198" t="s">
        <v>2586</v>
      </c>
      <c r="D155" s="190"/>
      <c r="E155" s="191">
        <v>3.3</v>
      </c>
      <c r="F155" s="160"/>
      <c r="G155" s="16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250</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c r="A156" s="158"/>
      <c r="B156" s="159"/>
      <c r="C156" s="198" t="s">
        <v>2587</v>
      </c>
      <c r="D156" s="190"/>
      <c r="E156" s="191">
        <v>2.7</v>
      </c>
      <c r="F156" s="160"/>
      <c r="G156" s="160"/>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250</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c r="A157" s="158"/>
      <c r="B157" s="159"/>
      <c r="C157" s="198" t="s">
        <v>2588</v>
      </c>
      <c r="D157" s="190"/>
      <c r="E157" s="191">
        <v>27.85</v>
      </c>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250</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c r="A158" s="158"/>
      <c r="B158" s="159"/>
      <c r="C158" s="198" t="s">
        <v>2589</v>
      </c>
      <c r="D158" s="190"/>
      <c r="E158" s="191">
        <v>33</v>
      </c>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250</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c r="A159" s="158"/>
      <c r="B159" s="159"/>
      <c r="C159" s="198" t="s">
        <v>2590</v>
      </c>
      <c r="D159" s="190"/>
      <c r="E159" s="191">
        <v>64.8</v>
      </c>
      <c r="F159" s="160"/>
      <c r="G159" s="160"/>
      <c r="H159" s="160"/>
      <c r="I159" s="160"/>
      <c r="J159" s="160"/>
      <c r="K159" s="160"/>
      <c r="L159" s="160"/>
      <c r="M159" s="160"/>
      <c r="N159" s="160"/>
      <c r="O159" s="160"/>
      <c r="P159" s="160"/>
      <c r="Q159" s="160"/>
      <c r="R159" s="160"/>
      <c r="S159" s="160"/>
      <c r="T159" s="160"/>
      <c r="U159" s="160"/>
      <c r="V159" s="160"/>
      <c r="W159" s="160"/>
      <c r="X159" s="151"/>
      <c r="Y159" s="151"/>
      <c r="Z159" s="151"/>
      <c r="AA159" s="151"/>
      <c r="AB159" s="151"/>
      <c r="AC159" s="151"/>
      <c r="AD159" s="151"/>
      <c r="AE159" s="151"/>
      <c r="AF159" s="151"/>
      <c r="AG159" s="151" t="s">
        <v>250</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c r="A160" s="158"/>
      <c r="B160" s="159"/>
      <c r="C160" s="198" t="s">
        <v>2591</v>
      </c>
      <c r="D160" s="190"/>
      <c r="E160" s="191">
        <v>6.98</v>
      </c>
      <c r="F160" s="160"/>
      <c r="G160" s="160"/>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250</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c r="A161" s="158"/>
      <c r="B161" s="159"/>
      <c r="C161" s="198" t="s">
        <v>2592</v>
      </c>
      <c r="D161" s="190"/>
      <c r="E161" s="191">
        <v>5.85</v>
      </c>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250</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c r="A162" s="158"/>
      <c r="B162" s="159"/>
      <c r="C162" s="198" t="s">
        <v>2593</v>
      </c>
      <c r="D162" s="190"/>
      <c r="E162" s="191">
        <v>3.85</v>
      </c>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250</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c r="A163" s="158"/>
      <c r="B163" s="159"/>
      <c r="C163" s="198" t="s">
        <v>2594</v>
      </c>
      <c r="D163" s="190"/>
      <c r="E163" s="191">
        <v>3.87</v>
      </c>
      <c r="F163" s="160"/>
      <c r="G163" s="16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250</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c r="A164" s="158"/>
      <c r="B164" s="159"/>
      <c r="C164" s="198" t="s">
        <v>2595</v>
      </c>
      <c r="D164" s="190"/>
      <c r="E164" s="191">
        <v>5.0199999999999996</v>
      </c>
      <c r="F164" s="160"/>
      <c r="G164" s="160"/>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250</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c r="A165" s="158"/>
      <c r="B165" s="159"/>
      <c r="C165" s="198" t="s">
        <v>2596</v>
      </c>
      <c r="D165" s="190"/>
      <c r="E165" s="191">
        <v>7.19</v>
      </c>
      <c r="F165" s="160"/>
      <c r="G165" s="160"/>
      <c r="H165" s="160"/>
      <c r="I165" s="160"/>
      <c r="J165" s="160"/>
      <c r="K165" s="160"/>
      <c r="L165" s="160"/>
      <c r="M165" s="160"/>
      <c r="N165" s="160"/>
      <c r="O165" s="160"/>
      <c r="P165" s="160"/>
      <c r="Q165" s="160"/>
      <c r="R165" s="160"/>
      <c r="S165" s="160"/>
      <c r="T165" s="160"/>
      <c r="U165" s="160"/>
      <c r="V165" s="160"/>
      <c r="W165" s="160"/>
      <c r="X165" s="151"/>
      <c r="Y165" s="151"/>
      <c r="Z165" s="151"/>
      <c r="AA165" s="151"/>
      <c r="AB165" s="151"/>
      <c r="AC165" s="151"/>
      <c r="AD165" s="151"/>
      <c r="AE165" s="151"/>
      <c r="AF165" s="151"/>
      <c r="AG165" s="151" t="s">
        <v>250</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c r="A166" s="162" t="s">
        <v>197</v>
      </c>
      <c r="B166" s="163" t="s">
        <v>98</v>
      </c>
      <c r="C166" s="184" t="s">
        <v>99</v>
      </c>
      <c r="D166" s="164"/>
      <c r="E166" s="165"/>
      <c r="F166" s="166"/>
      <c r="G166" s="166">
        <f>SUMIF(AG167:AG847,"&lt;&gt;NOR",G167:G847)</f>
        <v>0</v>
      </c>
      <c r="H166" s="166"/>
      <c r="I166" s="166">
        <f>SUM(I167:I847)</f>
        <v>0</v>
      </c>
      <c r="J166" s="166"/>
      <c r="K166" s="166">
        <f>SUM(K167:K847)</f>
        <v>0</v>
      </c>
      <c r="L166" s="166"/>
      <c r="M166" s="166">
        <f>SUM(M167:M847)</f>
        <v>0</v>
      </c>
      <c r="N166" s="166"/>
      <c r="O166" s="166">
        <f>SUM(O167:O847)</f>
        <v>86.930000000000021</v>
      </c>
      <c r="P166" s="166"/>
      <c r="Q166" s="166">
        <f>SUM(Q167:Q847)</f>
        <v>0</v>
      </c>
      <c r="R166" s="166"/>
      <c r="S166" s="166"/>
      <c r="T166" s="167"/>
      <c r="U166" s="161"/>
      <c r="V166" s="161">
        <f>SUM(V167:V847)</f>
        <v>3394.92</v>
      </c>
      <c r="W166" s="161"/>
      <c r="AG166" t="s">
        <v>198</v>
      </c>
    </row>
    <row r="167" spans="1:60" ht="22.5" outlineLevel="1">
      <c r="A167" s="168">
        <v>30</v>
      </c>
      <c r="B167" s="169" t="s">
        <v>2597</v>
      </c>
      <c r="C167" s="185" t="s">
        <v>2598</v>
      </c>
      <c r="D167" s="170" t="s">
        <v>292</v>
      </c>
      <c r="E167" s="171">
        <v>40.200000000000003</v>
      </c>
      <c r="F167" s="172">
        <v>0</v>
      </c>
      <c r="G167" s="173">
        <f>ROUND(E167*F167,2)</f>
        <v>0</v>
      </c>
      <c r="H167" s="172"/>
      <c r="I167" s="173">
        <f>ROUND(E167*H167,2)</f>
        <v>0</v>
      </c>
      <c r="J167" s="172"/>
      <c r="K167" s="173">
        <f>ROUND(E167*J167,2)</f>
        <v>0</v>
      </c>
      <c r="L167" s="173">
        <v>21</v>
      </c>
      <c r="M167" s="173">
        <f>G167*(1+L167/100)</f>
        <v>0</v>
      </c>
      <c r="N167" s="173">
        <v>3.47E-3</v>
      </c>
      <c r="O167" s="173">
        <f>ROUND(E167*N167,2)</f>
        <v>0.14000000000000001</v>
      </c>
      <c r="P167" s="173">
        <v>0</v>
      </c>
      <c r="Q167" s="173">
        <f>ROUND(E167*P167,2)</f>
        <v>0</v>
      </c>
      <c r="R167" s="173" t="s">
        <v>309</v>
      </c>
      <c r="S167" s="173" t="s">
        <v>201</v>
      </c>
      <c r="T167" s="174" t="s">
        <v>245</v>
      </c>
      <c r="U167" s="160">
        <v>0.28000000000000003</v>
      </c>
      <c r="V167" s="160">
        <f>ROUND(E167*U167,2)</f>
        <v>11.26</v>
      </c>
      <c r="W167" s="160"/>
      <c r="X167" s="151"/>
      <c r="Y167" s="151"/>
      <c r="Z167" s="151"/>
      <c r="AA167" s="151"/>
      <c r="AB167" s="151"/>
      <c r="AC167" s="151"/>
      <c r="AD167" s="151"/>
      <c r="AE167" s="151"/>
      <c r="AF167" s="151"/>
      <c r="AG167" s="151" t="s">
        <v>246</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c r="A168" s="158"/>
      <c r="B168" s="159"/>
      <c r="C168" s="315" t="s">
        <v>473</v>
      </c>
      <c r="D168" s="316"/>
      <c r="E168" s="316"/>
      <c r="F168" s="316"/>
      <c r="G168" s="316"/>
      <c r="H168" s="160"/>
      <c r="I168" s="160"/>
      <c r="J168" s="160"/>
      <c r="K168" s="160"/>
      <c r="L168" s="160"/>
      <c r="M168" s="160"/>
      <c r="N168" s="160"/>
      <c r="O168" s="160"/>
      <c r="P168" s="160"/>
      <c r="Q168" s="160"/>
      <c r="R168" s="160"/>
      <c r="S168" s="160"/>
      <c r="T168" s="160"/>
      <c r="U168" s="160"/>
      <c r="V168" s="160"/>
      <c r="W168" s="160"/>
      <c r="X168" s="151"/>
      <c r="Y168" s="151"/>
      <c r="Z168" s="151"/>
      <c r="AA168" s="151"/>
      <c r="AB168" s="151"/>
      <c r="AC168" s="151"/>
      <c r="AD168" s="151"/>
      <c r="AE168" s="151"/>
      <c r="AF168" s="151"/>
      <c r="AG168" s="151" t="s">
        <v>248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c r="A169" s="158"/>
      <c r="B169" s="159"/>
      <c r="C169" s="198" t="s">
        <v>2599</v>
      </c>
      <c r="D169" s="190"/>
      <c r="E169" s="191">
        <v>33.799999999999997</v>
      </c>
      <c r="F169" s="160"/>
      <c r="G169" s="160"/>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250</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c r="A170" s="158"/>
      <c r="B170" s="159"/>
      <c r="C170" s="198" t="s">
        <v>2600</v>
      </c>
      <c r="D170" s="190"/>
      <c r="E170" s="191">
        <v>6.4</v>
      </c>
      <c r="F170" s="160"/>
      <c r="G170" s="160"/>
      <c r="H170" s="160"/>
      <c r="I170" s="160"/>
      <c r="J170" s="160"/>
      <c r="K170" s="160"/>
      <c r="L170" s="160"/>
      <c r="M170" s="160"/>
      <c r="N170" s="160"/>
      <c r="O170" s="160"/>
      <c r="P170" s="160"/>
      <c r="Q170" s="160"/>
      <c r="R170" s="160"/>
      <c r="S170" s="160"/>
      <c r="T170" s="160"/>
      <c r="U170" s="160"/>
      <c r="V170" s="160"/>
      <c r="W170" s="160"/>
      <c r="X170" s="151"/>
      <c r="Y170" s="151"/>
      <c r="Z170" s="151"/>
      <c r="AA170" s="151"/>
      <c r="AB170" s="151"/>
      <c r="AC170" s="151"/>
      <c r="AD170" s="151"/>
      <c r="AE170" s="151"/>
      <c r="AF170" s="151"/>
      <c r="AG170" s="151" t="s">
        <v>250</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22.5" outlineLevel="1">
      <c r="A171" s="168">
        <v>31</v>
      </c>
      <c r="B171" s="169" t="s">
        <v>592</v>
      </c>
      <c r="C171" s="185" t="s">
        <v>593</v>
      </c>
      <c r="D171" s="170" t="s">
        <v>292</v>
      </c>
      <c r="E171" s="171">
        <v>1208.8787</v>
      </c>
      <c r="F171" s="172">
        <v>0</v>
      </c>
      <c r="G171" s="173">
        <f>ROUND(E171*F171,2)</f>
        <v>0</v>
      </c>
      <c r="H171" s="172"/>
      <c r="I171" s="173">
        <f>ROUND(E171*H171,2)</f>
        <v>0</v>
      </c>
      <c r="J171" s="172"/>
      <c r="K171" s="173">
        <f>ROUND(E171*J171,2)</f>
        <v>0</v>
      </c>
      <c r="L171" s="173">
        <v>21</v>
      </c>
      <c r="M171" s="173">
        <f>G171*(1+L171/100)</f>
        <v>0</v>
      </c>
      <c r="N171" s="173">
        <v>3.2000000000000003E-4</v>
      </c>
      <c r="O171" s="173">
        <f>ROUND(E171*N171,2)</f>
        <v>0.39</v>
      </c>
      <c r="P171" s="173">
        <v>0</v>
      </c>
      <c r="Q171" s="173">
        <f>ROUND(E171*P171,2)</f>
        <v>0</v>
      </c>
      <c r="R171" s="173" t="s">
        <v>309</v>
      </c>
      <c r="S171" s="173" t="s">
        <v>201</v>
      </c>
      <c r="T171" s="174" t="s">
        <v>245</v>
      </c>
      <c r="U171" s="160">
        <v>7.0000000000000007E-2</v>
      </c>
      <c r="V171" s="160">
        <f>ROUND(E171*U171,2)</f>
        <v>84.62</v>
      </c>
      <c r="W171" s="160"/>
      <c r="X171" s="151"/>
      <c r="Y171" s="151"/>
      <c r="Z171" s="151"/>
      <c r="AA171" s="151"/>
      <c r="AB171" s="151"/>
      <c r="AC171" s="151"/>
      <c r="AD171" s="151"/>
      <c r="AE171" s="151"/>
      <c r="AF171" s="151"/>
      <c r="AG171" s="151" t="s">
        <v>259</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c r="A172" s="158"/>
      <c r="B172" s="159"/>
      <c r="C172" s="315" t="s">
        <v>473</v>
      </c>
      <c r="D172" s="316"/>
      <c r="E172" s="316"/>
      <c r="F172" s="316"/>
      <c r="G172" s="316"/>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248</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c r="A173" s="158"/>
      <c r="B173" s="159"/>
      <c r="C173" s="198" t="s">
        <v>2601</v>
      </c>
      <c r="D173" s="190"/>
      <c r="E173" s="191">
        <v>42.5</v>
      </c>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250</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c r="A174" s="158"/>
      <c r="B174" s="159"/>
      <c r="C174" s="198" t="s">
        <v>2602</v>
      </c>
      <c r="D174" s="190"/>
      <c r="E174" s="191">
        <v>21</v>
      </c>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250</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c r="A175" s="158"/>
      <c r="B175" s="159"/>
      <c r="C175" s="198" t="s">
        <v>2603</v>
      </c>
      <c r="D175" s="190"/>
      <c r="E175" s="191">
        <v>22</v>
      </c>
      <c r="F175" s="160"/>
      <c r="G175" s="160"/>
      <c r="H175" s="160"/>
      <c r="I175" s="160"/>
      <c r="J175" s="160"/>
      <c r="K175" s="160"/>
      <c r="L175" s="160"/>
      <c r="M175" s="160"/>
      <c r="N175" s="160"/>
      <c r="O175" s="160"/>
      <c r="P175" s="160"/>
      <c r="Q175" s="160"/>
      <c r="R175" s="160"/>
      <c r="S175" s="160"/>
      <c r="T175" s="160"/>
      <c r="U175" s="160"/>
      <c r="V175" s="160"/>
      <c r="W175" s="160"/>
      <c r="X175" s="151"/>
      <c r="Y175" s="151"/>
      <c r="Z175" s="151"/>
      <c r="AA175" s="151"/>
      <c r="AB175" s="151"/>
      <c r="AC175" s="151"/>
      <c r="AD175" s="151"/>
      <c r="AE175" s="151"/>
      <c r="AF175" s="151"/>
      <c r="AG175" s="151" t="s">
        <v>250</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c r="A176" s="158"/>
      <c r="B176" s="159"/>
      <c r="C176" s="198" t="s">
        <v>2604</v>
      </c>
      <c r="D176" s="190"/>
      <c r="E176" s="191">
        <v>21</v>
      </c>
      <c r="F176" s="160"/>
      <c r="G176" s="160"/>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250</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c r="A177" s="158"/>
      <c r="B177" s="159"/>
      <c r="C177" s="198" t="s">
        <v>2605</v>
      </c>
      <c r="D177" s="190"/>
      <c r="E177" s="191">
        <v>42</v>
      </c>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250</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c r="A178" s="158"/>
      <c r="B178" s="159"/>
      <c r="C178" s="198" t="s">
        <v>2606</v>
      </c>
      <c r="D178" s="190"/>
      <c r="E178" s="191">
        <v>23</v>
      </c>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250</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c r="A179" s="158"/>
      <c r="B179" s="159"/>
      <c r="C179" s="198" t="s">
        <v>2607</v>
      </c>
      <c r="D179" s="190"/>
      <c r="E179" s="191">
        <v>30.5</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250</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c r="A180" s="158"/>
      <c r="B180" s="159"/>
      <c r="C180" s="198" t="s">
        <v>2608</v>
      </c>
      <c r="D180" s="190"/>
      <c r="E180" s="191">
        <v>41</v>
      </c>
      <c r="F180" s="160"/>
      <c r="G180" s="160"/>
      <c r="H180" s="160"/>
      <c r="I180" s="160"/>
      <c r="J180" s="160"/>
      <c r="K180" s="160"/>
      <c r="L180" s="160"/>
      <c r="M180" s="160"/>
      <c r="N180" s="160"/>
      <c r="O180" s="160"/>
      <c r="P180" s="160"/>
      <c r="Q180" s="160"/>
      <c r="R180" s="160"/>
      <c r="S180" s="160"/>
      <c r="T180" s="160"/>
      <c r="U180" s="160"/>
      <c r="V180" s="160"/>
      <c r="W180" s="160"/>
      <c r="X180" s="151"/>
      <c r="Y180" s="151"/>
      <c r="Z180" s="151"/>
      <c r="AA180" s="151"/>
      <c r="AB180" s="151"/>
      <c r="AC180" s="151"/>
      <c r="AD180" s="151"/>
      <c r="AE180" s="151"/>
      <c r="AF180" s="151"/>
      <c r="AG180" s="151" t="s">
        <v>250</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c r="A181" s="158"/>
      <c r="B181" s="159"/>
      <c r="C181" s="198" t="s">
        <v>2609</v>
      </c>
      <c r="D181" s="190"/>
      <c r="E181" s="191">
        <v>16</v>
      </c>
      <c r="F181" s="160"/>
      <c r="G181" s="160"/>
      <c r="H181" s="160"/>
      <c r="I181" s="160"/>
      <c r="J181" s="160"/>
      <c r="K181" s="160"/>
      <c r="L181" s="160"/>
      <c r="M181" s="160"/>
      <c r="N181" s="160"/>
      <c r="O181" s="160"/>
      <c r="P181" s="160"/>
      <c r="Q181" s="160"/>
      <c r="R181" s="160"/>
      <c r="S181" s="160"/>
      <c r="T181" s="160"/>
      <c r="U181" s="160"/>
      <c r="V181" s="160"/>
      <c r="W181" s="160"/>
      <c r="X181" s="151"/>
      <c r="Y181" s="151"/>
      <c r="Z181" s="151"/>
      <c r="AA181" s="151"/>
      <c r="AB181" s="151"/>
      <c r="AC181" s="151"/>
      <c r="AD181" s="151"/>
      <c r="AE181" s="151"/>
      <c r="AF181" s="151"/>
      <c r="AG181" s="151" t="s">
        <v>250</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c r="A182" s="158"/>
      <c r="B182" s="159"/>
      <c r="C182" s="198" t="s">
        <v>2610</v>
      </c>
      <c r="D182" s="190"/>
      <c r="E182" s="191">
        <v>16</v>
      </c>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250</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c r="A183" s="158"/>
      <c r="B183" s="159"/>
      <c r="C183" s="198" t="s">
        <v>2611</v>
      </c>
      <c r="D183" s="190"/>
      <c r="E183" s="191">
        <v>17</v>
      </c>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250</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c r="A184" s="158"/>
      <c r="B184" s="159"/>
      <c r="C184" s="198" t="s">
        <v>2612</v>
      </c>
      <c r="D184" s="190"/>
      <c r="E184" s="191">
        <v>46</v>
      </c>
      <c r="F184" s="160"/>
      <c r="G184" s="160"/>
      <c r="H184" s="160"/>
      <c r="I184" s="160"/>
      <c r="J184" s="160"/>
      <c r="K184" s="160"/>
      <c r="L184" s="160"/>
      <c r="M184" s="160"/>
      <c r="N184" s="160"/>
      <c r="O184" s="160"/>
      <c r="P184" s="160"/>
      <c r="Q184" s="160"/>
      <c r="R184" s="160"/>
      <c r="S184" s="160"/>
      <c r="T184" s="160"/>
      <c r="U184" s="160"/>
      <c r="V184" s="160"/>
      <c r="W184" s="160"/>
      <c r="X184" s="151"/>
      <c r="Y184" s="151"/>
      <c r="Z184" s="151"/>
      <c r="AA184" s="151"/>
      <c r="AB184" s="151"/>
      <c r="AC184" s="151"/>
      <c r="AD184" s="151"/>
      <c r="AE184" s="151"/>
      <c r="AF184" s="151"/>
      <c r="AG184" s="151" t="s">
        <v>250</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c r="A185" s="158"/>
      <c r="B185" s="159"/>
      <c r="C185" s="198" t="s">
        <v>2613</v>
      </c>
      <c r="D185" s="190"/>
      <c r="E185" s="191">
        <v>9</v>
      </c>
      <c r="F185" s="160"/>
      <c r="G185" s="160"/>
      <c r="H185" s="160"/>
      <c r="I185" s="160"/>
      <c r="J185" s="160"/>
      <c r="K185" s="160"/>
      <c r="L185" s="160"/>
      <c r="M185" s="160"/>
      <c r="N185" s="160"/>
      <c r="O185" s="160"/>
      <c r="P185" s="160"/>
      <c r="Q185" s="160"/>
      <c r="R185" s="160"/>
      <c r="S185" s="160"/>
      <c r="T185" s="160"/>
      <c r="U185" s="160"/>
      <c r="V185" s="160"/>
      <c r="W185" s="160"/>
      <c r="X185" s="151"/>
      <c r="Y185" s="151"/>
      <c r="Z185" s="151"/>
      <c r="AA185" s="151"/>
      <c r="AB185" s="151"/>
      <c r="AC185" s="151"/>
      <c r="AD185" s="151"/>
      <c r="AE185" s="151"/>
      <c r="AF185" s="151"/>
      <c r="AG185" s="151" t="s">
        <v>250</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c r="A186" s="158"/>
      <c r="B186" s="159"/>
      <c r="C186" s="198" t="s">
        <v>2614</v>
      </c>
      <c r="D186" s="190"/>
      <c r="E186" s="191">
        <v>24</v>
      </c>
      <c r="F186" s="160"/>
      <c r="G186" s="160"/>
      <c r="H186" s="160"/>
      <c r="I186" s="160"/>
      <c r="J186" s="160"/>
      <c r="K186" s="160"/>
      <c r="L186" s="160"/>
      <c r="M186" s="160"/>
      <c r="N186" s="160"/>
      <c r="O186" s="160"/>
      <c r="P186" s="160"/>
      <c r="Q186" s="160"/>
      <c r="R186" s="160"/>
      <c r="S186" s="160"/>
      <c r="T186" s="160"/>
      <c r="U186" s="160"/>
      <c r="V186" s="160"/>
      <c r="W186" s="160"/>
      <c r="X186" s="151"/>
      <c r="Y186" s="151"/>
      <c r="Z186" s="151"/>
      <c r="AA186" s="151"/>
      <c r="AB186" s="151"/>
      <c r="AC186" s="151"/>
      <c r="AD186" s="151"/>
      <c r="AE186" s="151"/>
      <c r="AF186" s="151"/>
      <c r="AG186" s="151" t="s">
        <v>250</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c r="A187" s="158"/>
      <c r="B187" s="159"/>
      <c r="C187" s="198" t="s">
        <v>2615</v>
      </c>
      <c r="D187" s="190"/>
      <c r="E187" s="191">
        <v>10</v>
      </c>
      <c r="F187" s="160"/>
      <c r="G187" s="160"/>
      <c r="H187" s="160"/>
      <c r="I187" s="160"/>
      <c r="J187" s="160"/>
      <c r="K187" s="160"/>
      <c r="L187" s="160"/>
      <c r="M187" s="160"/>
      <c r="N187" s="160"/>
      <c r="O187" s="160"/>
      <c r="P187" s="160"/>
      <c r="Q187" s="160"/>
      <c r="R187" s="160"/>
      <c r="S187" s="160"/>
      <c r="T187" s="160"/>
      <c r="U187" s="160"/>
      <c r="V187" s="160"/>
      <c r="W187" s="160"/>
      <c r="X187" s="151"/>
      <c r="Y187" s="151"/>
      <c r="Z187" s="151"/>
      <c r="AA187" s="151"/>
      <c r="AB187" s="151"/>
      <c r="AC187" s="151"/>
      <c r="AD187" s="151"/>
      <c r="AE187" s="151"/>
      <c r="AF187" s="151"/>
      <c r="AG187" s="151" t="s">
        <v>250</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c r="A188" s="158"/>
      <c r="B188" s="159"/>
      <c r="C188" s="198" t="s">
        <v>2616</v>
      </c>
      <c r="D188" s="190"/>
      <c r="E188" s="191">
        <v>90</v>
      </c>
      <c r="F188" s="160"/>
      <c r="G188" s="160"/>
      <c r="H188" s="160"/>
      <c r="I188" s="160"/>
      <c r="J188" s="160"/>
      <c r="K188" s="160"/>
      <c r="L188" s="160"/>
      <c r="M188" s="160"/>
      <c r="N188" s="160"/>
      <c r="O188" s="160"/>
      <c r="P188" s="160"/>
      <c r="Q188" s="160"/>
      <c r="R188" s="160"/>
      <c r="S188" s="160"/>
      <c r="T188" s="160"/>
      <c r="U188" s="160"/>
      <c r="V188" s="160"/>
      <c r="W188" s="160"/>
      <c r="X188" s="151"/>
      <c r="Y188" s="151"/>
      <c r="Z188" s="151"/>
      <c r="AA188" s="151"/>
      <c r="AB188" s="151"/>
      <c r="AC188" s="151"/>
      <c r="AD188" s="151"/>
      <c r="AE188" s="151"/>
      <c r="AF188" s="151"/>
      <c r="AG188" s="151" t="s">
        <v>250</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c r="A189" s="158"/>
      <c r="B189" s="159"/>
      <c r="C189" s="198" t="s">
        <v>2617</v>
      </c>
      <c r="D189" s="190"/>
      <c r="E189" s="191">
        <v>176</v>
      </c>
      <c r="F189" s="160"/>
      <c r="G189" s="160"/>
      <c r="H189" s="160"/>
      <c r="I189" s="160"/>
      <c r="J189" s="160"/>
      <c r="K189" s="160"/>
      <c r="L189" s="160"/>
      <c r="M189" s="160"/>
      <c r="N189" s="160"/>
      <c r="O189" s="160"/>
      <c r="P189" s="160"/>
      <c r="Q189" s="160"/>
      <c r="R189" s="160"/>
      <c r="S189" s="160"/>
      <c r="T189" s="160"/>
      <c r="U189" s="160"/>
      <c r="V189" s="160"/>
      <c r="W189" s="160"/>
      <c r="X189" s="151"/>
      <c r="Y189" s="151"/>
      <c r="Z189" s="151"/>
      <c r="AA189" s="151"/>
      <c r="AB189" s="151"/>
      <c r="AC189" s="151"/>
      <c r="AD189" s="151"/>
      <c r="AE189" s="151"/>
      <c r="AF189" s="151"/>
      <c r="AG189" s="151" t="s">
        <v>250</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c r="A190" s="158"/>
      <c r="B190" s="159"/>
      <c r="C190" s="198" t="s">
        <v>2618</v>
      </c>
      <c r="D190" s="190"/>
      <c r="E190" s="191">
        <v>5</v>
      </c>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250</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c r="A191" s="158"/>
      <c r="B191" s="159"/>
      <c r="C191" s="198" t="s">
        <v>2619</v>
      </c>
      <c r="D191" s="190"/>
      <c r="E191" s="191">
        <v>25</v>
      </c>
      <c r="F191" s="160"/>
      <c r="G191" s="160"/>
      <c r="H191" s="160"/>
      <c r="I191" s="160"/>
      <c r="J191" s="160"/>
      <c r="K191" s="160"/>
      <c r="L191" s="160"/>
      <c r="M191" s="160"/>
      <c r="N191" s="160"/>
      <c r="O191" s="160"/>
      <c r="P191" s="160"/>
      <c r="Q191" s="160"/>
      <c r="R191" s="160"/>
      <c r="S191" s="160"/>
      <c r="T191" s="160"/>
      <c r="U191" s="160"/>
      <c r="V191" s="160"/>
      <c r="W191" s="160"/>
      <c r="X191" s="151"/>
      <c r="Y191" s="151"/>
      <c r="Z191" s="151"/>
      <c r="AA191" s="151"/>
      <c r="AB191" s="151"/>
      <c r="AC191" s="151"/>
      <c r="AD191" s="151"/>
      <c r="AE191" s="151"/>
      <c r="AF191" s="151"/>
      <c r="AG191" s="151" t="s">
        <v>250</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c r="A192" s="158"/>
      <c r="B192" s="159"/>
      <c r="C192" s="198" t="s">
        <v>2620</v>
      </c>
      <c r="D192" s="190"/>
      <c r="E192" s="191">
        <v>54</v>
      </c>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250</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c r="A193" s="158"/>
      <c r="B193" s="159"/>
      <c r="C193" s="198" t="s">
        <v>2621</v>
      </c>
      <c r="D193" s="190"/>
      <c r="E193" s="191">
        <v>17.7</v>
      </c>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250</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c r="A194" s="158"/>
      <c r="B194" s="159"/>
      <c r="C194" s="198" t="s">
        <v>2622</v>
      </c>
      <c r="D194" s="190"/>
      <c r="E194" s="191">
        <v>13.8</v>
      </c>
      <c r="F194" s="160"/>
      <c r="G194" s="160"/>
      <c r="H194" s="160"/>
      <c r="I194" s="160"/>
      <c r="J194" s="160"/>
      <c r="K194" s="160"/>
      <c r="L194" s="160"/>
      <c r="M194" s="160"/>
      <c r="N194" s="160"/>
      <c r="O194" s="160"/>
      <c r="P194" s="160"/>
      <c r="Q194" s="160"/>
      <c r="R194" s="160"/>
      <c r="S194" s="160"/>
      <c r="T194" s="160"/>
      <c r="U194" s="160"/>
      <c r="V194" s="160"/>
      <c r="W194" s="160"/>
      <c r="X194" s="151"/>
      <c r="Y194" s="151"/>
      <c r="Z194" s="151"/>
      <c r="AA194" s="151"/>
      <c r="AB194" s="151"/>
      <c r="AC194" s="151"/>
      <c r="AD194" s="151"/>
      <c r="AE194" s="151"/>
      <c r="AF194" s="151"/>
      <c r="AG194" s="151" t="s">
        <v>250</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c r="A195" s="158"/>
      <c r="B195" s="159"/>
      <c r="C195" s="198" t="s">
        <v>2623</v>
      </c>
      <c r="D195" s="190"/>
      <c r="E195" s="191">
        <v>3.5</v>
      </c>
      <c r="F195" s="160"/>
      <c r="G195" s="160"/>
      <c r="H195" s="160"/>
      <c r="I195" s="160"/>
      <c r="J195" s="160"/>
      <c r="K195" s="160"/>
      <c r="L195" s="160"/>
      <c r="M195" s="160"/>
      <c r="N195" s="160"/>
      <c r="O195" s="160"/>
      <c r="P195" s="160"/>
      <c r="Q195" s="160"/>
      <c r="R195" s="160"/>
      <c r="S195" s="160"/>
      <c r="T195" s="160"/>
      <c r="U195" s="160"/>
      <c r="V195" s="160"/>
      <c r="W195" s="160"/>
      <c r="X195" s="151"/>
      <c r="Y195" s="151"/>
      <c r="Z195" s="151"/>
      <c r="AA195" s="151"/>
      <c r="AB195" s="151"/>
      <c r="AC195" s="151"/>
      <c r="AD195" s="151"/>
      <c r="AE195" s="151"/>
      <c r="AF195" s="151"/>
      <c r="AG195" s="151" t="s">
        <v>250</v>
      </c>
      <c r="AH195" s="151">
        <v>0</v>
      </c>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c r="A196" s="158"/>
      <c r="B196" s="159"/>
      <c r="C196" s="198" t="s">
        <v>2624</v>
      </c>
      <c r="D196" s="190"/>
      <c r="E196" s="191">
        <v>4</v>
      </c>
      <c r="F196" s="160"/>
      <c r="G196" s="160"/>
      <c r="H196" s="160"/>
      <c r="I196" s="160"/>
      <c r="J196" s="160"/>
      <c r="K196" s="160"/>
      <c r="L196" s="160"/>
      <c r="M196" s="160"/>
      <c r="N196" s="160"/>
      <c r="O196" s="160"/>
      <c r="P196" s="160"/>
      <c r="Q196" s="160"/>
      <c r="R196" s="160"/>
      <c r="S196" s="160"/>
      <c r="T196" s="160"/>
      <c r="U196" s="160"/>
      <c r="V196" s="160"/>
      <c r="W196" s="160"/>
      <c r="X196" s="151"/>
      <c r="Y196" s="151"/>
      <c r="Z196" s="151"/>
      <c r="AA196" s="151"/>
      <c r="AB196" s="151"/>
      <c r="AC196" s="151"/>
      <c r="AD196" s="151"/>
      <c r="AE196" s="151"/>
      <c r="AF196" s="151"/>
      <c r="AG196" s="151" t="s">
        <v>250</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c r="A197" s="158"/>
      <c r="B197" s="159"/>
      <c r="C197" s="198" t="s">
        <v>2625</v>
      </c>
      <c r="D197" s="190"/>
      <c r="E197" s="191">
        <v>27</v>
      </c>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250</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c r="A198" s="158"/>
      <c r="B198" s="159"/>
      <c r="C198" s="198" t="s">
        <v>2626</v>
      </c>
      <c r="D198" s="190"/>
      <c r="E198" s="191">
        <v>68</v>
      </c>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250</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c r="A199" s="158"/>
      <c r="B199" s="159"/>
      <c r="C199" s="198" t="s">
        <v>2627</v>
      </c>
      <c r="D199" s="190"/>
      <c r="E199" s="191">
        <v>13</v>
      </c>
      <c r="F199" s="160"/>
      <c r="G199" s="160"/>
      <c r="H199" s="160"/>
      <c r="I199" s="160"/>
      <c r="J199" s="160"/>
      <c r="K199" s="160"/>
      <c r="L199" s="160"/>
      <c r="M199" s="160"/>
      <c r="N199" s="160"/>
      <c r="O199" s="160"/>
      <c r="P199" s="160"/>
      <c r="Q199" s="160"/>
      <c r="R199" s="160"/>
      <c r="S199" s="160"/>
      <c r="T199" s="160"/>
      <c r="U199" s="160"/>
      <c r="V199" s="160"/>
      <c r="W199" s="160"/>
      <c r="X199" s="151"/>
      <c r="Y199" s="151"/>
      <c r="Z199" s="151"/>
      <c r="AA199" s="151"/>
      <c r="AB199" s="151"/>
      <c r="AC199" s="151"/>
      <c r="AD199" s="151"/>
      <c r="AE199" s="151"/>
      <c r="AF199" s="151"/>
      <c r="AG199" s="151" t="s">
        <v>250</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c r="A200" s="158"/>
      <c r="B200" s="159"/>
      <c r="C200" s="198" t="s">
        <v>2628</v>
      </c>
      <c r="D200" s="190"/>
      <c r="E200" s="191">
        <v>14</v>
      </c>
      <c r="F200" s="160"/>
      <c r="G200" s="160"/>
      <c r="H200" s="160"/>
      <c r="I200" s="160"/>
      <c r="J200" s="160"/>
      <c r="K200" s="160"/>
      <c r="L200" s="160"/>
      <c r="M200" s="160"/>
      <c r="N200" s="160"/>
      <c r="O200" s="160"/>
      <c r="P200" s="160"/>
      <c r="Q200" s="160"/>
      <c r="R200" s="160"/>
      <c r="S200" s="160"/>
      <c r="T200" s="160"/>
      <c r="U200" s="160"/>
      <c r="V200" s="160"/>
      <c r="W200" s="160"/>
      <c r="X200" s="151"/>
      <c r="Y200" s="151"/>
      <c r="Z200" s="151"/>
      <c r="AA200" s="151"/>
      <c r="AB200" s="151"/>
      <c r="AC200" s="151"/>
      <c r="AD200" s="151"/>
      <c r="AE200" s="151"/>
      <c r="AF200" s="151"/>
      <c r="AG200" s="151" t="s">
        <v>250</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c r="A201" s="158"/>
      <c r="B201" s="159"/>
      <c r="C201" s="198" t="s">
        <v>2629</v>
      </c>
      <c r="D201" s="190"/>
      <c r="E201" s="191">
        <v>15.5</v>
      </c>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250</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c r="A202" s="158"/>
      <c r="B202" s="159"/>
      <c r="C202" s="198" t="s">
        <v>2630</v>
      </c>
      <c r="D202" s="190"/>
      <c r="E202" s="191">
        <v>13.5</v>
      </c>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250</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c r="A203" s="158"/>
      <c r="B203" s="159"/>
      <c r="C203" s="198" t="s">
        <v>2631</v>
      </c>
      <c r="D203" s="190"/>
      <c r="E203" s="191">
        <v>8</v>
      </c>
      <c r="F203" s="160"/>
      <c r="G203" s="160"/>
      <c r="H203" s="160"/>
      <c r="I203" s="160"/>
      <c r="J203" s="160"/>
      <c r="K203" s="160"/>
      <c r="L203" s="160"/>
      <c r="M203" s="160"/>
      <c r="N203" s="160"/>
      <c r="O203" s="160"/>
      <c r="P203" s="160"/>
      <c r="Q203" s="160"/>
      <c r="R203" s="160"/>
      <c r="S203" s="160"/>
      <c r="T203" s="160"/>
      <c r="U203" s="160"/>
      <c r="V203" s="160"/>
      <c r="W203" s="160"/>
      <c r="X203" s="151"/>
      <c r="Y203" s="151"/>
      <c r="Z203" s="151"/>
      <c r="AA203" s="151"/>
      <c r="AB203" s="151"/>
      <c r="AC203" s="151"/>
      <c r="AD203" s="151"/>
      <c r="AE203" s="151"/>
      <c r="AF203" s="151"/>
      <c r="AG203" s="151" t="s">
        <v>250</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c r="A204" s="158"/>
      <c r="B204" s="159"/>
      <c r="C204" s="198" t="s">
        <v>2632</v>
      </c>
      <c r="D204" s="190"/>
      <c r="E204" s="191">
        <v>12</v>
      </c>
      <c r="F204" s="160"/>
      <c r="G204" s="160"/>
      <c r="H204" s="160"/>
      <c r="I204" s="160"/>
      <c r="J204" s="160"/>
      <c r="K204" s="160"/>
      <c r="L204" s="160"/>
      <c r="M204" s="160"/>
      <c r="N204" s="160"/>
      <c r="O204" s="160"/>
      <c r="P204" s="160"/>
      <c r="Q204" s="160"/>
      <c r="R204" s="160"/>
      <c r="S204" s="160"/>
      <c r="T204" s="160"/>
      <c r="U204" s="160"/>
      <c r="V204" s="160"/>
      <c r="W204" s="160"/>
      <c r="X204" s="151"/>
      <c r="Y204" s="151"/>
      <c r="Z204" s="151"/>
      <c r="AA204" s="151"/>
      <c r="AB204" s="151"/>
      <c r="AC204" s="151"/>
      <c r="AD204" s="151"/>
      <c r="AE204" s="151"/>
      <c r="AF204" s="151"/>
      <c r="AG204" s="151" t="s">
        <v>250</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c r="A205" s="158"/>
      <c r="B205" s="159"/>
      <c r="C205" s="198" t="s">
        <v>2633</v>
      </c>
      <c r="D205" s="190"/>
      <c r="E205" s="191">
        <v>31.5</v>
      </c>
      <c r="F205" s="160"/>
      <c r="G205" s="160"/>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250</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c r="A206" s="158"/>
      <c r="B206" s="159"/>
      <c r="C206" s="198" t="s">
        <v>2634</v>
      </c>
      <c r="D206" s="190"/>
      <c r="E206" s="191">
        <v>15</v>
      </c>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250</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c r="A207" s="158"/>
      <c r="B207" s="159"/>
      <c r="C207" s="198" t="s">
        <v>2635</v>
      </c>
      <c r="D207" s="190"/>
      <c r="E207" s="191">
        <v>7.5</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250</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c r="A208" s="158"/>
      <c r="B208" s="159"/>
      <c r="C208" s="198" t="s">
        <v>2636</v>
      </c>
      <c r="D208" s="190"/>
      <c r="E208" s="191">
        <v>7.5</v>
      </c>
      <c r="F208" s="160"/>
      <c r="G208" s="160"/>
      <c r="H208" s="160"/>
      <c r="I208" s="160"/>
      <c r="J208" s="160"/>
      <c r="K208" s="160"/>
      <c r="L208" s="160"/>
      <c r="M208" s="160"/>
      <c r="N208" s="160"/>
      <c r="O208" s="160"/>
      <c r="P208" s="160"/>
      <c r="Q208" s="160"/>
      <c r="R208" s="160"/>
      <c r="S208" s="160"/>
      <c r="T208" s="160"/>
      <c r="U208" s="160"/>
      <c r="V208" s="160"/>
      <c r="W208" s="160"/>
      <c r="X208" s="151"/>
      <c r="Y208" s="151"/>
      <c r="Z208" s="151"/>
      <c r="AA208" s="151"/>
      <c r="AB208" s="151"/>
      <c r="AC208" s="151"/>
      <c r="AD208" s="151"/>
      <c r="AE208" s="151"/>
      <c r="AF208" s="151"/>
      <c r="AG208" s="151" t="s">
        <v>250</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c r="A209" s="158"/>
      <c r="B209" s="159"/>
      <c r="C209" s="198" t="s">
        <v>2637</v>
      </c>
      <c r="D209" s="190"/>
      <c r="E209" s="191">
        <v>7.5</v>
      </c>
      <c r="F209" s="160"/>
      <c r="G209" s="160"/>
      <c r="H209" s="160"/>
      <c r="I209" s="160"/>
      <c r="J209" s="160"/>
      <c r="K209" s="160"/>
      <c r="L209" s="160"/>
      <c r="M209" s="160"/>
      <c r="N209" s="160"/>
      <c r="O209" s="160"/>
      <c r="P209" s="160"/>
      <c r="Q209" s="160"/>
      <c r="R209" s="160"/>
      <c r="S209" s="160"/>
      <c r="T209" s="160"/>
      <c r="U209" s="160"/>
      <c r="V209" s="160"/>
      <c r="W209" s="160"/>
      <c r="X209" s="151"/>
      <c r="Y209" s="151"/>
      <c r="Z209" s="151"/>
      <c r="AA209" s="151"/>
      <c r="AB209" s="151"/>
      <c r="AC209" s="151"/>
      <c r="AD209" s="151"/>
      <c r="AE209" s="151"/>
      <c r="AF209" s="151"/>
      <c r="AG209" s="151" t="s">
        <v>250</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c r="A210" s="158"/>
      <c r="B210" s="159"/>
      <c r="C210" s="198" t="s">
        <v>2638</v>
      </c>
      <c r="D210" s="190"/>
      <c r="E210" s="191">
        <v>7.5</v>
      </c>
      <c r="F210" s="160"/>
      <c r="G210" s="16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250</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c r="A211" s="158"/>
      <c r="B211" s="159"/>
      <c r="C211" s="198" t="s">
        <v>2639</v>
      </c>
      <c r="D211" s="190"/>
      <c r="E211" s="191">
        <v>11.5</v>
      </c>
      <c r="F211" s="160"/>
      <c r="G211" s="160"/>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250</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c r="A212" s="158"/>
      <c r="B212" s="159"/>
      <c r="C212" s="199" t="s">
        <v>279</v>
      </c>
      <c r="D212" s="192"/>
      <c r="E212" s="193"/>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250</v>
      </c>
      <c r="AH212" s="151"/>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c r="A213" s="158"/>
      <c r="B213" s="159"/>
      <c r="C213" s="200" t="s">
        <v>2559</v>
      </c>
      <c r="D213" s="192"/>
      <c r="E213" s="193">
        <v>42.96</v>
      </c>
      <c r="F213" s="160"/>
      <c r="G213" s="160"/>
      <c r="H213" s="160"/>
      <c r="I213" s="160"/>
      <c r="J213" s="160"/>
      <c r="K213" s="160"/>
      <c r="L213" s="160"/>
      <c r="M213" s="160"/>
      <c r="N213" s="160"/>
      <c r="O213" s="160"/>
      <c r="P213" s="160"/>
      <c r="Q213" s="160"/>
      <c r="R213" s="160"/>
      <c r="S213" s="160"/>
      <c r="T213" s="160"/>
      <c r="U213" s="160"/>
      <c r="V213" s="160"/>
      <c r="W213" s="160"/>
      <c r="X213" s="151"/>
      <c r="Y213" s="151"/>
      <c r="Z213" s="151"/>
      <c r="AA213" s="151"/>
      <c r="AB213" s="151"/>
      <c r="AC213" s="151"/>
      <c r="AD213" s="151"/>
      <c r="AE213" s="151"/>
      <c r="AF213" s="151"/>
      <c r="AG213" s="151" t="s">
        <v>250</v>
      </c>
      <c r="AH213" s="151">
        <v>2</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c r="A214" s="158"/>
      <c r="B214" s="159"/>
      <c r="C214" s="200" t="s">
        <v>2560</v>
      </c>
      <c r="D214" s="192"/>
      <c r="E214" s="193">
        <v>32.700000000000003</v>
      </c>
      <c r="F214" s="160"/>
      <c r="G214" s="16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250</v>
      </c>
      <c r="AH214" s="151">
        <v>2</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c r="A215" s="158"/>
      <c r="B215" s="159"/>
      <c r="C215" s="200" t="s">
        <v>2561</v>
      </c>
      <c r="D215" s="192"/>
      <c r="E215" s="193">
        <v>6.73</v>
      </c>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250</v>
      </c>
      <c r="AH215" s="151">
        <v>2</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c r="A216" s="158"/>
      <c r="B216" s="159"/>
      <c r="C216" s="200" t="s">
        <v>2562</v>
      </c>
      <c r="D216" s="192"/>
      <c r="E216" s="193">
        <v>29.88</v>
      </c>
      <c r="F216" s="160"/>
      <c r="G216" s="160"/>
      <c r="H216" s="160"/>
      <c r="I216" s="160"/>
      <c r="J216" s="160"/>
      <c r="K216" s="160"/>
      <c r="L216" s="160"/>
      <c r="M216" s="160"/>
      <c r="N216" s="160"/>
      <c r="O216" s="160"/>
      <c r="P216" s="160"/>
      <c r="Q216" s="160"/>
      <c r="R216" s="160"/>
      <c r="S216" s="160"/>
      <c r="T216" s="160"/>
      <c r="U216" s="160"/>
      <c r="V216" s="160"/>
      <c r="W216" s="160"/>
      <c r="X216" s="151"/>
      <c r="Y216" s="151"/>
      <c r="Z216" s="151"/>
      <c r="AA216" s="151"/>
      <c r="AB216" s="151"/>
      <c r="AC216" s="151"/>
      <c r="AD216" s="151"/>
      <c r="AE216" s="151"/>
      <c r="AF216" s="151"/>
      <c r="AG216" s="151" t="s">
        <v>250</v>
      </c>
      <c r="AH216" s="151">
        <v>2</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c r="A217" s="158"/>
      <c r="B217" s="159"/>
      <c r="C217" s="200" t="s">
        <v>2563</v>
      </c>
      <c r="D217" s="192"/>
      <c r="E217" s="193">
        <v>77.61</v>
      </c>
      <c r="F217" s="160"/>
      <c r="G217" s="160"/>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250</v>
      </c>
      <c r="AH217" s="151">
        <v>2</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c r="A218" s="158"/>
      <c r="B218" s="159"/>
      <c r="C218" s="200" t="s">
        <v>2564</v>
      </c>
      <c r="D218" s="192"/>
      <c r="E218" s="193">
        <v>11.32</v>
      </c>
      <c r="F218" s="160"/>
      <c r="G218" s="160"/>
      <c r="H218" s="160"/>
      <c r="I218" s="160"/>
      <c r="J218" s="160"/>
      <c r="K218" s="160"/>
      <c r="L218" s="160"/>
      <c r="M218" s="160"/>
      <c r="N218" s="160"/>
      <c r="O218" s="160"/>
      <c r="P218" s="160"/>
      <c r="Q218" s="160"/>
      <c r="R218" s="160"/>
      <c r="S218" s="160"/>
      <c r="T218" s="160"/>
      <c r="U218" s="160"/>
      <c r="V218" s="160"/>
      <c r="W218" s="160"/>
      <c r="X218" s="151"/>
      <c r="Y218" s="151"/>
      <c r="Z218" s="151"/>
      <c r="AA218" s="151"/>
      <c r="AB218" s="151"/>
      <c r="AC218" s="151"/>
      <c r="AD218" s="151"/>
      <c r="AE218" s="151"/>
      <c r="AF218" s="151"/>
      <c r="AG218" s="151" t="s">
        <v>250</v>
      </c>
      <c r="AH218" s="151">
        <v>2</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c r="A219" s="158"/>
      <c r="B219" s="159"/>
      <c r="C219" s="200" t="s">
        <v>2565</v>
      </c>
      <c r="D219" s="192"/>
      <c r="E219" s="193">
        <v>7.61</v>
      </c>
      <c r="F219" s="160"/>
      <c r="G219" s="160"/>
      <c r="H219" s="160"/>
      <c r="I219" s="160"/>
      <c r="J219" s="160"/>
      <c r="K219" s="160"/>
      <c r="L219" s="160"/>
      <c r="M219" s="160"/>
      <c r="N219" s="160"/>
      <c r="O219" s="160"/>
      <c r="P219" s="160"/>
      <c r="Q219" s="160"/>
      <c r="R219" s="160"/>
      <c r="S219" s="160"/>
      <c r="T219" s="160"/>
      <c r="U219" s="160"/>
      <c r="V219" s="160"/>
      <c r="W219" s="160"/>
      <c r="X219" s="151"/>
      <c r="Y219" s="151"/>
      <c r="Z219" s="151"/>
      <c r="AA219" s="151"/>
      <c r="AB219" s="151"/>
      <c r="AC219" s="151"/>
      <c r="AD219" s="151"/>
      <c r="AE219" s="151"/>
      <c r="AF219" s="151"/>
      <c r="AG219" s="151" t="s">
        <v>250</v>
      </c>
      <c r="AH219" s="151">
        <v>2</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c r="A220" s="158"/>
      <c r="B220" s="159"/>
      <c r="C220" s="200" t="s">
        <v>2566</v>
      </c>
      <c r="D220" s="192"/>
      <c r="E220" s="193">
        <v>3.3</v>
      </c>
      <c r="F220" s="160"/>
      <c r="G220" s="160"/>
      <c r="H220" s="160"/>
      <c r="I220" s="160"/>
      <c r="J220" s="160"/>
      <c r="K220" s="160"/>
      <c r="L220" s="160"/>
      <c r="M220" s="160"/>
      <c r="N220" s="160"/>
      <c r="O220" s="160"/>
      <c r="P220" s="160"/>
      <c r="Q220" s="160"/>
      <c r="R220" s="160"/>
      <c r="S220" s="160"/>
      <c r="T220" s="160"/>
      <c r="U220" s="160"/>
      <c r="V220" s="160"/>
      <c r="W220" s="160"/>
      <c r="X220" s="151"/>
      <c r="Y220" s="151"/>
      <c r="Z220" s="151"/>
      <c r="AA220" s="151"/>
      <c r="AB220" s="151"/>
      <c r="AC220" s="151"/>
      <c r="AD220" s="151"/>
      <c r="AE220" s="151"/>
      <c r="AF220" s="151"/>
      <c r="AG220" s="151" t="s">
        <v>250</v>
      </c>
      <c r="AH220" s="151">
        <v>2</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outlineLevel="1">
      <c r="A221" s="158"/>
      <c r="B221" s="159"/>
      <c r="C221" s="200" t="s">
        <v>2567</v>
      </c>
      <c r="D221" s="192"/>
      <c r="E221" s="193">
        <v>2.7</v>
      </c>
      <c r="F221" s="160"/>
      <c r="G221" s="160"/>
      <c r="H221" s="160"/>
      <c r="I221" s="160"/>
      <c r="J221" s="160"/>
      <c r="K221" s="160"/>
      <c r="L221" s="160"/>
      <c r="M221" s="160"/>
      <c r="N221" s="160"/>
      <c r="O221" s="160"/>
      <c r="P221" s="160"/>
      <c r="Q221" s="160"/>
      <c r="R221" s="160"/>
      <c r="S221" s="160"/>
      <c r="T221" s="160"/>
      <c r="U221" s="160"/>
      <c r="V221" s="160"/>
      <c r="W221" s="160"/>
      <c r="X221" s="151"/>
      <c r="Y221" s="151"/>
      <c r="Z221" s="151"/>
      <c r="AA221" s="151"/>
      <c r="AB221" s="151"/>
      <c r="AC221" s="151"/>
      <c r="AD221" s="151"/>
      <c r="AE221" s="151"/>
      <c r="AF221" s="151"/>
      <c r="AG221" s="151" t="s">
        <v>250</v>
      </c>
      <c r="AH221" s="151">
        <v>2</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c r="A222" s="158"/>
      <c r="B222" s="159"/>
      <c r="C222" s="200" t="s">
        <v>2568</v>
      </c>
      <c r="D222" s="192"/>
      <c r="E222" s="193">
        <v>27.85</v>
      </c>
      <c r="F222" s="160"/>
      <c r="G222" s="160"/>
      <c r="H222" s="160"/>
      <c r="I222" s="160"/>
      <c r="J222" s="160"/>
      <c r="K222" s="160"/>
      <c r="L222" s="160"/>
      <c r="M222" s="160"/>
      <c r="N222" s="160"/>
      <c r="O222" s="160"/>
      <c r="P222" s="160"/>
      <c r="Q222" s="160"/>
      <c r="R222" s="160"/>
      <c r="S222" s="160"/>
      <c r="T222" s="160"/>
      <c r="U222" s="160"/>
      <c r="V222" s="160"/>
      <c r="W222" s="160"/>
      <c r="X222" s="151"/>
      <c r="Y222" s="151"/>
      <c r="Z222" s="151"/>
      <c r="AA222" s="151"/>
      <c r="AB222" s="151"/>
      <c r="AC222" s="151"/>
      <c r="AD222" s="151"/>
      <c r="AE222" s="151"/>
      <c r="AF222" s="151"/>
      <c r="AG222" s="151" t="s">
        <v>250</v>
      </c>
      <c r="AH222" s="151">
        <v>2</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c r="A223" s="158"/>
      <c r="B223" s="159"/>
      <c r="C223" s="200" t="s">
        <v>2569</v>
      </c>
      <c r="D223" s="192"/>
      <c r="E223" s="193">
        <v>33</v>
      </c>
      <c r="F223" s="160"/>
      <c r="G223" s="160"/>
      <c r="H223" s="160"/>
      <c r="I223" s="160"/>
      <c r="J223" s="160"/>
      <c r="K223" s="160"/>
      <c r="L223" s="160"/>
      <c r="M223" s="160"/>
      <c r="N223" s="160"/>
      <c r="O223" s="160"/>
      <c r="P223" s="160"/>
      <c r="Q223" s="160"/>
      <c r="R223" s="160"/>
      <c r="S223" s="160"/>
      <c r="T223" s="160"/>
      <c r="U223" s="160"/>
      <c r="V223" s="160"/>
      <c r="W223" s="160"/>
      <c r="X223" s="151"/>
      <c r="Y223" s="151"/>
      <c r="Z223" s="151"/>
      <c r="AA223" s="151"/>
      <c r="AB223" s="151"/>
      <c r="AC223" s="151"/>
      <c r="AD223" s="151"/>
      <c r="AE223" s="151"/>
      <c r="AF223" s="151"/>
      <c r="AG223" s="151" t="s">
        <v>250</v>
      </c>
      <c r="AH223" s="151">
        <v>2</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c r="A224" s="158"/>
      <c r="B224" s="159"/>
      <c r="C224" s="200" t="s">
        <v>2570</v>
      </c>
      <c r="D224" s="192"/>
      <c r="E224" s="193">
        <v>64.8</v>
      </c>
      <c r="F224" s="160"/>
      <c r="G224" s="160"/>
      <c r="H224" s="160"/>
      <c r="I224" s="160"/>
      <c r="J224" s="160"/>
      <c r="K224" s="160"/>
      <c r="L224" s="160"/>
      <c r="M224" s="160"/>
      <c r="N224" s="160"/>
      <c r="O224" s="160"/>
      <c r="P224" s="160"/>
      <c r="Q224" s="160"/>
      <c r="R224" s="160"/>
      <c r="S224" s="160"/>
      <c r="T224" s="160"/>
      <c r="U224" s="160"/>
      <c r="V224" s="160"/>
      <c r="W224" s="160"/>
      <c r="X224" s="151"/>
      <c r="Y224" s="151"/>
      <c r="Z224" s="151"/>
      <c r="AA224" s="151"/>
      <c r="AB224" s="151"/>
      <c r="AC224" s="151"/>
      <c r="AD224" s="151"/>
      <c r="AE224" s="151"/>
      <c r="AF224" s="151"/>
      <c r="AG224" s="151" t="s">
        <v>250</v>
      </c>
      <c r="AH224" s="151">
        <v>2</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c r="A225" s="158"/>
      <c r="B225" s="159"/>
      <c r="C225" s="200" t="s">
        <v>2571</v>
      </c>
      <c r="D225" s="192"/>
      <c r="E225" s="193">
        <v>6.98</v>
      </c>
      <c r="F225" s="160"/>
      <c r="G225" s="160"/>
      <c r="H225" s="160"/>
      <c r="I225" s="160"/>
      <c r="J225" s="160"/>
      <c r="K225" s="160"/>
      <c r="L225" s="160"/>
      <c r="M225" s="160"/>
      <c r="N225" s="160"/>
      <c r="O225" s="160"/>
      <c r="P225" s="160"/>
      <c r="Q225" s="160"/>
      <c r="R225" s="160"/>
      <c r="S225" s="160"/>
      <c r="T225" s="160"/>
      <c r="U225" s="160"/>
      <c r="V225" s="160"/>
      <c r="W225" s="160"/>
      <c r="X225" s="151"/>
      <c r="Y225" s="151"/>
      <c r="Z225" s="151"/>
      <c r="AA225" s="151"/>
      <c r="AB225" s="151"/>
      <c r="AC225" s="151"/>
      <c r="AD225" s="151"/>
      <c r="AE225" s="151"/>
      <c r="AF225" s="151"/>
      <c r="AG225" s="151" t="s">
        <v>250</v>
      </c>
      <c r="AH225" s="151">
        <v>2</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c r="A226" s="158"/>
      <c r="B226" s="159"/>
      <c r="C226" s="200" t="s">
        <v>2572</v>
      </c>
      <c r="D226" s="192"/>
      <c r="E226" s="193">
        <v>5.85</v>
      </c>
      <c r="F226" s="160"/>
      <c r="G226" s="160"/>
      <c r="H226" s="160"/>
      <c r="I226" s="160"/>
      <c r="J226" s="160"/>
      <c r="K226" s="160"/>
      <c r="L226" s="160"/>
      <c r="M226" s="160"/>
      <c r="N226" s="160"/>
      <c r="O226" s="160"/>
      <c r="P226" s="160"/>
      <c r="Q226" s="160"/>
      <c r="R226" s="160"/>
      <c r="S226" s="160"/>
      <c r="T226" s="160"/>
      <c r="U226" s="160"/>
      <c r="V226" s="160"/>
      <c r="W226" s="160"/>
      <c r="X226" s="151"/>
      <c r="Y226" s="151"/>
      <c r="Z226" s="151"/>
      <c r="AA226" s="151"/>
      <c r="AB226" s="151"/>
      <c r="AC226" s="151"/>
      <c r="AD226" s="151"/>
      <c r="AE226" s="151"/>
      <c r="AF226" s="151"/>
      <c r="AG226" s="151" t="s">
        <v>250</v>
      </c>
      <c r="AH226" s="151">
        <v>2</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c r="A227" s="158"/>
      <c r="B227" s="159"/>
      <c r="C227" s="200" t="s">
        <v>2573</v>
      </c>
      <c r="D227" s="192"/>
      <c r="E227" s="193">
        <v>3.85</v>
      </c>
      <c r="F227" s="160"/>
      <c r="G227" s="160"/>
      <c r="H227" s="160"/>
      <c r="I227" s="160"/>
      <c r="J227" s="160"/>
      <c r="K227" s="160"/>
      <c r="L227" s="160"/>
      <c r="M227" s="160"/>
      <c r="N227" s="160"/>
      <c r="O227" s="160"/>
      <c r="P227" s="160"/>
      <c r="Q227" s="160"/>
      <c r="R227" s="160"/>
      <c r="S227" s="160"/>
      <c r="T227" s="160"/>
      <c r="U227" s="160"/>
      <c r="V227" s="160"/>
      <c r="W227" s="160"/>
      <c r="X227" s="151"/>
      <c r="Y227" s="151"/>
      <c r="Z227" s="151"/>
      <c r="AA227" s="151"/>
      <c r="AB227" s="151"/>
      <c r="AC227" s="151"/>
      <c r="AD227" s="151"/>
      <c r="AE227" s="151"/>
      <c r="AF227" s="151"/>
      <c r="AG227" s="151" t="s">
        <v>250</v>
      </c>
      <c r="AH227" s="151">
        <v>2</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c r="A228" s="158"/>
      <c r="B228" s="159"/>
      <c r="C228" s="200" t="s">
        <v>2574</v>
      </c>
      <c r="D228" s="192"/>
      <c r="E228" s="193">
        <v>3.87</v>
      </c>
      <c r="F228" s="160"/>
      <c r="G228" s="160"/>
      <c r="H228" s="160"/>
      <c r="I228" s="160"/>
      <c r="J228" s="160"/>
      <c r="K228" s="160"/>
      <c r="L228" s="160"/>
      <c r="M228" s="160"/>
      <c r="N228" s="160"/>
      <c r="O228" s="160"/>
      <c r="P228" s="160"/>
      <c r="Q228" s="160"/>
      <c r="R228" s="160"/>
      <c r="S228" s="160"/>
      <c r="T228" s="160"/>
      <c r="U228" s="160"/>
      <c r="V228" s="160"/>
      <c r="W228" s="160"/>
      <c r="X228" s="151"/>
      <c r="Y228" s="151"/>
      <c r="Z228" s="151"/>
      <c r="AA228" s="151"/>
      <c r="AB228" s="151"/>
      <c r="AC228" s="151"/>
      <c r="AD228" s="151"/>
      <c r="AE228" s="151"/>
      <c r="AF228" s="151"/>
      <c r="AG228" s="151" t="s">
        <v>250</v>
      </c>
      <c r="AH228" s="151">
        <v>2</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1">
      <c r="A229" s="158"/>
      <c r="B229" s="159"/>
      <c r="C229" s="201" t="s">
        <v>284</v>
      </c>
      <c r="D229" s="194"/>
      <c r="E229" s="195">
        <v>361.01</v>
      </c>
      <c r="F229" s="160"/>
      <c r="G229" s="160"/>
      <c r="H229" s="160"/>
      <c r="I229" s="160"/>
      <c r="J229" s="160"/>
      <c r="K229" s="160"/>
      <c r="L229" s="160"/>
      <c r="M229" s="160"/>
      <c r="N229" s="160"/>
      <c r="O229" s="160"/>
      <c r="P229" s="160"/>
      <c r="Q229" s="160"/>
      <c r="R229" s="160"/>
      <c r="S229" s="160"/>
      <c r="T229" s="160"/>
      <c r="U229" s="160"/>
      <c r="V229" s="160"/>
      <c r="W229" s="160"/>
      <c r="X229" s="151"/>
      <c r="Y229" s="151"/>
      <c r="Z229" s="151"/>
      <c r="AA229" s="151"/>
      <c r="AB229" s="151"/>
      <c r="AC229" s="151"/>
      <c r="AD229" s="151"/>
      <c r="AE229" s="151"/>
      <c r="AF229" s="151"/>
      <c r="AG229" s="151" t="s">
        <v>250</v>
      </c>
      <c r="AH229" s="151">
        <v>3</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c r="A230" s="158"/>
      <c r="B230" s="159"/>
      <c r="C230" s="199" t="s">
        <v>285</v>
      </c>
      <c r="D230" s="192"/>
      <c r="E230" s="193"/>
      <c r="F230" s="160"/>
      <c r="G230" s="160"/>
      <c r="H230" s="160"/>
      <c r="I230" s="160"/>
      <c r="J230" s="160"/>
      <c r="K230" s="160"/>
      <c r="L230" s="160"/>
      <c r="M230" s="160"/>
      <c r="N230" s="160"/>
      <c r="O230" s="160"/>
      <c r="P230" s="160"/>
      <c r="Q230" s="160"/>
      <c r="R230" s="160"/>
      <c r="S230" s="160"/>
      <c r="T230" s="160"/>
      <c r="U230" s="160"/>
      <c r="V230" s="160"/>
      <c r="W230" s="160"/>
      <c r="X230" s="151"/>
      <c r="Y230" s="151"/>
      <c r="Z230" s="151"/>
      <c r="AA230" s="151"/>
      <c r="AB230" s="151"/>
      <c r="AC230" s="151"/>
      <c r="AD230" s="151"/>
      <c r="AE230" s="151"/>
      <c r="AF230" s="151"/>
      <c r="AG230" s="151" t="s">
        <v>250</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c r="A231" s="158"/>
      <c r="B231" s="159"/>
      <c r="C231" s="198" t="s">
        <v>2640</v>
      </c>
      <c r="D231" s="190"/>
      <c r="E231" s="191">
        <v>133.5737</v>
      </c>
      <c r="F231" s="160"/>
      <c r="G231" s="160"/>
      <c r="H231" s="160"/>
      <c r="I231" s="160"/>
      <c r="J231" s="160"/>
      <c r="K231" s="160"/>
      <c r="L231" s="160"/>
      <c r="M231" s="160"/>
      <c r="N231" s="160"/>
      <c r="O231" s="160"/>
      <c r="P231" s="160"/>
      <c r="Q231" s="160"/>
      <c r="R231" s="160"/>
      <c r="S231" s="160"/>
      <c r="T231" s="160"/>
      <c r="U231" s="160"/>
      <c r="V231" s="160"/>
      <c r="W231" s="160"/>
      <c r="X231" s="151"/>
      <c r="Y231" s="151"/>
      <c r="Z231" s="151"/>
      <c r="AA231" s="151"/>
      <c r="AB231" s="151"/>
      <c r="AC231" s="151"/>
      <c r="AD231" s="151"/>
      <c r="AE231" s="151"/>
      <c r="AF231" s="151"/>
      <c r="AG231" s="151" t="s">
        <v>250</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c r="A232" s="158"/>
      <c r="B232" s="159"/>
      <c r="C232" s="199" t="s">
        <v>279</v>
      </c>
      <c r="D232" s="192"/>
      <c r="E232" s="193"/>
      <c r="F232" s="160"/>
      <c r="G232" s="160"/>
      <c r="H232" s="160"/>
      <c r="I232" s="160"/>
      <c r="J232" s="160"/>
      <c r="K232" s="160"/>
      <c r="L232" s="160"/>
      <c r="M232" s="160"/>
      <c r="N232" s="160"/>
      <c r="O232" s="160"/>
      <c r="P232" s="160"/>
      <c r="Q232" s="160"/>
      <c r="R232" s="160"/>
      <c r="S232" s="160"/>
      <c r="T232" s="160"/>
      <c r="U232" s="160"/>
      <c r="V232" s="160"/>
      <c r="W232" s="160"/>
      <c r="X232" s="151"/>
      <c r="Y232" s="151"/>
      <c r="Z232" s="151"/>
      <c r="AA232" s="151"/>
      <c r="AB232" s="151"/>
      <c r="AC232" s="151"/>
      <c r="AD232" s="151"/>
      <c r="AE232" s="151"/>
      <c r="AF232" s="151"/>
      <c r="AG232" s="151" t="s">
        <v>250</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c r="A233" s="158"/>
      <c r="B233" s="159"/>
      <c r="C233" s="200" t="s">
        <v>2576</v>
      </c>
      <c r="D233" s="192"/>
      <c r="E233" s="193">
        <v>5.0199999999999996</v>
      </c>
      <c r="F233" s="160"/>
      <c r="G233" s="160"/>
      <c r="H233" s="160"/>
      <c r="I233" s="160"/>
      <c r="J233" s="160"/>
      <c r="K233" s="160"/>
      <c r="L233" s="160"/>
      <c r="M233" s="160"/>
      <c r="N233" s="160"/>
      <c r="O233" s="160"/>
      <c r="P233" s="160"/>
      <c r="Q233" s="160"/>
      <c r="R233" s="160"/>
      <c r="S233" s="160"/>
      <c r="T233" s="160"/>
      <c r="U233" s="160"/>
      <c r="V233" s="160"/>
      <c r="W233" s="160"/>
      <c r="X233" s="151"/>
      <c r="Y233" s="151"/>
      <c r="Z233" s="151"/>
      <c r="AA233" s="151"/>
      <c r="AB233" s="151"/>
      <c r="AC233" s="151"/>
      <c r="AD233" s="151"/>
      <c r="AE233" s="151"/>
      <c r="AF233" s="151"/>
      <c r="AG233" s="151" t="s">
        <v>250</v>
      </c>
      <c r="AH233" s="151">
        <v>2</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c r="A234" s="158"/>
      <c r="B234" s="159"/>
      <c r="C234" s="200" t="s">
        <v>2577</v>
      </c>
      <c r="D234" s="192"/>
      <c r="E234" s="193">
        <v>7.19</v>
      </c>
      <c r="F234" s="160"/>
      <c r="G234" s="160"/>
      <c r="H234" s="160"/>
      <c r="I234" s="160"/>
      <c r="J234" s="160"/>
      <c r="K234" s="160"/>
      <c r="L234" s="160"/>
      <c r="M234" s="160"/>
      <c r="N234" s="160"/>
      <c r="O234" s="160"/>
      <c r="P234" s="160"/>
      <c r="Q234" s="160"/>
      <c r="R234" s="160"/>
      <c r="S234" s="160"/>
      <c r="T234" s="160"/>
      <c r="U234" s="160"/>
      <c r="V234" s="160"/>
      <c r="W234" s="160"/>
      <c r="X234" s="151"/>
      <c r="Y234" s="151"/>
      <c r="Z234" s="151"/>
      <c r="AA234" s="151"/>
      <c r="AB234" s="151"/>
      <c r="AC234" s="151"/>
      <c r="AD234" s="151"/>
      <c r="AE234" s="151"/>
      <c r="AF234" s="151"/>
      <c r="AG234" s="151" t="s">
        <v>250</v>
      </c>
      <c r="AH234" s="151">
        <v>2</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c r="A235" s="158"/>
      <c r="B235" s="159"/>
      <c r="C235" s="201" t="s">
        <v>284</v>
      </c>
      <c r="D235" s="194"/>
      <c r="E235" s="195">
        <v>12.21</v>
      </c>
      <c r="F235" s="160"/>
      <c r="G235" s="160"/>
      <c r="H235" s="160"/>
      <c r="I235" s="160"/>
      <c r="J235" s="160"/>
      <c r="K235" s="160"/>
      <c r="L235" s="160"/>
      <c r="M235" s="160"/>
      <c r="N235" s="160"/>
      <c r="O235" s="160"/>
      <c r="P235" s="160"/>
      <c r="Q235" s="160"/>
      <c r="R235" s="160"/>
      <c r="S235" s="160"/>
      <c r="T235" s="160"/>
      <c r="U235" s="160"/>
      <c r="V235" s="160"/>
      <c r="W235" s="160"/>
      <c r="X235" s="151"/>
      <c r="Y235" s="151"/>
      <c r="Z235" s="151"/>
      <c r="AA235" s="151"/>
      <c r="AB235" s="151"/>
      <c r="AC235" s="151"/>
      <c r="AD235" s="151"/>
      <c r="AE235" s="151"/>
      <c r="AF235" s="151"/>
      <c r="AG235" s="151" t="s">
        <v>250</v>
      </c>
      <c r="AH235" s="151">
        <v>3</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c r="A236" s="158"/>
      <c r="B236" s="159"/>
      <c r="C236" s="199" t="s">
        <v>285</v>
      </c>
      <c r="D236" s="192"/>
      <c r="E236" s="193"/>
      <c r="F236" s="160"/>
      <c r="G236" s="160"/>
      <c r="H236" s="160"/>
      <c r="I236" s="160"/>
      <c r="J236" s="160"/>
      <c r="K236" s="160"/>
      <c r="L236" s="160"/>
      <c r="M236" s="160"/>
      <c r="N236" s="160"/>
      <c r="O236" s="160"/>
      <c r="P236" s="160"/>
      <c r="Q236" s="160"/>
      <c r="R236" s="160"/>
      <c r="S236" s="160"/>
      <c r="T236" s="160"/>
      <c r="U236" s="160"/>
      <c r="V236" s="160"/>
      <c r="W236" s="160"/>
      <c r="X236" s="151"/>
      <c r="Y236" s="151"/>
      <c r="Z236" s="151"/>
      <c r="AA236" s="151"/>
      <c r="AB236" s="151"/>
      <c r="AC236" s="151"/>
      <c r="AD236" s="151"/>
      <c r="AE236" s="151"/>
      <c r="AF236" s="151"/>
      <c r="AG236" s="151" t="s">
        <v>250</v>
      </c>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c r="A237" s="158"/>
      <c r="B237" s="159"/>
      <c r="C237" s="198" t="s">
        <v>2641</v>
      </c>
      <c r="D237" s="190"/>
      <c r="E237" s="191">
        <v>6.1050000000000004</v>
      </c>
      <c r="F237" s="160"/>
      <c r="G237" s="160"/>
      <c r="H237" s="160"/>
      <c r="I237" s="160"/>
      <c r="J237" s="160"/>
      <c r="K237" s="160"/>
      <c r="L237" s="160"/>
      <c r="M237" s="160"/>
      <c r="N237" s="160"/>
      <c r="O237" s="160"/>
      <c r="P237" s="160"/>
      <c r="Q237" s="160"/>
      <c r="R237" s="160"/>
      <c r="S237" s="160"/>
      <c r="T237" s="160"/>
      <c r="U237" s="160"/>
      <c r="V237" s="160"/>
      <c r="W237" s="160"/>
      <c r="X237" s="151"/>
      <c r="Y237" s="151"/>
      <c r="Z237" s="151"/>
      <c r="AA237" s="151"/>
      <c r="AB237" s="151"/>
      <c r="AC237" s="151"/>
      <c r="AD237" s="151"/>
      <c r="AE237" s="151"/>
      <c r="AF237" s="151"/>
      <c r="AG237" s="151" t="s">
        <v>250</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c r="A238" s="158"/>
      <c r="B238" s="159"/>
      <c r="C238" s="198" t="s">
        <v>2642</v>
      </c>
      <c r="D238" s="190"/>
      <c r="E238" s="191">
        <v>33.799999999999997</v>
      </c>
      <c r="F238" s="160"/>
      <c r="G238" s="160"/>
      <c r="H238" s="160"/>
      <c r="I238" s="160"/>
      <c r="J238" s="160"/>
      <c r="K238" s="160"/>
      <c r="L238" s="160"/>
      <c r="M238" s="160"/>
      <c r="N238" s="160"/>
      <c r="O238" s="160"/>
      <c r="P238" s="160"/>
      <c r="Q238" s="160"/>
      <c r="R238" s="160"/>
      <c r="S238" s="160"/>
      <c r="T238" s="160"/>
      <c r="U238" s="160"/>
      <c r="V238" s="160"/>
      <c r="W238" s="160"/>
      <c r="X238" s="151"/>
      <c r="Y238" s="151"/>
      <c r="Z238" s="151"/>
      <c r="AA238" s="151"/>
      <c r="AB238" s="151"/>
      <c r="AC238" s="151"/>
      <c r="AD238" s="151"/>
      <c r="AE238" s="151"/>
      <c r="AF238" s="151"/>
      <c r="AG238" s="151" t="s">
        <v>250</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c r="A239" s="158"/>
      <c r="B239" s="159"/>
      <c r="C239" s="198" t="s">
        <v>2600</v>
      </c>
      <c r="D239" s="190"/>
      <c r="E239" s="191">
        <v>6.4</v>
      </c>
      <c r="F239" s="160"/>
      <c r="G239" s="160"/>
      <c r="H239" s="160"/>
      <c r="I239" s="160"/>
      <c r="J239" s="160"/>
      <c r="K239" s="160"/>
      <c r="L239" s="160"/>
      <c r="M239" s="160"/>
      <c r="N239" s="160"/>
      <c r="O239" s="160"/>
      <c r="P239" s="160"/>
      <c r="Q239" s="160"/>
      <c r="R239" s="160"/>
      <c r="S239" s="160"/>
      <c r="T239" s="160"/>
      <c r="U239" s="160"/>
      <c r="V239" s="160"/>
      <c r="W239" s="160"/>
      <c r="X239" s="151"/>
      <c r="Y239" s="151"/>
      <c r="Z239" s="151"/>
      <c r="AA239" s="151"/>
      <c r="AB239" s="151"/>
      <c r="AC239" s="151"/>
      <c r="AD239" s="151"/>
      <c r="AE239" s="151"/>
      <c r="AF239" s="151"/>
      <c r="AG239" s="151" t="s">
        <v>250</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c r="A240" s="168">
        <v>32</v>
      </c>
      <c r="B240" s="169" t="s">
        <v>608</v>
      </c>
      <c r="C240" s="185" t="s">
        <v>609</v>
      </c>
      <c r="D240" s="170" t="s">
        <v>292</v>
      </c>
      <c r="E240" s="171">
        <v>195.7458</v>
      </c>
      <c r="F240" s="172">
        <v>0</v>
      </c>
      <c r="G240" s="173">
        <f>ROUND(E240*F240,2)</f>
        <v>0</v>
      </c>
      <c r="H240" s="172"/>
      <c r="I240" s="173">
        <f>ROUND(E240*H240,2)</f>
        <v>0</v>
      </c>
      <c r="J240" s="172"/>
      <c r="K240" s="173">
        <f>ROUND(E240*J240,2)</f>
        <v>0</v>
      </c>
      <c r="L240" s="173">
        <v>21</v>
      </c>
      <c r="M240" s="173">
        <f>G240*(1+L240/100)</f>
        <v>0</v>
      </c>
      <c r="N240" s="173">
        <v>1E-4</v>
      </c>
      <c r="O240" s="173">
        <f>ROUND(E240*N240,2)</f>
        <v>0.02</v>
      </c>
      <c r="P240" s="173">
        <v>0</v>
      </c>
      <c r="Q240" s="173">
        <f>ROUND(E240*P240,2)</f>
        <v>0</v>
      </c>
      <c r="R240" s="173" t="s">
        <v>309</v>
      </c>
      <c r="S240" s="173" t="s">
        <v>201</v>
      </c>
      <c r="T240" s="174" t="s">
        <v>245</v>
      </c>
      <c r="U240" s="160">
        <v>7.8E-2</v>
      </c>
      <c r="V240" s="160">
        <f>ROUND(E240*U240,2)</f>
        <v>15.27</v>
      </c>
      <c r="W240" s="160"/>
      <c r="X240" s="151"/>
      <c r="Y240" s="151"/>
      <c r="Z240" s="151"/>
      <c r="AA240" s="151"/>
      <c r="AB240" s="151"/>
      <c r="AC240" s="151"/>
      <c r="AD240" s="151"/>
      <c r="AE240" s="151"/>
      <c r="AF240" s="151"/>
      <c r="AG240" s="151" t="s">
        <v>259</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ht="22.5" outlineLevel="1">
      <c r="A241" s="158"/>
      <c r="B241" s="159"/>
      <c r="C241" s="315" t="s">
        <v>610</v>
      </c>
      <c r="D241" s="316"/>
      <c r="E241" s="316"/>
      <c r="F241" s="316"/>
      <c r="G241" s="316"/>
      <c r="H241" s="160"/>
      <c r="I241" s="160"/>
      <c r="J241" s="160"/>
      <c r="K241" s="160"/>
      <c r="L241" s="160"/>
      <c r="M241" s="160"/>
      <c r="N241" s="160"/>
      <c r="O241" s="160"/>
      <c r="P241" s="160"/>
      <c r="Q241" s="160"/>
      <c r="R241" s="160"/>
      <c r="S241" s="160"/>
      <c r="T241" s="160"/>
      <c r="U241" s="160"/>
      <c r="V241" s="160"/>
      <c r="W241" s="160"/>
      <c r="X241" s="151"/>
      <c r="Y241" s="151"/>
      <c r="Z241" s="151"/>
      <c r="AA241" s="151"/>
      <c r="AB241" s="151"/>
      <c r="AC241" s="151"/>
      <c r="AD241" s="151"/>
      <c r="AE241" s="151"/>
      <c r="AF241" s="151"/>
      <c r="AG241" s="151" t="s">
        <v>248</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75" t="str">
        <f>C241</f>
        <v>s rámy a zárubněmi, zábradlí, předmětů oplechování apod., které se zřizují ještě před úpravami povrchu, před jejich znečištěním při úpravách povrchu nástřikem plastických (lepivých) maltovin</v>
      </c>
      <c r="BB241" s="151"/>
      <c r="BC241" s="151"/>
      <c r="BD241" s="151"/>
      <c r="BE241" s="151"/>
      <c r="BF241" s="151"/>
      <c r="BG241" s="151"/>
      <c r="BH241" s="151"/>
    </row>
    <row r="242" spans="1:60" outlineLevel="1">
      <c r="A242" s="158"/>
      <c r="B242" s="159"/>
      <c r="C242" s="198" t="s">
        <v>2541</v>
      </c>
      <c r="D242" s="190"/>
      <c r="E242" s="191">
        <v>19.655999999999999</v>
      </c>
      <c r="F242" s="160"/>
      <c r="G242" s="160"/>
      <c r="H242" s="160"/>
      <c r="I242" s="160"/>
      <c r="J242" s="160"/>
      <c r="K242" s="160"/>
      <c r="L242" s="160"/>
      <c r="M242" s="160"/>
      <c r="N242" s="160"/>
      <c r="O242" s="160"/>
      <c r="P242" s="160"/>
      <c r="Q242" s="160"/>
      <c r="R242" s="160"/>
      <c r="S242" s="160"/>
      <c r="T242" s="160"/>
      <c r="U242" s="160"/>
      <c r="V242" s="160"/>
      <c r="W242" s="160"/>
      <c r="X242" s="151"/>
      <c r="Y242" s="151"/>
      <c r="Z242" s="151"/>
      <c r="AA242" s="151"/>
      <c r="AB242" s="151"/>
      <c r="AC242" s="151"/>
      <c r="AD242" s="151"/>
      <c r="AE242" s="151"/>
      <c r="AF242" s="151"/>
      <c r="AG242" s="151" t="s">
        <v>250</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c r="A243" s="158"/>
      <c r="B243" s="159"/>
      <c r="C243" s="198" t="s">
        <v>2542</v>
      </c>
      <c r="D243" s="190"/>
      <c r="E243" s="191">
        <v>15.75</v>
      </c>
      <c r="F243" s="160"/>
      <c r="G243" s="160"/>
      <c r="H243" s="160"/>
      <c r="I243" s="160"/>
      <c r="J243" s="160"/>
      <c r="K243" s="160"/>
      <c r="L243" s="160"/>
      <c r="M243" s="160"/>
      <c r="N243" s="160"/>
      <c r="O243" s="160"/>
      <c r="P243" s="160"/>
      <c r="Q243" s="160"/>
      <c r="R243" s="160"/>
      <c r="S243" s="160"/>
      <c r="T243" s="160"/>
      <c r="U243" s="160"/>
      <c r="V243" s="160"/>
      <c r="W243" s="160"/>
      <c r="X243" s="151"/>
      <c r="Y243" s="151"/>
      <c r="Z243" s="151"/>
      <c r="AA243" s="151"/>
      <c r="AB243" s="151"/>
      <c r="AC243" s="151"/>
      <c r="AD243" s="151"/>
      <c r="AE243" s="151"/>
      <c r="AF243" s="151"/>
      <c r="AG243" s="151" t="s">
        <v>250</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1">
      <c r="A244" s="158"/>
      <c r="B244" s="159"/>
      <c r="C244" s="198" t="s">
        <v>2543</v>
      </c>
      <c r="D244" s="190"/>
      <c r="E244" s="191">
        <v>3.5910000000000002</v>
      </c>
      <c r="F244" s="160"/>
      <c r="G244" s="160"/>
      <c r="H244" s="160"/>
      <c r="I244" s="160"/>
      <c r="J244" s="160"/>
      <c r="K244" s="160"/>
      <c r="L244" s="160"/>
      <c r="M244" s="160"/>
      <c r="N244" s="160"/>
      <c r="O244" s="160"/>
      <c r="P244" s="160"/>
      <c r="Q244" s="160"/>
      <c r="R244" s="160"/>
      <c r="S244" s="160"/>
      <c r="T244" s="160"/>
      <c r="U244" s="160"/>
      <c r="V244" s="160"/>
      <c r="W244" s="160"/>
      <c r="X244" s="151"/>
      <c r="Y244" s="151"/>
      <c r="Z244" s="151"/>
      <c r="AA244" s="151"/>
      <c r="AB244" s="151"/>
      <c r="AC244" s="151"/>
      <c r="AD244" s="151"/>
      <c r="AE244" s="151"/>
      <c r="AF244" s="151"/>
      <c r="AG244" s="151" t="s">
        <v>250</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c r="A245" s="158"/>
      <c r="B245" s="159"/>
      <c r="C245" s="198" t="s">
        <v>2544</v>
      </c>
      <c r="D245" s="190"/>
      <c r="E245" s="191">
        <v>18.176400000000001</v>
      </c>
      <c r="F245" s="160"/>
      <c r="G245" s="160"/>
      <c r="H245" s="160"/>
      <c r="I245" s="160"/>
      <c r="J245" s="160"/>
      <c r="K245" s="160"/>
      <c r="L245" s="160"/>
      <c r="M245" s="160"/>
      <c r="N245" s="160"/>
      <c r="O245" s="160"/>
      <c r="P245" s="160"/>
      <c r="Q245" s="160"/>
      <c r="R245" s="160"/>
      <c r="S245" s="160"/>
      <c r="T245" s="160"/>
      <c r="U245" s="160"/>
      <c r="V245" s="160"/>
      <c r="W245" s="160"/>
      <c r="X245" s="151"/>
      <c r="Y245" s="151"/>
      <c r="Z245" s="151"/>
      <c r="AA245" s="151"/>
      <c r="AB245" s="151"/>
      <c r="AC245" s="151"/>
      <c r="AD245" s="151"/>
      <c r="AE245" s="151"/>
      <c r="AF245" s="151"/>
      <c r="AG245" s="151" t="s">
        <v>250</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c r="A246" s="158"/>
      <c r="B246" s="159"/>
      <c r="C246" s="198" t="s">
        <v>2545</v>
      </c>
      <c r="D246" s="190"/>
      <c r="E246" s="191">
        <v>48.320999999999998</v>
      </c>
      <c r="F246" s="160"/>
      <c r="G246" s="160"/>
      <c r="H246" s="160"/>
      <c r="I246" s="160"/>
      <c r="J246" s="160"/>
      <c r="K246" s="160"/>
      <c r="L246" s="160"/>
      <c r="M246" s="160"/>
      <c r="N246" s="160"/>
      <c r="O246" s="160"/>
      <c r="P246" s="160"/>
      <c r="Q246" s="160"/>
      <c r="R246" s="160"/>
      <c r="S246" s="160"/>
      <c r="T246" s="160"/>
      <c r="U246" s="160"/>
      <c r="V246" s="160"/>
      <c r="W246" s="160"/>
      <c r="X246" s="151"/>
      <c r="Y246" s="151"/>
      <c r="Z246" s="151"/>
      <c r="AA246" s="151"/>
      <c r="AB246" s="151"/>
      <c r="AC246" s="151"/>
      <c r="AD246" s="151"/>
      <c r="AE246" s="151"/>
      <c r="AF246" s="151"/>
      <c r="AG246" s="151" t="s">
        <v>250</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c r="A247" s="158"/>
      <c r="B247" s="159"/>
      <c r="C247" s="198" t="s">
        <v>2546</v>
      </c>
      <c r="D247" s="190"/>
      <c r="E247" s="191">
        <v>6.1319999999999997</v>
      </c>
      <c r="F247" s="160"/>
      <c r="G247" s="160"/>
      <c r="H247" s="160"/>
      <c r="I247" s="160"/>
      <c r="J247" s="160"/>
      <c r="K247" s="160"/>
      <c r="L247" s="160"/>
      <c r="M247" s="160"/>
      <c r="N247" s="160"/>
      <c r="O247" s="160"/>
      <c r="P247" s="160"/>
      <c r="Q247" s="160"/>
      <c r="R247" s="160"/>
      <c r="S247" s="160"/>
      <c r="T247" s="160"/>
      <c r="U247" s="160"/>
      <c r="V247" s="160"/>
      <c r="W247" s="160"/>
      <c r="X247" s="151"/>
      <c r="Y247" s="151"/>
      <c r="Z247" s="151"/>
      <c r="AA247" s="151"/>
      <c r="AB247" s="151"/>
      <c r="AC247" s="151"/>
      <c r="AD247" s="151"/>
      <c r="AE247" s="151"/>
      <c r="AF247" s="151"/>
      <c r="AG247" s="151" t="s">
        <v>250</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c r="A248" s="158"/>
      <c r="B248" s="159"/>
      <c r="C248" s="198" t="s">
        <v>2547</v>
      </c>
      <c r="D248" s="190"/>
      <c r="E248" s="191">
        <v>5.1684000000000001</v>
      </c>
      <c r="F248" s="160"/>
      <c r="G248" s="160"/>
      <c r="H248" s="160"/>
      <c r="I248" s="160"/>
      <c r="J248" s="160"/>
      <c r="K248" s="160"/>
      <c r="L248" s="160"/>
      <c r="M248" s="160"/>
      <c r="N248" s="160"/>
      <c r="O248" s="160"/>
      <c r="P248" s="160"/>
      <c r="Q248" s="160"/>
      <c r="R248" s="160"/>
      <c r="S248" s="160"/>
      <c r="T248" s="160"/>
      <c r="U248" s="160"/>
      <c r="V248" s="160"/>
      <c r="W248" s="160"/>
      <c r="X248" s="151"/>
      <c r="Y248" s="151"/>
      <c r="Z248" s="151"/>
      <c r="AA248" s="151"/>
      <c r="AB248" s="151"/>
      <c r="AC248" s="151"/>
      <c r="AD248" s="151"/>
      <c r="AE248" s="151"/>
      <c r="AF248" s="151"/>
      <c r="AG248" s="151" t="s">
        <v>250</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c r="A249" s="158"/>
      <c r="B249" s="159"/>
      <c r="C249" s="198" t="s">
        <v>2548</v>
      </c>
      <c r="D249" s="190"/>
      <c r="E249" s="191">
        <v>1.21</v>
      </c>
      <c r="F249" s="160"/>
      <c r="G249" s="160"/>
      <c r="H249" s="160"/>
      <c r="I249" s="160"/>
      <c r="J249" s="160"/>
      <c r="K249" s="160"/>
      <c r="L249" s="160"/>
      <c r="M249" s="160"/>
      <c r="N249" s="160"/>
      <c r="O249" s="160"/>
      <c r="P249" s="160"/>
      <c r="Q249" s="160"/>
      <c r="R249" s="160"/>
      <c r="S249" s="160"/>
      <c r="T249" s="160"/>
      <c r="U249" s="160"/>
      <c r="V249" s="160"/>
      <c r="W249" s="160"/>
      <c r="X249" s="151"/>
      <c r="Y249" s="151"/>
      <c r="Z249" s="151"/>
      <c r="AA249" s="151"/>
      <c r="AB249" s="151"/>
      <c r="AC249" s="151"/>
      <c r="AD249" s="151"/>
      <c r="AE249" s="151"/>
      <c r="AF249" s="151"/>
      <c r="AG249" s="151" t="s">
        <v>250</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c r="A250" s="158"/>
      <c r="B250" s="159"/>
      <c r="C250" s="198" t="s">
        <v>2549</v>
      </c>
      <c r="D250" s="190"/>
      <c r="E250" s="191">
        <v>0.55000000000000004</v>
      </c>
      <c r="F250" s="160"/>
      <c r="G250" s="160"/>
      <c r="H250" s="160"/>
      <c r="I250" s="160"/>
      <c r="J250" s="160"/>
      <c r="K250" s="160"/>
      <c r="L250" s="160"/>
      <c r="M250" s="160"/>
      <c r="N250" s="160"/>
      <c r="O250" s="160"/>
      <c r="P250" s="160"/>
      <c r="Q250" s="160"/>
      <c r="R250" s="160"/>
      <c r="S250" s="160"/>
      <c r="T250" s="160"/>
      <c r="U250" s="160"/>
      <c r="V250" s="160"/>
      <c r="W250" s="160"/>
      <c r="X250" s="151"/>
      <c r="Y250" s="151"/>
      <c r="Z250" s="151"/>
      <c r="AA250" s="151"/>
      <c r="AB250" s="151"/>
      <c r="AC250" s="151"/>
      <c r="AD250" s="151"/>
      <c r="AE250" s="151"/>
      <c r="AF250" s="151"/>
      <c r="AG250" s="151" t="s">
        <v>250</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c r="A251" s="158"/>
      <c r="B251" s="159"/>
      <c r="C251" s="198" t="s">
        <v>2550</v>
      </c>
      <c r="D251" s="190"/>
      <c r="E251" s="191">
        <v>1.8540000000000001</v>
      </c>
      <c r="F251" s="160"/>
      <c r="G251" s="160"/>
      <c r="H251" s="160"/>
      <c r="I251" s="160"/>
      <c r="J251" s="160"/>
      <c r="K251" s="160"/>
      <c r="L251" s="160"/>
      <c r="M251" s="160"/>
      <c r="N251" s="160"/>
      <c r="O251" s="160"/>
      <c r="P251" s="160"/>
      <c r="Q251" s="160"/>
      <c r="R251" s="160"/>
      <c r="S251" s="160"/>
      <c r="T251" s="160"/>
      <c r="U251" s="160"/>
      <c r="V251" s="160"/>
      <c r="W251" s="160"/>
      <c r="X251" s="151"/>
      <c r="Y251" s="151"/>
      <c r="Z251" s="151"/>
      <c r="AA251" s="151"/>
      <c r="AB251" s="151"/>
      <c r="AC251" s="151"/>
      <c r="AD251" s="151"/>
      <c r="AE251" s="151"/>
      <c r="AF251" s="151"/>
      <c r="AG251" s="151" t="s">
        <v>250</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c r="A252" s="158"/>
      <c r="B252" s="159"/>
      <c r="C252" s="198" t="s">
        <v>2551</v>
      </c>
      <c r="D252" s="190"/>
      <c r="E252" s="191">
        <v>3.7124999999999999</v>
      </c>
      <c r="F252" s="160"/>
      <c r="G252" s="160"/>
      <c r="H252" s="160"/>
      <c r="I252" s="160"/>
      <c r="J252" s="160"/>
      <c r="K252" s="160"/>
      <c r="L252" s="160"/>
      <c r="M252" s="160"/>
      <c r="N252" s="160"/>
      <c r="O252" s="160"/>
      <c r="P252" s="160"/>
      <c r="Q252" s="160"/>
      <c r="R252" s="160"/>
      <c r="S252" s="160"/>
      <c r="T252" s="160"/>
      <c r="U252" s="160"/>
      <c r="V252" s="160"/>
      <c r="W252" s="160"/>
      <c r="X252" s="151"/>
      <c r="Y252" s="151"/>
      <c r="Z252" s="151"/>
      <c r="AA252" s="151"/>
      <c r="AB252" s="151"/>
      <c r="AC252" s="151"/>
      <c r="AD252" s="151"/>
      <c r="AE252" s="151"/>
      <c r="AF252" s="151"/>
      <c r="AG252" s="151" t="s">
        <v>250</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c r="A253" s="158"/>
      <c r="B253" s="159"/>
      <c r="C253" s="198" t="s">
        <v>2552</v>
      </c>
      <c r="D253" s="190"/>
      <c r="E253" s="191">
        <v>14.385</v>
      </c>
      <c r="F253" s="160"/>
      <c r="G253" s="160"/>
      <c r="H253" s="160"/>
      <c r="I253" s="160"/>
      <c r="J253" s="160"/>
      <c r="K253" s="160"/>
      <c r="L253" s="160"/>
      <c r="M253" s="160"/>
      <c r="N253" s="160"/>
      <c r="O253" s="160"/>
      <c r="P253" s="160"/>
      <c r="Q253" s="160"/>
      <c r="R253" s="160"/>
      <c r="S253" s="160"/>
      <c r="T253" s="160"/>
      <c r="U253" s="160"/>
      <c r="V253" s="160"/>
      <c r="W253" s="160"/>
      <c r="X253" s="151"/>
      <c r="Y253" s="151"/>
      <c r="Z253" s="151"/>
      <c r="AA253" s="151"/>
      <c r="AB253" s="151"/>
      <c r="AC253" s="151"/>
      <c r="AD253" s="151"/>
      <c r="AE253" s="151"/>
      <c r="AF253" s="151"/>
      <c r="AG253" s="151" t="s">
        <v>250</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c r="A254" s="158"/>
      <c r="B254" s="159"/>
      <c r="C254" s="198" t="s">
        <v>2553</v>
      </c>
      <c r="D254" s="190"/>
      <c r="E254" s="191">
        <v>16.38</v>
      </c>
      <c r="F254" s="160"/>
      <c r="G254" s="160"/>
      <c r="H254" s="160"/>
      <c r="I254" s="160"/>
      <c r="J254" s="160"/>
      <c r="K254" s="160"/>
      <c r="L254" s="160"/>
      <c r="M254" s="160"/>
      <c r="N254" s="160"/>
      <c r="O254" s="160"/>
      <c r="P254" s="160"/>
      <c r="Q254" s="160"/>
      <c r="R254" s="160"/>
      <c r="S254" s="160"/>
      <c r="T254" s="160"/>
      <c r="U254" s="160"/>
      <c r="V254" s="160"/>
      <c r="W254" s="160"/>
      <c r="X254" s="151"/>
      <c r="Y254" s="151"/>
      <c r="Z254" s="151"/>
      <c r="AA254" s="151"/>
      <c r="AB254" s="151"/>
      <c r="AC254" s="151"/>
      <c r="AD254" s="151"/>
      <c r="AE254" s="151"/>
      <c r="AF254" s="151"/>
      <c r="AG254" s="151" t="s">
        <v>250</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c r="A255" s="158"/>
      <c r="B255" s="159"/>
      <c r="C255" s="198" t="s">
        <v>2554</v>
      </c>
      <c r="D255" s="190"/>
      <c r="E255" s="191">
        <v>30.24</v>
      </c>
      <c r="F255" s="160"/>
      <c r="G255" s="160"/>
      <c r="H255" s="160"/>
      <c r="I255" s="160"/>
      <c r="J255" s="160"/>
      <c r="K255" s="160"/>
      <c r="L255" s="160"/>
      <c r="M255" s="160"/>
      <c r="N255" s="160"/>
      <c r="O255" s="160"/>
      <c r="P255" s="160"/>
      <c r="Q255" s="160"/>
      <c r="R255" s="160"/>
      <c r="S255" s="160"/>
      <c r="T255" s="160"/>
      <c r="U255" s="160"/>
      <c r="V255" s="160"/>
      <c r="W255" s="160"/>
      <c r="X255" s="151"/>
      <c r="Y255" s="151"/>
      <c r="Z255" s="151"/>
      <c r="AA255" s="151"/>
      <c r="AB255" s="151"/>
      <c r="AC255" s="151"/>
      <c r="AD255" s="151"/>
      <c r="AE255" s="151"/>
      <c r="AF255" s="151"/>
      <c r="AG255" s="151" t="s">
        <v>250</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c r="A256" s="158"/>
      <c r="B256" s="159"/>
      <c r="C256" s="198" t="s">
        <v>2555</v>
      </c>
      <c r="D256" s="190"/>
      <c r="E256" s="191">
        <v>3.468</v>
      </c>
      <c r="F256" s="160"/>
      <c r="G256" s="160"/>
      <c r="H256" s="160"/>
      <c r="I256" s="160"/>
      <c r="J256" s="160"/>
      <c r="K256" s="160"/>
      <c r="L256" s="160"/>
      <c r="M256" s="160"/>
      <c r="N256" s="160"/>
      <c r="O256" s="160"/>
      <c r="P256" s="160"/>
      <c r="Q256" s="160"/>
      <c r="R256" s="160"/>
      <c r="S256" s="160"/>
      <c r="T256" s="160"/>
      <c r="U256" s="160"/>
      <c r="V256" s="160"/>
      <c r="W256" s="160"/>
      <c r="X256" s="151"/>
      <c r="Y256" s="151"/>
      <c r="Z256" s="151"/>
      <c r="AA256" s="151"/>
      <c r="AB256" s="151"/>
      <c r="AC256" s="151"/>
      <c r="AD256" s="151"/>
      <c r="AE256" s="151"/>
      <c r="AF256" s="151"/>
      <c r="AG256" s="151" t="s">
        <v>250</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c r="A257" s="158"/>
      <c r="B257" s="159"/>
      <c r="C257" s="198" t="s">
        <v>2556</v>
      </c>
      <c r="D257" s="190"/>
      <c r="E257" s="191">
        <v>3.4649999999999999</v>
      </c>
      <c r="F257" s="160"/>
      <c r="G257" s="160"/>
      <c r="H257" s="160"/>
      <c r="I257" s="160"/>
      <c r="J257" s="160"/>
      <c r="K257" s="160"/>
      <c r="L257" s="160"/>
      <c r="M257" s="160"/>
      <c r="N257" s="160"/>
      <c r="O257" s="160"/>
      <c r="P257" s="160"/>
      <c r="Q257" s="160"/>
      <c r="R257" s="160"/>
      <c r="S257" s="160"/>
      <c r="T257" s="160"/>
      <c r="U257" s="160"/>
      <c r="V257" s="160"/>
      <c r="W257" s="160"/>
      <c r="X257" s="151"/>
      <c r="Y257" s="151"/>
      <c r="Z257" s="151"/>
      <c r="AA257" s="151"/>
      <c r="AB257" s="151"/>
      <c r="AC257" s="151"/>
      <c r="AD257" s="151"/>
      <c r="AE257" s="151"/>
      <c r="AF257" s="151"/>
      <c r="AG257" s="151" t="s">
        <v>250</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c r="A258" s="158"/>
      <c r="B258" s="159"/>
      <c r="C258" s="198" t="s">
        <v>2557</v>
      </c>
      <c r="D258" s="190"/>
      <c r="E258" s="191">
        <v>1.8149999999999999</v>
      </c>
      <c r="F258" s="160"/>
      <c r="G258" s="160"/>
      <c r="H258" s="160"/>
      <c r="I258" s="160"/>
      <c r="J258" s="160"/>
      <c r="K258" s="160"/>
      <c r="L258" s="160"/>
      <c r="M258" s="160"/>
      <c r="N258" s="160"/>
      <c r="O258" s="160"/>
      <c r="P258" s="160"/>
      <c r="Q258" s="160"/>
      <c r="R258" s="160"/>
      <c r="S258" s="160"/>
      <c r="T258" s="160"/>
      <c r="U258" s="160"/>
      <c r="V258" s="160"/>
      <c r="W258" s="160"/>
      <c r="X258" s="151"/>
      <c r="Y258" s="151"/>
      <c r="Z258" s="151"/>
      <c r="AA258" s="151"/>
      <c r="AB258" s="151"/>
      <c r="AC258" s="151"/>
      <c r="AD258" s="151"/>
      <c r="AE258" s="151"/>
      <c r="AF258" s="151"/>
      <c r="AG258" s="151" t="s">
        <v>250</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c r="A259" s="158"/>
      <c r="B259" s="159"/>
      <c r="C259" s="198" t="s">
        <v>2558</v>
      </c>
      <c r="D259" s="190"/>
      <c r="E259" s="191">
        <v>1.8714999999999999</v>
      </c>
      <c r="F259" s="160"/>
      <c r="G259" s="160"/>
      <c r="H259" s="160"/>
      <c r="I259" s="160"/>
      <c r="J259" s="160"/>
      <c r="K259" s="160"/>
      <c r="L259" s="160"/>
      <c r="M259" s="160"/>
      <c r="N259" s="160"/>
      <c r="O259" s="160"/>
      <c r="P259" s="160"/>
      <c r="Q259" s="160"/>
      <c r="R259" s="160"/>
      <c r="S259" s="160"/>
      <c r="T259" s="160"/>
      <c r="U259" s="160"/>
      <c r="V259" s="160"/>
      <c r="W259" s="160"/>
      <c r="X259" s="151"/>
      <c r="Y259" s="151"/>
      <c r="Z259" s="151"/>
      <c r="AA259" s="151"/>
      <c r="AB259" s="151"/>
      <c r="AC259" s="151"/>
      <c r="AD259" s="151"/>
      <c r="AE259" s="151"/>
      <c r="AF259" s="151"/>
      <c r="AG259" s="151" t="s">
        <v>250</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c r="A260" s="168">
        <v>33</v>
      </c>
      <c r="B260" s="169" t="s">
        <v>2643</v>
      </c>
      <c r="C260" s="185" t="s">
        <v>2644</v>
      </c>
      <c r="D260" s="170" t="s">
        <v>292</v>
      </c>
      <c r="E260" s="171">
        <v>1083.9000000000001</v>
      </c>
      <c r="F260" s="172">
        <v>0</v>
      </c>
      <c r="G260" s="173">
        <f>ROUND(E260*F260,2)</f>
        <v>0</v>
      </c>
      <c r="H260" s="172"/>
      <c r="I260" s="173">
        <f>ROUND(E260*H260,2)</f>
        <v>0</v>
      </c>
      <c r="J260" s="172"/>
      <c r="K260" s="173">
        <f>ROUND(E260*J260,2)</f>
        <v>0</v>
      </c>
      <c r="L260" s="173">
        <v>21</v>
      </c>
      <c r="M260" s="173">
        <f>G260*(1+L260/100)</f>
        <v>0</v>
      </c>
      <c r="N260" s="173">
        <v>8.0000000000000002E-3</v>
      </c>
      <c r="O260" s="173">
        <f>ROUND(E260*N260,2)</f>
        <v>8.67</v>
      </c>
      <c r="P260" s="173">
        <v>0</v>
      </c>
      <c r="Q260" s="173">
        <f>ROUND(E260*P260,2)</f>
        <v>0</v>
      </c>
      <c r="R260" s="173" t="s">
        <v>309</v>
      </c>
      <c r="S260" s="173" t="s">
        <v>201</v>
      </c>
      <c r="T260" s="174" t="s">
        <v>245</v>
      </c>
      <c r="U260" s="160">
        <v>0.111</v>
      </c>
      <c r="V260" s="160">
        <f>ROUND(E260*U260,2)</f>
        <v>120.31</v>
      </c>
      <c r="W260" s="160"/>
      <c r="X260" s="151"/>
      <c r="Y260" s="151"/>
      <c r="Z260" s="151"/>
      <c r="AA260" s="151"/>
      <c r="AB260" s="151"/>
      <c r="AC260" s="151"/>
      <c r="AD260" s="151"/>
      <c r="AE260" s="151"/>
      <c r="AF260" s="151"/>
      <c r="AG260" s="151" t="s">
        <v>259</v>
      </c>
      <c r="AH260" s="151"/>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c r="A261" s="158"/>
      <c r="B261" s="159"/>
      <c r="C261" s="198" t="s">
        <v>2601</v>
      </c>
      <c r="D261" s="190"/>
      <c r="E261" s="191">
        <v>42.5</v>
      </c>
      <c r="F261" s="160"/>
      <c r="G261" s="160"/>
      <c r="H261" s="160"/>
      <c r="I261" s="160"/>
      <c r="J261" s="160"/>
      <c r="K261" s="160"/>
      <c r="L261" s="160"/>
      <c r="M261" s="160"/>
      <c r="N261" s="160"/>
      <c r="O261" s="160"/>
      <c r="P261" s="160"/>
      <c r="Q261" s="160"/>
      <c r="R261" s="160"/>
      <c r="S261" s="160"/>
      <c r="T261" s="160"/>
      <c r="U261" s="160"/>
      <c r="V261" s="160"/>
      <c r="W261" s="160"/>
      <c r="X261" s="151"/>
      <c r="Y261" s="151"/>
      <c r="Z261" s="151"/>
      <c r="AA261" s="151"/>
      <c r="AB261" s="151"/>
      <c r="AC261" s="151"/>
      <c r="AD261" s="151"/>
      <c r="AE261" s="151"/>
      <c r="AF261" s="151"/>
      <c r="AG261" s="151" t="s">
        <v>250</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c r="A262" s="158"/>
      <c r="B262" s="159"/>
      <c r="C262" s="198" t="s">
        <v>2602</v>
      </c>
      <c r="D262" s="190"/>
      <c r="E262" s="191">
        <v>21</v>
      </c>
      <c r="F262" s="160"/>
      <c r="G262" s="160"/>
      <c r="H262" s="160"/>
      <c r="I262" s="160"/>
      <c r="J262" s="160"/>
      <c r="K262" s="160"/>
      <c r="L262" s="160"/>
      <c r="M262" s="160"/>
      <c r="N262" s="160"/>
      <c r="O262" s="160"/>
      <c r="P262" s="160"/>
      <c r="Q262" s="160"/>
      <c r="R262" s="160"/>
      <c r="S262" s="160"/>
      <c r="T262" s="160"/>
      <c r="U262" s="160"/>
      <c r="V262" s="160"/>
      <c r="W262" s="160"/>
      <c r="X262" s="151"/>
      <c r="Y262" s="151"/>
      <c r="Z262" s="151"/>
      <c r="AA262" s="151"/>
      <c r="AB262" s="151"/>
      <c r="AC262" s="151"/>
      <c r="AD262" s="151"/>
      <c r="AE262" s="151"/>
      <c r="AF262" s="151"/>
      <c r="AG262" s="151" t="s">
        <v>250</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c r="A263" s="158"/>
      <c r="B263" s="159"/>
      <c r="C263" s="198" t="s">
        <v>2603</v>
      </c>
      <c r="D263" s="190"/>
      <c r="E263" s="191">
        <v>22</v>
      </c>
      <c r="F263" s="160"/>
      <c r="G263" s="160"/>
      <c r="H263" s="160"/>
      <c r="I263" s="160"/>
      <c r="J263" s="160"/>
      <c r="K263" s="160"/>
      <c r="L263" s="160"/>
      <c r="M263" s="160"/>
      <c r="N263" s="160"/>
      <c r="O263" s="160"/>
      <c r="P263" s="160"/>
      <c r="Q263" s="160"/>
      <c r="R263" s="160"/>
      <c r="S263" s="160"/>
      <c r="T263" s="160"/>
      <c r="U263" s="160"/>
      <c r="V263" s="160"/>
      <c r="W263" s="160"/>
      <c r="X263" s="151"/>
      <c r="Y263" s="151"/>
      <c r="Z263" s="151"/>
      <c r="AA263" s="151"/>
      <c r="AB263" s="151"/>
      <c r="AC263" s="151"/>
      <c r="AD263" s="151"/>
      <c r="AE263" s="151"/>
      <c r="AF263" s="151"/>
      <c r="AG263" s="151" t="s">
        <v>250</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c r="A264" s="158"/>
      <c r="B264" s="159"/>
      <c r="C264" s="198" t="s">
        <v>2604</v>
      </c>
      <c r="D264" s="190"/>
      <c r="E264" s="191">
        <v>21</v>
      </c>
      <c r="F264" s="160"/>
      <c r="G264" s="160"/>
      <c r="H264" s="160"/>
      <c r="I264" s="160"/>
      <c r="J264" s="160"/>
      <c r="K264" s="160"/>
      <c r="L264" s="160"/>
      <c r="M264" s="160"/>
      <c r="N264" s="160"/>
      <c r="O264" s="160"/>
      <c r="P264" s="160"/>
      <c r="Q264" s="160"/>
      <c r="R264" s="160"/>
      <c r="S264" s="160"/>
      <c r="T264" s="160"/>
      <c r="U264" s="160"/>
      <c r="V264" s="160"/>
      <c r="W264" s="160"/>
      <c r="X264" s="151"/>
      <c r="Y264" s="151"/>
      <c r="Z264" s="151"/>
      <c r="AA264" s="151"/>
      <c r="AB264" s="151"/>
      <c r="AC264" s="151"/>
      <c r="AD264" s="151"/>
      <c r="AE264" s="151"/>
      <c r="AF264" s="151"/>
      <c r="AG264" s="151" t="s">
        <v>250</v>
      </c>
      <c r="AH264" s="151">
        <v>0</v>
      </c>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1">
      <c r="A265" s="158"/>
      <c r="B265" s="159"/>
      <c r="C265" s="198" t="s">
        <v>2605</v>
      </c>
      <c r="D265" s="190"/>
      <c r="E265" s="191">
        <v>42</v>
      </c>
      <c r="F265" s="160"/>
      <c r="G265" s="160"/>
      <c r="H265" s="160"/>
      <c r="I265" s="160"/>
      <c r="J265" s="160"/>
      <c r="K265" s="160"/>
      <c r="L265" s="160"/>
      <c r="M265" s="160"/>
      <c r="N265" s="160"/>
      <c r="O265" s="160"/>
      <c r="P265" s="160"/>
      <c r="Q265" s="160"/>
      <c r="R265" s="160"/>
      <c r="S265" s="160"/>
      <c r="T265" s="160"/>
      <c r="U265" s="160"/>
      <c r="V265" s="160"/>
      <c r="W265" s="160"/>
      <c r="X265" s="151"/>
      <c r="Y265" s="151"/>
      <c r="Z265" s="151"/>
      <c r="AA265" s="151"/>
      <c r="AB265" s="151"/>
      <c r="AC265" s="151"/>
      <c r="AD265" s="151"/>
      <c r="AE265" s="151"/>
      <c r="AF265" s="151"/>
      <c r="AG265" s="151" t="s">
        <v>250</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c r="A266" s="158"/>
      <c r="B266" s="159"/>
      <c r="C266" s="198" t="s">
        <v>2606</v>
      </c>
      <c r="D266" s="190"/>
      <c r="E266" s="191">
        <v>23</v>
      </c>
      <c r="F266" s="160"/>
      <c r="G266" s="160"/>
      <c r="H266" s="160"/>
      <c r="I266" s="160"/>
      <c r="J266" s="160"/>
      <c r="K266" s="160"/>
      <c r="L266" s="160"/>
      <c r="M266" s="160"/>
      <c r="N266" s="160"/>
      <c r="O266" s="160"/>
      <c r="P266" s="160"/>
      <c r="Q266" s="160"/>
      <c r="R266" s="160"/>
      <c r="S266" s="160"/>
      <c r="T266" s="160"/>
      <c r="U266" s="160"/>
      <c r="V266" s="160"/>
      <c r="W266" s="160"/>
      <c r="X266" s="151"/>
      <c r="Y266" s="151"/>
      <c r="Z266" s="151"/>
      <c r="AA266" s="151"/>
      <c r="AB266" s="151"/>
      <c r="AC266" s="151"/>
      <c r="AD266" s="151"/>
      <c r="AE266" s="151"/>
      <c r="AF266" s="151"/>
      <c r="AG266" s="151" t="s">
        <v>250</v>
      </c>
      <c r="AH266" s="151">
        <v>0</v>
      </c>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outlineLevel="1">
      <c r="A267" s="158"/>
      <c r="B267" s="159"/>
      <c r="C267" s="198" t="s">
        <v>2607</v>
      </c>
      <c r="D267" s="190"/>
      <c r="E267" s="191">
        <v>30.5</v>
      </c>
      <c r="F267" s="160"/>
      <c r="G267" s="160"/>
      <c r="H267" s="160"/>
      <c r="I267" s="160"/>
      <c r="J267" s="160"/>
      <c r="K267" s="160"/>
      <c r="L267" s="160"/>
      <c r="M267" s="160"/>
      <c r="N267" s="160"/>
      <c r="O267" s="160"/>
      <c r="P267" s="160"/>
      <c r="Q267" s="160"/>
      <c r="R267" s="160"/>
      <c r="S267" s="160"/>
      <c r="T267" s="160"/>
      <c r="U267" s="160"/>
      <c r="V267" s="160"/>
      <c r="W267" s="160"/>
      <c r="X267" s="151"/>
      <c r="Y267" s="151"/>
      <c r="Z267" s="151"/>
      <c r="AA267" s="151"/>
      <c r="AB267" s="151"/>
      <c r="AC267" s="151"/>
      <c r="AD267" s="151"/>
      <c r="AE267" s="151"/>
      <c r="AF267" s="151"/>
      <c r="AG267" s="151" t="s">
        <v>250</v>
      </c>
      <c r="AH267" s="151">
        <v>0</v>
      </c>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c r="A268" s="158"/>
      <c r="B268" s="159"/>
      <c r="C268" s="202" t="s">
        <v>2645</v>
      </c>
      <c r="D268" s="196"/>
      <c r="E268" s="197">
        <v>202</v>
      </c>
      <c r="F268" s="160"/>
      <c r="G268" s="160"/>
      <c r="H268" s="160"/>
      <c r="I268" s="160"/>
      <c r="J268" s="160"/>
      <c r="K268" s="160"/>
      <c r="L268" s="160"/>
      <c r="M268" s="160"/>
      <c r="N268" s="160"/>
      <c r="O268" s="160"/>
      <c r="P268" s="160"/>
      <c r="Q268" s="160"/>
      <c r="R268" s="160"/>
      <c r="S268" s="160"/>
      <c r="T268" s="160"/>
      <c r="U268" s="160"/>
      <c r="V268" s="160"/>
      <c r="W268" s="160"/>
      <c r="X268" s="151"/>
      <c r="Y268" s="151"/>
      <c r="Z268" s="151"/>
      <c r="AA268" s="151"/>
      <c r="AB268" s="151"/>
      <c r="AC268" s="151"/>
      <c r="AD268" s="151"/>
      <c r="AE268" s="151"/>
      <c r="AF268" s="151"/>
      <c r="AG268" s="151" t="s">
        <v>250</v>
      </c>
      <c r="AH268" s="151">
        <v>1</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c r="A269" s="158"/>
      <c r="B269" s="159"/>
      <c r="C269" s="198" t="s">
        <v>2608</v>
      </c>
      <c r="D269" s="190"/>
      <c r="E269" s="191">
        <v>41</v>
      </c>
      <c r="F269" s="160"/>
      <c r="G269" s="160"/>
      <c r="H269" s="160"/>
      <c r="I269" s="160"/>
      <c r="J269" s="160"/>
      <c r="K269" s="160"/>
      <c r="L269" s="160"/>
      <c r="M269" s="160"/>
      <c r="N269" s="160"/>
      <c r="O269" s="160"/>
      <c r="P269" s="160"/>
      <c r="Q269" s="160"/>
      <c r="R269" s="160"/>
      <c r="S269" s="160"/>
      <c r="T269" s="160"/>
      <c r="U269" s="160"/>
      <c r="V269" s="160"/>
      <c r="W269" s="160"/>
      <c r="X269" s="151"/>
      <c r="Y269" s="151"/>
      <c r="Z269" s="151"/>
      <c r="AA269" s="151"/>
      <c r="AB269" s="151"/>
      <c r="AC269" s="151"/>
      <c r="AD269" s="151"/>
      <c r="AE269" s="151"/>
      <c r="AF269" s="151"/>
      <c r="AG269" s="151" t="s">
        <v>250</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c r="A270" s="158"/>
      <c r="B270" s="159"/>
      <c r="C270" s="198" t="s">
        <v>2609</v>
      </c>
      <c r="D270" s="190"/>
      <c r="E270" s="191">
        <v>16</v>
      </c>
      <c r="F270" s="160"/>
      <c r="G270" s="160"/>
      <c r="H270" s="160"/>
      <c r="I270" s="160"/>
      <c r="J270" s="160"/>
      <c r="K270" s="160"/>
      <c r="L270" s="160"/>
      <c r="M270" s="160"/>
      <c r="N270" s="160"/>
      <c r="O270" s="160"/>
      <c r="P270" s="160"/>
      <c r="Q270" s="160"/>
      <c r="R270" s="160"/>
      <c r="S270" s="160"/>
      <c r="T270" s="160"/>
      <c r="U270" s="160"/>
      <c r="V270" s="160"/>
      <c r="W270" s="160"/>
      <c r="X270" s="151"/>
      <c r="Y270" s="151"/>
      <c r="Z270" s="151"/>
      <c r="AA270" s="151"/>
      <c r="AB270" s="151"/>
      <c r="AC270" s="151"/>
      <c r="AD270" s="151"/>
      <c r="AE270" s="151"/>
      <c r="AF270" s="151"/>
      <c r="AG270" s="151" t="s">
        <v>250</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c r="A271" s="158"/>
      <c r="B271" s="159"/>
      <c r="C271" s="198" t="s">
        <v>2610</v>
      </c>
      <c r="D271" s="190"/>
      <c r="E271" s="191">
        <v>16</v>
      </c>
      <c r="F271" s="160"/>
      <c r="G271" s="160"/>
      <c r="H271" s="160"/>
      <c r="I271" s="160"/>
      <c r="J271" s="160"/>
      <c r="K271" s="160"/>
      <c r="L271" s="160"/>
      <c r="M271" s="160"/>
      <c r="N271" s="160"/>
      <c r="O271" s="160"/>
      <c r="P271" s="160"/>
      <c r="Q271" s="160"/>
      <c r="R271" s="160"/>
      <c r="S271" s="160"/>
      <c r="T271" s="160"/>
      <c r="U271" s="160"/>
      <c r="V271" s="160"/>
      <c r="W271" s="160"/>
      <c r="X271" s="151"/>
      <c r="Y271" s="151"/>
      <c r="Z271" s="151"/>
      <c r="AA271" s="151"/>
      <c r="AB271" s="151"/>
      <c r="AC271" s="151"/>
      <c r="AD271" s="151"/>
      <c r="AE271" s="151"/>
      <c r="AF271" s="151"/>
      <c r="AG271" s="151" t="s">
        <v>250</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c r="A272" s="158"/>
      <c r="B272" s="159"/>
      <c r="C272" s="198" t="s">
        <v>2611</v>
      </c>
      <c r="D272" s="190"/>
      <c r="E272" s="191">
        <v>17</v>
      </c>
      <c r="F272" s="160"/>
      <c r="G272" s="160"/>
      <c r="H272" s="160"/>
      <c r="I272" s="160"/>
      <c r="J272" s="160"/>
      <c r="K272" s="160"/>
      <c r="L272" s="160"/>
      <c r="M272" s="160"/>
      <c r="N272" s="160"/>
      <c r="O272" s="160"/>
      <c r="P272" s="160"/>
      <c r="Q272" s="160"/>
      <c r="R272" s="160"/>
      <c r="S272" s="160"/>
      <c r="T272" s="160"/>
      <c r="U272" s="160"/>
      <c r="V272" s="160"/>
      <c r="W272" s="160"/>
      <c r="X272" s="151"/>
      <c r="Y272" s="151"/>
      <c r="Z272" s="151"/>
      <c r="AA272" s="151"/>
      <c r="AB272" s="151"/>
      <c r="AC272" s="151"/>
      <c r="AD272" s="151"/>
      <c r="AE272" s="151"/>
      <c r="AF272" s="151"/>
      <c r="AG272" s="151" t="s">
        <v>250</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c r="A273" s="158"/>
      <c r="B273" s="159"/>
      <c r="C273" s="198" t="s">
        <v>2612</v>
      </c>
      <c r="D273" s="190"/>
      <c r="E273" s="191">
        <v>46</v>
      </c>
      <c r="F273" s="160"/>
      <c r="G273" s="160"/>
      <c r="H273" s="160"/>
      <c r="I273" s="160"/>
      <c r="J273" s="160"/>
      <c r="K273" s="160"/>
      <c r="L273" s="160"/>
      <c r="M273" s="160"/>
      <c r="N273" s="160"/>
      <c r="O273" s="160"/>
      <c r="P273" s="160"/>
      <c r="Q273" s="160"/>
      <c r="R273" s="160"/>
      <c r="S273" s="160"/>
      <c r="T273" s="160"/>
      <c r="U273" s="160"/>
      <c r="V273" s="160"/>
      <c r="W273" s="160"/>
      <c r="X273" s="151"/>
      <c r="Y273" s="151"/>
      <c r="Z273" s="151"/>
      <c r="AA273" s="151"/>
      <c r="AB273" s="151"/>
      <c r="AC273" s="151"/>
      <c r="AD273" s="151"/>
      <c r="AE273" s="151"/>
      <c r="AF273" s="151"/>
      <c r="AG273" s="151" t="s">
        <v>250</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c r="A274" s="158"/>
      <c r="B274" s="159"/>
      <c r="C274" s="198" t="s">
        <v>2613</v>
      </c>
      <c r="D274" s="190"/>
      <c r="E274" s="191">
        <v>9</v>
      </c>
      <c r="F274" s="160"/>
      <c r="G274" s="160"/>
      <c r="H274" s="160"/>
      <c r="I274" s="160"/>
      <c r="J274" s="160"/>
      <c r="K274" s="160"/>
      <c r="L274" s="160"/>
      <c r="M274" s="160"/>
      <c r="N274" s="160"/>
      <c r="O274" s="160"/>
      <c r="P274" s="160"/>
      <c r="Q274" s="160"/>
      <c r="R274" s="160"/>
      <c r="S274" s="160"/>
      <c r="T274" s="160"/>
      <c r="U274" s="160"/>
      <c r="V274" s="160"/>
      <c r="W274" s="160"/>
      <c r="X274" s="151"/>
      <c r="Y274" s="151"/>
      <c r="Z274" s="151"/>
      <c r="AA274" s="151"/>
      <c r="AB274" s="151"/>
      <c r="AC274" s="151"/>
      <c r="AD274" s="151"/>
      <c r="AE274" s="151"/>
      <c r="AF274" s="151"/>
      <c r="AG274" s="151" t="s">
        <v>250</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c r="A275" s="158"/>
      <c r="B275" s="159"/>
      <c r="C275" s="198" t="s">
        <v>2614</v>
      </c>
      <c r="D275" s="190"/>
      <c r="E275" s="191">
        <v>24</v>
      </c>
      <c r="F275" s="160"/>
      <c r="G275" s="160"/>
      <c r="H275" s="160"/>
      <c r="I275" s="160"/>
      <c r="J275" s="160"/>
      <c r="K275" s="160"/>
      <c r="L275" s="160"/>
      <c r="M275" s="160"/>
      <c r="N275" s="160"/>
      <c r="O275" s="160"/>
      <c r="P275" s="160"/>
      <c r="Q275" s="160"/>
      <c r="R275" s="160"/>
      <c r="S275" s="160"/>
      <c r="T275" s="160"/>
      <c r="U275" s="160"/>
      <c r="V275" s="160"/>
      <c r="W275" s="160"/>
      <c r="X275" s="151"/>
      <c r="Y275" s="151"/>
      <c r="Z275" s="151"/>
      <c r="AA275" s="151"/>
      <c r="AB275" s="151"/>
      <c r="AC275" s="151"/>
      <c r="AD275" s="151"/>
      <c r="AE275" s="151"/>
      <c r="AF275" s="151"/>
      <c r="AG275" s="151" t="s">
        <v>250</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c r="A276" s="158"/>
      <c r="B276" s="159"/>
      <c r="C276" s="202" t="s">
        <v>2645</v>
      </c>
      <c r="D276" s="196"/>
      <c r="E276" s="197">
        <v>169</v>
      </c>
      <c r="F276" s="160"/>
      <c r="G276" s="160"/>
      <c r="H276" s="160"/>
      <c r="I276" s="160"/>
      <c r="J276" s="160"/>
      <c r="K276" s="160"/>
      <c r="L276" s="160"/>
      <c r="M276" s="160"/>
      <c r="N276" s="160"/>
      <c r="O276" s="160"/>
      <c r="P276" s="160"/>
      <c r="Q276" s="160"/>
      <c r="R276" s="160"/>
      <c r="S276" s="160"/>
      <c r="T276" s="160"/>
      <c r="U276" s="160"/>
      <c r="V276" s="160"/>
      <c r="W276" s="160"/>
      <c r="X276" s="151"/>
      <c r="Y276" s="151"/>
      <c r="Z276" s="151"/>
      <c r="AA276" s="151"/>
      <c r="AB276" s="151"/>
      <c r="AC276" s="151"/>
      <c r="AD276" s="151"/>
      <c r="AE276" s="151"/>
      <c r="AF276" s="151"/>
      <c r="AG276" s="151" t="s">
        <v>250</v>
      </c>
      <c r="AH276" s="151">
        <v>1</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c r="A277" s="158"/>
      <c r="B277" s="159"/>
      <c r="C277" s="198" t="s">
        <v>2615</v>
      </c>
      <c r="D277" s="190"/>
      <c r="E277" s="191">
        <v>10</v>
      </c>
      <c r="F277" s="160"/>
      <c r="G277" s="160"/>
      <c r="H277" s="160"/>
      <c r="I277" s="160"/>
      <c r="J277" s="160"/>
      <c r="K277" s="160"/>
      <c r="L277" s="160"/>
      <c r="M277" s="160"/>
      <c r="N277" s="160"/>
      <c r="O277" s="160"/>
      <c r="P277" s="160"/>
      <c r="Q277" s="160"/>
      <c r="R277" s="160"/>
      <c r="S277" s="160"/>
      <c r="T277" s="160"/>
      <c r="U277" s="160"/>
      <c r="V277" s="160"/>
      <c r="W277" s="160"/>
      <c r="X277" s="151"/>
      <c r="Y277" s="151"/>
      <c r="Z277" s="151"/>
      <c r="AA277" s="151"/>
      <c r="AB277" s="151"/>
      <c r="AC277" s="151"/>
      <c r="AD277" s="151"/>
      <c r="AE277" s="151"/>
      <c r="AF277" s="151"/>
      <c r="AG277" s="151" t="s">
        <v>250</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outlineLevel="1">
      <c r="A278" s="158"/>
      <c r="B278" s="159"/>
      <c r="C278" s="198" t="s">
        <v>2616</v>
      </c>
      <c r="D278" s="190"/>
      <c r="E278" s="191">
        <v>90</v>
      </c>
      <c r="F278" s="160"/>
      <c r="G278" s="160"/>
      <c r="H278" s="160"/>
      <c r="I278" s="160"/>
      <c r="J278" s="160"/>
      <c r="K278" s="160"/>
      <c r="L278" s="160"/>
      <c r="M278" s="160"/>
      <c r="N278" s="160"/>
      <c r="O278" s="160"/>
      <c r="P278" s="160"/>
      <c r="Q278" s="160"/>
      <c r="R278" s="160"/>
      <c r="S278" s="160"/>
      <c r="T278" s="160"/>
      <c r="U278" s="160"/>
      <c r="V278" s="160"/>
      <c r="W278" s="160"/>
      <c r="X278" s="151"/>
      <c r="Y278" s="151"/>
      <c r="Z278" s="151"/>
      <c r="AA278" s="151"/>
      <c r="AB278" s="151"/>
      <c r="AC278" s="151"/>
      <c r="AD278" s="151"/>
      <c r="AE278" s="151"/>
      <c r="AF278" s="151"/>
      <c r="AG278" s="151" t="s">
        <v>250</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c r="A279" s="158"/>
      <c r="B279" s="159"/>
      <c r="C279" s="198" t="s">
        <v>2617</v>
      </c>
      <c r="D279" s="190"/>
      <c r="E279" s="191">
        <v>176</v>
      </c>
      <c r="F279" s="160"/>
      <c r="G279" s="160"/>
      <c r="H279" s="160"/>
      <c r="I279" s="160"/>
      <c r="J279" s="160"/>
      <c r="K279" s="160"/>
      <c r="L279" s="160"/>
      <c r="M279" s="160"/>
      <c r="N279" s="160"/>
      <c r="O279" s="160"/>
      <c r="P279" s="160"/>
      <c r="Q279" s="160"/>
      <c r="R279" s="160"/>
      <c r="S279" s="160"/>
      <c r="T279" s="160"/>
      <c r="U279" s="160"/>
      <c r="V279" s="160"/>
      <c r="W279" s="160"/>
      <c r="X279" s="151"/>
      <c r="Y279" s="151"/>
      <c r="Z279" s="151"/>
      <c r="AA279" s="151"/>
      <c r="AB279" s="151"/>
      <c r="AC279" s="151"/>
      <c r="AD279" s="151"/>
      <c r="AE279" s="151"/>
      <c r="AF279" s="151"/>
      <c r="AG279" s="151" t="s">
        <v>250</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c r="A280" s="158"/>
      <c r="B280" s="159"/>
      <c r="C280" s="198" t="s">
        <v>2618</v>
      </c>
      <c r="D280" s="190"/>
      <c r="E280" s="191">
        <v>5</v>
      </c>
      <c r="F280" s="160"/>
      <c r="G280" s="160"/>
      <c r="H280" s="160"/>
      <c r="I280" s="160"/>
      <c r="J280" s="160"/>
      <c r="K280" s="160"/>
      <c r="L280" s="160"/>
      <c r="M280" s="160"/>
      <c r="N280" s="160"/>
      <c r="O280" s="160"/>
      <c r="P280" s="160"/>
      <c r="Q280" s="160"/>
      <c r="R280" s="160"/>
      <c r="S280" s="160"/>
      <c r="T280" s="160"/>
      <c r="U280" s="160"/>
      <c r="V280" s="160"/>
      <c r="W280" s="160"/>
      <c r="X280" s="151"/>
      <c r="Y280" s="151"/>
      <c r="Z280" s="151"/>
      <c r="AA280" s="151"/>
      <c r="AB280" s="151"/>
      <c r="AC280" s="151"/>
      <c r="AD280" s="151"/>
      <c r="AE280" s="151"/>
      <c r="AF280" s="151"/>
      <c r="AG280" s="151" t="s">
        <v>250</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c r="A281" s="158"/>
      <c r="B281" s="159"/>
      <c r="C281" s="198" t="s">
        <v>2619</v>
      </c>
      <c r="D281" s="190"/>
      <c r="E281" s="191">
        <v>25</v>
      </c>
      <c r="F281" s="160"/>
      <c r="G281" s="160"/>
      <c r="H281" s="160"/>
      <c r="I281" s="160"/>
      <c r="J281" s="160"/>
      <c r="K281" s="160"/>
      <c r="L281" s="160"/>
      <c r="M281" s="160"/>
      <c r="N281" s="160"/>
      <c r="O281" s="160"/>
      <c r="P281" s="160"/>
      <c r="Q281" s="160"/>
      <c r="R281" s="160"/>
      <c r="S281" s="160"/>
      <c r="T281" s="160"/>
      <c r="U281" s="160"/>
      <c r="V281" s="160"/>
      <c r="W281" s="160"/>
      <c r="X281" s="151"/>
      <c r="Y281" s="151"/>
      <c r="Z281" s="151"/>
      <c r="AA281" s="151"/>
      <c r="AB281" s="151"/>
      <c r="AC281" s="151"/>
      <c r="AD281" s="151"/>
      <c r="AE281" s="151"/>
      <c r="AF281" s="151"/>
      <c r="AG281" s="151" t="s">
        <v>250</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c r="A282" s="158"/>
      <c r="B282" s="159"/>
      <c r="C282" s="198" t="s">
        <v>2620</v>
      </c>
      <c r="D282" s="190"/>
      <c r="E282" s="191">
        <v>54</v>
      </c>
      <c r="F282" s="160"/>
      <c r="G282" s="160"/>
      <c r="H282" s="160"/>
      <c r="I282" s="160"/>
      <c r="J282" s="160"/>
      <c r="K282" s="160"/>
      <c r="L282" s="160"/>
      <c r="M282" s="160"/>
      <c r="N282" s="160"/>
      <c r="O282" s="160"/>
      <c r="P282" s="160"/>
      <c r="Q282" s="160"/>
      <c r="R282" s="160"/>
      <c r="S282" s="160"/>
      <c r="T282" s="160"/>
      <c r="U282" s="160"/>
      <c r="V282" s="160"/>
      <c r="W282" s="160"/>
      <c r="X282" s="151"/>
      <c r="Y282" s="151"/>
      <c r="Z282" s="151"/>
      <c r="AA282" s="151"/>
      <c r="AB282" s="151"/>
      <c r="AC282" s="151"/>
      <c r="AD282" s="151"/>
      <c r="AE282" s="151"/>
      <c r="AF282" s="151"/>
      <c r="AG282" s="151" t="s">
        <v>250</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c r="A283" s="158"/>
      <c r="B283" s="159"/>
      <c r="C283" s="202" t="s">
        <v>2645</v>
      </c>
      <c r="D283" s="196"/>
      <c r="E283" s="197">
        <v>360</v>
      </c>
      <c r="F283" s="160"/>
      <c r="G283" s="160"/>
      <c r="H283" s="160"/>
      <c r="I283" s="160"/>
      <c r="J283" s="160"/>
      <c r="K283" s="160"/>
      <c r="L283" s="160"/>
      <c r="M283" s="160"/>
      <c r="N283" s="160"/>
      <c r="O283" s="160"/>
      <c r="P283" s="160"/>
      <c r="Q283" s="160"/>
      <c r="R283" s="160"/>
      <c r="S283" s="160"/>
      <c r="T283" s="160"/>
      <c r="U283" s="160"/>
      <c r="V283" s="160"/>
      <c r="W283" s="160"/>
      <c r="X283" s="151"/>
      <c r="Y283" s="151"/>
      <c r="Z283" s="151"/>
      <c r="AA283" s="151"/>
      <c r="AB283" s="151"/>
      <c r="AC283" s="151"/>
      <c r="AD283" s="151"/>
      <c r="AE283" s="151"/>
      <c r="AF283" s="151"/>
      <c r="AG283" s="151" t="s">
        <v>250</v>
      </c>
      <c r="AH283" s="151">
        <v>1</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c r="A284" s="158"/>
      <c r="B284" s="159"/>
      <c r="C284" s="198" t="s">
        <v>2622</v>
      </c>
      <c r="D284" s="190"/>
      <c r="E284" s="191">
        <v>13.8</v>
      </c>
      <c r="F284" s="160"/>
      <c r="G284" s="160"/>
      <c r="H284" s="160"/>
      <c r="I284" s="160"/>
      <c r="J284" s="160"/>
      <c r="K284" s="160"/>
      <c r="L284" s="160"/>
      <c r="M284" s="160"/>
      <c r="N284" s="160"/>
      <c r="O284" s="160"/>
      <c r="P284" s="160"/>
      <c r="Q284" s="160"/>
      <c r="R284" s="160"/>
      <c r="S284" s="160"/>
      <c r="T284" s="160"/>
      <c r="U284" s="160"/>
      <c r="V284" s="160"/>
      <c r="W284" s="160"/>
      <c r="X284" s="151"/>
      <c r="Y284" s="151"/>
      <c r="Z284" s="151"/>
      <c r="AA284" s="151"/>
      <c r="AB284" s="151"/>
      <c r="AC284" s="151"/>
      <c r="AD284" s="151"/>
      <c r="AE284" s="151"/>
      <c r="AF284" s="151"/>
      <c r="AG284" s="151" t="s">
        <v>250</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c r="A285" s="158"/>
      <c r="B285" s="159"/>
      <c r="C285" s="198" t="s">
        <v>2623</v>
      </c>
      <c r="D285" s="190"/>
      <c r="E285" s="191">
        <v>3.5</v>
      </c>
      <c r="F285" s="160"/>
      <c r="G285" s="160"/>
      <c r="H285" s="160"/>
      <c r="I285" s="160"/>
      <c r="J285" s="160"/>
      <c r="K285" s="160"/>
      <c r="L285" s="160"/>
      <c r="M285" s="160"/>
      <c r="N285" s="160"/>
      <c r="O285" s="160"/>
      <c r="P285" s="160"/>
      <c r="Q285" s="160"/>
      <c r="R285" s="160"/>
      <c r="S285" s="160"/>
      <c r="T285" s="160"/>
      <c r="U285" s="160"/>
      <c r="V285" s="160"/>
      <c r="W285" s="160"/>
      <c r="X285" s="151"/>
      <c r="Y285" s="151"/>
      <c r="Z285" s="151"/>
      <c r="AA285" s="151"/>
      <c r="AB285" s="151"/>
      <c r="AC285" s="151"/>
      <c r="AD285" s="151"/>
      <c r="AE285" s="151"/>
      <c r="AF285" s="151"/>
      <c r="AG285" s="151" t="s">
        <v>250</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c r="A286" s="158"/>
      <c r="B286" s="159"/>
      <c r="C286" s="198" t="s">
        <v>2624</v>
      </c>
      <c r="D286" s="190"/>
      <c r="E286" s="191">
        <v>4</v>
      </c>
      <c r="F286" s="160"/>
      <c r="G286" s="160"/>
      <c r="H286" s="160"/>
      <c r="I286" s="160"/>
      <c r="J286" s="160"/>
      <c r="K286" s="160"/>
      <c r="L286" s="160"/>
      <c r="M286" s="160"/>
      <c r="N286" s="160"/>
      <c r="O286" s="160"/>
      <c r="P286" s="160"/>
      <c r="Q286" s="160"/>
      <c r="R286" s="160"/>
      <c r="S286" s="160"/>
      <c r="T286" s="160"/>
      <c r="U286" s="160"/>
      <c r="V286" s="160"/>
      <c r="W286" s="160"/>
      <c r="X286" s="151"/>
      <c r="Y286" s="151"/>
      <c r="Z286" s="151"/>
      <c r="AA286" s="151"/>
      <c r="AB286" s="151"/>
      <c r="AC286" s="151"/>
      <c r="AD286" s="151"/>
      <c r="AE286" s="151"/>
      <c r="AF286" s="151"/>
      <c r="AG286" s="151" t="s">
        <v>250</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c r="A287" s="158"/>
      <c r="B287" s="159"/>
      <c r="C287" s="198" t="s">
        <v>2625</v>
      </c>
      <c r="D287" s="190"/>
      <c r="E287" s="191">
        <v>27</v>
      </c>
      <c r="F287" s="160"/>
      <c r="G287" s="160"/>
      <c r="H287" s="160"/>
      <c r="I287" s="160"/>
      <c r="J287" s="160"/>
      <c r="K287" s="160"/>
      <c r="L287" s="160"/>
      <c r="M287" s="160"/>
      <c r="N287" s="160"/>
      <c r="O287" s="160"/>
      <c r="P287" s="160"/>
      <c r="Q287" s="160"/>
      <c r="R287" s="160"/>
      <c r="S287" s="160"/>
      <c r="T287" s="160"/>
      <c r="U287" s="160"/>
      <c r="V287" s="160"/>
      <c r="W287" s="160"/>
      <c r="X287" s="151"/>
      <c r="Y287" s="151"/>
      <c r="Z287" s="151"/>
      <c r="AA287" s="151"/>
      <c r="AB287" s="151"/>
      <c r="AC287" s="151"/>
      <c r="AD287" s="151"/>
      <c r="AE287" s="151"/>
      <c r="AF287" s="151"/>
      <c r="AG287" s="151" t="s">
        <v>250</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c r="A288" s="158"/>
      <c r="B288" s="159"/>
      <c r="C288" s="198" t="s">
        <v>2626</v>
      </c>
      <c r="D288" s="190"/>
      <c r="E288" s="191">
        <v>68</v>
      </c>
      <c r="F288" s="160"/>
      <c r="G288" s="160"/>
      <c r="H288" s="160"/>
      <c r="I288" s="160"/>
      <c r="J288" s="160"/>
      <c r="K288" s="160"/>
      <c r="L288" s="160"/>
      <c r="M288" s="160"/>
      <c r="N288" s="160"/>
      <c r="O288" s="160"/>
      <c r="P288" s="160"/>
      <c r="Q288" s="160"/>
      <c r="R288" s="160"/>
      <c r="S288" s="160"/>
      <c r="T288" s="160"/>
      <c r="U288" s="160"/>
      <c r="V288" s="160"/>
      <c r="W288" s="160"/>
      <c r="X288" s="151"/>
      <c r="Y288" s="151"/>
      <c r="Z288" s="151"/>
      <c r="AA288" s="151"/>
      <c r="AB288" s="151"/>
      <c r="AC288" s="151"/>
      <c r="AD288" s="151"/>
      <c r="AE288" s="151"/>
      <c r="AF288" s="151"/>
      <c r="AG288" s="151" t="s">
        <v>250</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c r="A289" s="158"/>
      <c r="B289" s="159"/>
      <c r="C289" s="198" t="s">
        <v>2627</v>
      </c>
      <c r="D289" s="190"/>
      <c r="E289" s="191">
        <v>13</v>
      </c>
      <c r="F289" s="160"/>
      <c r="G289" s="160"/>
      <c r="H289" s="160"/>
      <c r="I289" s="160"/>
      <c r="J289" s="160"/>
      <c r="K289" s="160"/>
      <c r="L289" s="160"/>
      <c r="M289" s="160"/>
      <c r="N289" s="160"/>
      <c r="O289" s="160"/>
      <c r="P289" s="160"/>
      <c r="Q289" s="160"/>
      <c r="R289" s="160"/>
      <c r="S289" s="160"/>
      <c r="T289" s="160"/>
      <c r="U289" s="160"/>
      <c r="V289" s="160"/>
      <c r="W289" s="160"/>
      <c r="X289" s="151"/>
      <c r="Y289" s="151"/>
      <c r="Z289" s="151"/>
      <c r="AA289" s="151"/>
      <c r="AB289" s="151"/>
      <c r="AC289" s="151"/>
      <c r="AD289" s="151"/>
      <c r="AE289" s="151"/>
      <c r="AF289" s="151"/>
      <c r="AG289" s="151" t="s">
        <v>250</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c r="A290" s="158"/>
      <c r="B290" s="159"/>
      <c r="C290" s="198" t="s">
        <v>2628</v>
      </c>
      <c r="D290" s="190"/>
      <c r="E290" s="191">
        <v>14</v>
      </c>
      <c r="F290" s="160"/>
      <c r="G290" s="160"/>
      <c r="H290" s="160"/>
      <c r="I290" s="160"/>
      <c r="J290" s="160"/>
      <c r="K290" s="160"/>
      <c r="L290" s="160"/>
      <c r="M290" s="160"/>
      <c r="N290" s="160"/>
      <c r="O290" s="160"/>
      <c r="P290" s="160"/>
      <c r="Q290" s="160"/>
      <c r="R290" s="160"/>
      <c r="S290" s="160"/>
      <c r="T290" s="160"/>
      <c r="U290" s="160"/>
      <c r="V290" s="160"/>
      <c r="W290" s="160"/>
      <c r="X290" s="151"/>
      <c r="Y290" s="151"/>
      <c r="Z290" s="151"/>
      <c r="AA290" s="151"/>
      <c r="AB290" s="151"/>
      <c r="AC290" s="151"/>
      <c r="AD290" s="151"/>
      <c r="AE290" s="151"/>
      <c r="AF290" s="151"/>
      <c r="AG290" s="151" t="s">
        <v>250</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c r="A291" s="158"/>
      <c r="B291" s="159"/>
      <c r="C291" s="198" t="s">
        <v>2629</v>
      </c>
      <c r="D291" s="190"/>
      <c r="E291" s="191">
        <v>15.5</v>
      </c>
      <c r="F291" s="160"/>
      <c r="G291" s="160"/>
      <c r="H291" s="160"/>
      <c r="I291" s="160"/>
      <c r="J291" s="160"/>
      <c r="K291" s="160"/>
      <c r="L291" s="160"/>
      <c r="M291" s="160"/>
      <c r="N291" s="160"/>
      <c r="O291" s="160"/>
      <c r="P291" s="160"/>
      <c r="Q291" s="160"/>
      <c r="R291" s="160"/>
      <c r="S291" s="160"/>
      <c r="T291" s="160"/>
      <c r="U291" s="160"/>
      <c r="V291" s="160"/>
      <c r="W291" s="160"/>
      <c r="X291" s="151"/>
      <c r="Y291" s="151"/>
      <c r="Z291" s="151"/>
      <c r="AA291" s="151"/>
      <c r="AB291" s="151"/>
      <c r="AC291" s="151"/>
      <c r="AD291" s="151"/>
      <c r="AE291" s="151"/>
      <c r="AF291" s="151"/>
      <c r="AG291" s="151" t="s">
        <v>250</v>
      </c>
      <c r="AH291" s="151">
        <v>0</v>
      </c>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c r="A292" s="158"/>
      <c r="B292" s="159"/>
      <c r="C292" s="198" t="s">
        <v>2630</v>
      </c>
      <c r="D292" s="190"/>
      <c r="E292" s="191">
        <v>13.5</v>
      </c>
      <c r="F292" s="160"/>
      <c r="G292" s="160"/>
      <c r="H292" s="160"/>
      <c r="I292" s="160"/>
      <c r="J292" s="160"/>
      <c r="K292" s="160"/>
      <c r="L292" s="160"/>
      <c r="M292" s="160"/>
      <c r="N292" s="160"/>
      <c r="O292" s="160"/>
      <c r="P292" s="160"/>
      <c r="Q292" s="160"/>
      <c r="R292" s="160"/>
      <c r="S292" s="160"/>
      <c r="T292" s="160"/>
      <c r="U292" s="160"/>
      <c r="V292" s="160"/>
      <c r="W292" s="160"/>
      <c r="X292" s="151"/>
      <c r="Y292" s="151"/>
      <c r="Z292" s="151"/>
      <c r="AA292" s="151"/>
      <c r="AB292" s="151"/>
      <c r="AC292" s="151"/>
      <c r="AD292" s="151"/>
      <c r="AE292" s="151"/>
      <c r="AF292" s="151"/>
      <c r="AG292" s="151" t="s">
        <v>250</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c r="A293" s="158"/>
      <c r="B293" s="159"/>
      <c r="C293" s="198" t="s">
        <v>2631</v>
      </c>
      <c r="D293" s="190"/>
      <c r="E293" s="191">
        <v>8</v>
      </c>
      <c r="F293" s="160"/>
      <c r="G293" s="160"/>
      <c r="H293" s="160"/>
      <c r="I293" s="160"/>
      <c r="J293" s="160"/>
      <c r="K293" s="160"/>
      <c r="L293" s="160"/>
      <c r="M293" s="160"/>
      <c r="N293" s="160"/>
      <c r="O293" s="160"/>
      <c r="P293" s="160"/>
      <c r="Q293" s="160"/>
      <c r="R293" s="160"/>
      <c r="S293" s="160"/>
      <c r="T293" s="160"/>
      <c r="U293" s="160"/>
      <c r="V293" s="160"/>
      <c r="W293" s="160"/>
      <c r="X293" s="151"/>
      <c r="Y293" s="151"/>
      <c r="Z293" s="151"/>
      <c r="AA293" s="151"/>
      <c r="AB293" s="151"/>
      <c r="AC293" s="151"/>
      <c r="AD293" s="151"/>
      <c r="AE293" s="151"/>
      <c r="AF293" s="151"/>
      <c r="AG293" s="151" t="s">
        <v>250</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c r="A294" s="158"/>
      <c r="B294" s="159"/>
      <c r="C294" s="198" t="s">
        <v>2632</v>
      </c>
      <c r="D294" s="190"/>
      <c r="E294" s="191">
        <v>12</v>
      </c>
      <c r="F294" s="160"/>
      <c r="G294" s="160"/>
      <c r="H294" s="160"/>
      <c r="I294" s="160"/>
      <c r="J294" s="160"/>
      <c r="K294" s="160"/>
      <c r="L294" s="160"/>
      <c r="M294" s="160"/>
      <c r="N294" s="160"/>
      <c r="O294" s="160"/>
      <c r="P294" s="160"/>
      <c r="Q294" s="160"/>
      <c r="R294" s="160"/>
      <c r="S294" s="160"/>
      <c r="T294" s="160"/>
      <c r="U294" s="160"/>
      <c r="V294" s="160"/>
      <c r="W294" s="160"/>
      <c r="X294" s="151"/>
      <c r="Y294" s="151"/>
      <c r="Z294" s="151"/>
      <c r="AA294" s="151"/>
      <c r="AB294" s="151"/>
      <c r="AC294" s="151"/>
      <c r="AD294" s="151"/>
      <c r="AE294" s="151"/>
      <c r="AF294" s="151"/>
      <c r="AG294" s="151" t="s">
        <v>250</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c r="A295" s="158"/>
      <c r="B295" s="159"/>
      <c r="C295" s="202" t="s">
        <v>2645</v>
      </c>
      <c r="D295" s="196"/>
      <c r="E295" s="197">
        <v>192.3</v>
      </c>
      <c r="F295" s="160"/>
      <c r="G295" s="160"/>
      <c r="H295" s="160"/>
      <c r="I295" s="160"/>
      <c r="J295" s="160"/>
      <c r="K295" s="160"/>
      <c r="L295" s="160"/>
      <c r="M295" s="160"/>
      <c r="N295" s="160"/>
      <c r="O295" s="160"/>
      <c r="P295" s="160"/>
      <c r="Q295" s="160"/>
      <c r="R295" s="160"/>
      <c r="S295" s="160"/>
      <c r="T295" s="160"/>
      <c r="U295" s="160"/>
      <c r="V295" s="160"/>
      <c r="W295" s="160"/>
      <c r="X295" s="151"/>
      <c r="Y295" s="151"/>
      <c r="Z295" s="151"/>
      <c r="AA295" s="151"/>
      <c r="AB295" s="151"/>
      <c r="AC295" s="151"/>
      <c r="AD295" s="151"/>
      <c r="AE295" s="151"/>
      <c r="AF295" s="151"/>
      <c r="AG295" s="151" t="s">
        <v>250</v>
      </c>
      <c r="AH295" s="151">
        <v>1</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c r="A296" s="158"/>
      <c r="B296" s="159"/>
      <c r="C296" s="198" t="s">
        <v>2646</v>
      </c>
      <c r="D296" s="190"/>
      <c r="E296" s="191">
        <v>31.5</v>
      </c>
      <c r="F296" s="160"/>
      <c r="G296" s="160"/>
      <c r="H296" s="160"/>
      <c r="I296" s="160"/>
      <c r="J296" s="160"/>
      <c r="K296" s="160"/>
      <c r="L296" s="160"/>
      <c r="M296" s="160"/>
      <c r="N296" s="160"/>
      <c r="O296" s="160"/>
      <c r="P296" s="160"/>
      <c r="Q296" s="160"/>
      <c r="R296" s="160"/>
      <c r="S296" s="160"/>
      <c r="T296" s="160"/>
      <c r="U296" s="160"/>
      <c r="V296" s="160"/>
      <c r="W296" s="160"/>
      <c r="X296" s="151"/>
      <c r="Y296" s="151"/>
      <c r="Z296" s="151"/>
      <c r="AA296" s="151"/>
      <c r="AB296" s="151"/>
      <c r="AC296" s="151"/>
      <c r="AD296" s="151"/>
      <c r="AE296" s="151"/>
      <c r="AF296" s="151"/>
      <c r="AG296" s="151" t="s">
        <v>250</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c r="A297" s="158"/>
      <c r="B297" s="159"/>
      <c r="C297" s="198" t="s">
        <v>2634</v>
      </c>
      <c r="D297" s="190"/>
      <c r="E297" s="191">
        <v>15</v>
      </c>
      <c r="F297" s="160"/>
      <c r="G297" s="160"/>
      <c r="H297" s="160"/>
      <c r="I297" s="160"/>
      <c r="J297" s="160"/>
      <c r="K297" s="160"/>
      <c r="L297" s="160"/>
      <c r="M297" s="160"/>
      <c r="N297" s="160"/>
      <c r="O297" s="160"/>
      <c r="P297" s="160"/>
      <c r="Q297" s="160"/>
      <c r="R297" s="160"/>
      <c r="S297" s="160"/>
      <c r="T297" s="160"/>
      <c r="U297" s="160"/>
      <c r="V297" s="160"/>
      <c r="W297" s="160"/>
      <c r="X297" s="151"/>
      <c r="Y297" s="151"/>
      <c r="Z297" s="151"/>
      <c r="AA297" s="151"/>
      <c r="AB297" s="151"/>
      <c r="AC297" s="151"/>
      <c r="AD297" s="151"/>
      <c r="AE297" s="151"/>
      <c r="AF297" s="151"/>
      <c r="AG297" s="151" t="s">
        <v>250</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c r="A298" s="158"/>
      <c r="B298" s="159"/>
      <c r="C298" s="198" t="s">
        <v>2635</v>
      </c>
      <c r="D298" s="190"/>
      <c r="E298" s="191">
        <v>7.5</v>
      </c>
      <c r="F298" s="160"/>
      <c r="G298" s="160"/>
      <c r="H298" s="160"/>
      <c r="I298" s="160"/>
      <c r="J298" s="160"/>
      <c r="K298" s="160"/>
      <c r="L298" s="160"/>
      <c r="M298" s="160"/>
      <c r="N298" s="160"/>
      <c r="O298" s="160"/>
      <c r="P298" s="160"/>
      <c r="Q298" s="160"/>
      <c r="R298" s="160"/>
      <c r="S298" s="160"/>
      <c r="T298" s="160"/>
      <c r="U298" s="160"/>
      <c r="V298" s="160"/>
      <c r="W298" s="160"/>
      <c r="X298" s="151"/>
      <c r="Y298" s="151"/>
      <c r="Z298" s="151"/>
      <c r="AA298" s="151"/>
      <c r="AB298" s="151"/>
      <c r="AC298" s="151"/>
      <c r="AD298" s="151"/>
      <c r="AE298" s="151"/>
      <c r="AF298" s="151"/>
      <c r="AG298" s="151" t="s">
        <v>250</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c r="A299" s="158"/>
      <c r="B299" s="159"/>
      <c r="C299" s="198" t="s">
        <v>2636</v>
      </c>
      <c r="D299" s="190"/>
      <c r="E299" s="191">
        <v>7.5</v>
      </c>
      <c r="F299" s="160"/>
      <c r="G299" s="160"/>
      <c r="H299" s="160"/>
      <c r="I299" s="160"/>
      <c r="J299" s="160"/>
      <c r="K299" s="160"/>
      <c r="L299" s="160"/>
      <c r="M299" s="160"/>
      <c r="N299" s="160"/>
      <c r="O299" s="160"/>
      <c r="P299" s="160"/>
      <c r="Q299" s="160"/>
      <c r="R299" s="160"/>
      <c r="S299" s="160"/>
      <c r="T299" s="160"/>
      <c r="U299" s="160"/>
      <c r="V299" s="160"/>
      <c r="W299" s="160"/>
      <c r="X299" s="151"/>
      <c r="Y299" s="151"/>
      <c r="Z299" s="151"/>
      <c r="AA299" s="151"/>
      <c r="AB299" s="151"/>
      <c r="AC299" s="151"/>
      <c r="AD299" s="151"/>
      <c r="AE299" s="151"/>
      <c r="AF299" s="151"/>
      <c r="AG299" s="151" t="s">
        <v>250</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c r="A300" s="158"/>
      <c r="B300" s="159"/>
      <c r="C300" s="198" t="s">
        <v>2637</v>
      </c>
      <c r="D300" s="190"/>
      <c r="E300" s="191">
        <v>7.5</v>
      </c>
      <c r="F300" s="160"/>
      <c r="G300" s="160"/>
      <c r="H300" s="160"/>
      <c r="I300" s="160"/>
      <c r="J300" s="160"/>
      <c r="K300" s="160"/>
      <c r="L300" s="160"/>
      <c r="M300" s="160"/>
      <c r="N300" s="160"/>
      <c r="O300" s="160"/>
      <c r="P300" s="160"/>
      <c r="Q300" s="160"/>
      <c r="R300" s="160"/>
      <c r="S300" s="160"/>
      <c r="T300" s="160"/>
      <c r="U300" s="160"/>
      <c r="V300" s="160"/>
      <c r="W300" s="160"/>
      <c r="X300" s="151"/>
      <c r="Y300" s="151"/>
      <c r="Z300" s="151"/>
      <c r="AA300" s="151"/>
      <c r="AB300" s="151"/>
      <c r="AC300" s="151"/>
      <c r="AD300" s="151"/>
      <c r="AE300" s="151"/>
      <c r="AF300" s="151"/>
      <c r="AG300" s="151" t="s">
        <v>250</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c r="A301" s="158"/>
      <c r="B301" s="159"/>
      <c r="C301" s="198" t="s">
        <v>2638</v>
      </c>
      <c r="D301" s="190"/>
      <c r="E301" s="191">
        <v>7.5</v>
      </c>
      <c r="F301" s="160"/>
      <c r="G301" s="160"/>
      <c r="H301" s="160"/>
      <c r="I301" s="160"/>
      <c r="J301" s="160"/>
      <c r="K301" s="160"/>
      <c r="L301" s="160"/>
      <c r="M301" s="160"/>
      <c r="N301" s="160"/>
      <c r="O301" s="160"/>
      <c r="P301" s="160"/>
      <c r="Q301" s="160"/>
      <c r="R301" s="160"/>
      <c r="S301" s="160"/>
      <c r="T301" s="160"/>
      <c r="U301" s="160"/>
      <c r="V301" s="160"/>
      <c r="W301" s="160"/>
      <c r="X301" s="151"/>
      <c r="Y301" s="151"/>
      <c r="Z301" s="151"/>
      <c r="AA301" s="151"/>
      <c r="AB301" s="151"/>
      <c r="AC301" s="151"/>
      <c r="AD301" s="151"/>
      <c r="AE301" s="151"/>
      <c r="AF301" s="151"/>
      <c r="AG301" s="151" t="s">
        <v>250</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1">
      <c r="A302" s="158"/>
      <c r="B302" s="159"/>
      <c r="C302" s="198" t="s">
        <v>2639</v>
      </c>
      <c r="D302" s="190"/>
      <c r="E302" s="191">
        <v>11.5</v>
      </c>
      <c r="F302" s="160"/>
      <c r="G302" s="160"/>
      <c r="H302" s="160"/>
      <c r="I302" s="160"/>
      <c r="J302" s="160"/>
      <c r="K302" s="160"/>
      <c r="L302" s="160"/>
      <c r="M302" s="160"/>
      <c r="N302" s="160"/>
      <c r="O302" s="160"/>
      <c r="P302" s="160"/>
      <c r="Q302" s="160"/>
      <c r="R302" s="160"/>
      <c r="S302" s="160"/>
      <c r="T302" s="160"/>
      <c r="U302" s="160"/>
      <c r="V302" s="160"/>
      <c r="W302" s="160"/>
      <c r="X302" s="151"/>
      <c r="Y302" s="151"/>
      <c r="Z302" s="151"/>
      <c r="AA302" s="151"/>
      <c r="AB302" s="151"/>
      <c r="AC302" s="151"/>
      <c r="AD302" s="151"/>
      <c r="AE302" s="151"/>
      <c r="AF302" s="151"/>
      <c r="AG302" s="151" t="s">
        <v>250</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c r="A303" s="158"/>
      <c r="B303" s="159"/>
      <c r="C303" s="198" t="s">
        <v>2647</v>
      </c>
      <c r="D303" s="190"/>
      <c r="E303" s="191">
        <v>38.799999999999997</v>
      </c>
      <c r="F303" s="160"/>
      <c r="G303" s="160"/>
      <c r="H303" s="160"/>
      <c r="I303" s="160"/>
      <c r="J303" s="160"/>
      <c r="K303" s="160"/>
      <c r="L303" s="160"/>
      <c r="M303" s="160"/>
      <c r="N303" s="160"/>
      <c r="O303" s="160"/>
      <c r="P303" s="160"/>
      <c r="Q303" s="160"/>
      <c r="R303" s="160"/>
      <c r="S303" s="160"/>
      <c r="T303" s="160"/>
      <c r="U303" s="160"/>
      <c r="V303" s="160"/>
      <c r="W303" s="160"/>
      <c r="X303" s="151"/>
      <c r="Y303" s="151"/>
      <c r="Z303" s="151"/>
      <c r="AA303" s="151"/>
      <c r="AB303" s="151"/>
      <c r="AC303" s="151"/>
      <c r="AD303" s="151"/>
      <c r="AE303" s="151"/>
      <c r="AF303" s="151"/>
      <c r="AG303" s="151" t="s">
        <v>250</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c r="A304" s="158"/>
      <c r="B304" s="159"/>
      <c r="C304" s="202" t="s">
        <v>2645</v>
      </c>
      <c r="D304" s="196"/>
      <c r="E304" s="197">
        <v>126.8</v>
      </c>
      <c r="F304" s="160"/>
      <c r="G304" s="160"/>
      <c r="H304" s="160"/>
      <c r="I304" s="160"/>
      <c r="J304" s="160"/>
      <c r="K304" s="160"/>
      <c r="L304" s="160"/>
      <c r="M304" s="160"/>
      <c r="N304" s="160"/>
      <c r="O304" s="160"/>
      <c r="P304" s="160"/>
      <c r="Q304" s="160"/>
      <c r="R304" s="160"/>
      <c r="S304" s="160"/>
      <c r="T304" s="160"/>
      <c r="U304" s="160"/>
      <c r="V304" s="160"/>
      <c r="W304" s="160"/>
      <c r="X304" s="151"/>
      <c r="Y304" s="151"/>
      <c r="Z304" s="151"/>
      <c r="AA304" s="151"/>
      <c r="AB304" s="151"/>
      <c r="AC304" s="151"/>
      <c r="AD304" s="151"/>
      <c r="AE304" s="151"/>
      <c r="AF304" s="151"/>
      <c r="AG304" s="151" t="s">
        <v>250</v>
      </c>
      <c r="AH304" s="151">
        <v>1</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c r="A305" s="158"/>
      <c r="B305" s="159"/>
      <c r="C305" s="198" t="s">
        <v>2648</v>
      </c>
      <c r="D305" s="190"/>
      <c r="E305" s="191">
        <v>33.799999999999997</v>
      </c>
      <c r="F305" s="160"/>
      <c r="G305" s="160"/>
      <c r="H305" s="160"/>
      <c r="I305" s="160"/>
      <c r="J305" s="160"/>
      <c r="K305" s="160"/>
      <c r="L305" s="160"/>
      <c r="M305" s="160"/>
      <c r="N305" s="160"/>
      <c r="O305" s="160"/>
      <c r="P305" s="160"/>
      <c r="Q305" s="160"/>
      <c r="R305" s="160"/>
      <c r="S305" s="160"/>
      <c r="T305" s="160"/>
      <c r="U305" s="160"/>
      <c r="V305" s="160"/>
      <c r="W305" s="160"/>
      <c r="X305" s="151"/>
      <c r="Y305" s="151"/>
      <c r="Z305" s="151"/>
      <c r="AA305" s="151"/>
      <c r="AB305" s="151"/>
      <c r="AC305" s="151"/>
      <c r="AD305" s="151"/>
      <c r="AE305" s="151"/>
      <c r="AF305" s="151"/>
      <c r="AG305" s="151" t="s">
        <v>250</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c r="A306" s="158"/>
      <c r="B306" s="159"/>
      <c r="C306" s="202" t="s">
        <v>2645</v>
      </c>
      <c r="D306" s="196"/>
      <c r="E306" s="197">
        <v>33.799999999999997</v>
      </c>
      <c r="F306" s="160"/>
      <c r="G306" s="160"/>
      <c r="H306" s="160"/>
      <c r="I306" s="160"/>
      <c r="J306" s="160"/>
      <c r="K306" s="160"/>
      <c r="L306" s="160"/>
      <c r="M306" s="160"/>
      <c r="N306" s="160"/>
      <c r="O306" s="160"/>
      <c r="P306" s="160"/>
      <c r="Q306" s="160"/>
      <c r="R306" s="160"/>
      <c r="S306" s="160"/>
      <c r="T306" s="160"/>
      <c r="U306" s="160"/>
      <c r="V306" s="160"/>
      <c r="W306" s="160"/>
      <c r="X306" s="151"/>
      <c r="Y306" s="151"/>
      <c r="Z306" s="151"/>
      <c r="AA306" s="151"/>
      <c r="AB306" s="151"/>
      <c r="AC306" s="151"/>
      <c r="AD306" s="151"/>
      <c r="AE306" s="151"/>
      <c r="AF306" s="151"/>
      <c r="AG306" s="151" t="s">
        <v>250</v>
      </c>
      <c r="AH306" s="151">
        <v>1</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ht="22.5" outlineLevel="1">
      <c r="A307" s="168">
        <v>34</v>
      </c>
      <c r="B307" s="169" t="s">
        <v>2649</v>
      </c>
      <c r="C307" s="185" t="s">
        <v>2650</v>
      </c>
      <c r="D307" s="170" t="s">
        <v>292</v>
      </c>
      <c r="E307" s="171">
        <v>192.3</v>
      </c>
      <c r="F307" s="172">
        <v>0</v>
      </c>
      <c r="G307" s="173">
        <f>ROUND(E307*F307,2)</f>
        <v>0</v>
      </c>
      <c r="H307" s="172"/>
      <c r="I307" s="173">
        <f>ROUND(E307*H307,2)</f>
        <v>0</v>
      </c>
      <c r="J307" s="172"/>
      <c r="K307" s="173">
        <f>ROUND(E307*J307,2)</f>
        <v>0</v>
      </c>
      <c r="L307" s="173">
        <v>21</v>
      </c>
      <c r="M307" s="173">
        <f>G307*(1+L307/100)</f>
        <v>0</v>
      </c>
      <c r="N307" s="173">
        <v>1.323E-2</v>
      </c>
      <c r="O307" s="173">
        <f>ROUND(E307*N307,2)</f>
        <v>2.54</v>
      </c>
      <c r="P307" s="173">
        <v>0</v>
      </c>
      <c r="Q307" s="173">
        <f>ROUND(E307*P307,2)</f>
        <v>0</v>
      </c>
      <c r="R307" s="173" t="s">
        <v>309</v>
      </c>
      <c r="S307" s="173" t="s">
        <v>201</v>
      </c>
      <c r="T307" s="174" t="s">
        <v>245</v>
      </c>
      <c r="U307" s="160">
        <v>0.85699999999999998</v>
      </c>
      <c r="V307" s="160">
        <f>ROUND(E307*U307,2)</f>
        <v>164.8</v>
      </c>
      <c r="W307" s="160"/>
      <c r="X307" s="151"/>
      <c r="Y307" s="151"/>
      <c r="Z307" s="151"/>
      <c r="AA307" s="151"/>
      <c r="AB307" s="151"/>
      <c r="AC307" s="151"/>
      <c r="AD307" s="151"/>
      <c r="AE307" s="151"/>
      <c r="AF307" s="151"/>
      <c r="AG307" s="151" t="s">
        <v>246</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ht="22.5" outlineLevel="1">
      <c r="A308" s="158"/>
      <c r="B308" s="159"/>
      <c r="C308" s="315" t="s">
        <v>613</v>
      </c>
      <c r="D308" s="316"/>
      <c r="E308" s="316"/>
      <c r="F308" s="316"/>
      <c r="G308" s="316"/>
      <c r="H308" s="160"/>
      <c r="I308" s="160"/>
      <c r="J308" s="160"/>
      <c r="K308" s="160"/>
      <c r="L308" s="160"/>
      <c r="M308" s="160"/>
      <c r="N308" s="160"/>
      <c r="O308" s="160"/>
      <c r="P308" s="160"/>
      <c r="Q308" s="160"/>
      <c r="R308" s="160"/>
      <c r="S308" s="160"/>
      <c r="T308" s="160"/>
      <c r="U308" s="160"/>
      <c r="V308" s="160"/>
      <c r="W308" s="160"/>
      <c r="X308" s="151"/>
      <c r="Y308" s="151"/>
      <c r="Z308" s="151"/>
      <c r="AA308" s="151"/>
      <c r="AB308" s="151"/>
      <c r="AC308" s="151"/>
      <c r="AD308" s="151"/>
      <c r="AE308" s="151"/>
      <c r="AF308" s="151"/>
      <c r="AG308" s="151" t="s">
        <v>248</v>
      </c>
      <c r="AH308" s="151"/>
      <c r="AI308" s="151"/>
      <c r="AJ308" s="151"/>
      <c r="AK308" s="151"/>
      <c r="AL308" s="151"/>
      <c r="AM308" s="151"/>
      <c r="AN308" s="151"/>
      <c r="AO308" s="151"/>
      <c r="AP308" s="151"/>
      <c r="AQ308" s="151"/>
      <c r="AR308" s="151"/>
      <c r="AS308" s="151"/>
      <c r="AT308" s="151"/>
      <c r="AU308" s="151"/>
      <c r="AV308" s="151"/>
      <c r="AW308" s="151"/>
      <c r="AX308" s="151"/>
      <c r="AY308" s="151"/>
      <c r="AZ308" s="151"/>
      <c r="BA308" s="175" t="str">
        <f>C308</f>
        <v>nanesení lepicího tmelu na izolační desky, nalepení desek, zajištění talířovými hmoždinkami (6 ks/m2), přebroušení desek, natažení stěrky, vtlačení výztužné tkaniny (1,15 m2/m2), přehlazení stěrky. Další vrstvy podle popisu položky.</v>
      </c>
      <c r="BB308" s="151"/>
      <c r="BC308" s="151"/>
      <c r="BD308" s="151"/>
      <c r="BE308" s="151"/>
      <c r="BF308" s="151"/>
      <c r="BG308" s="151"/>
      <c r="BH308" s="151"/>
    </row>
    <row r="309" spans="1:60" outlineLevel="1">
      <c r="A309" s="158"/>
      <c r="B309" s="159"/>
      <c r="C309" s="321" t="s">
        <v>2651</v>
      </c>
      <c r="D309" s="322"/>
      <c r="E309" s="322"/>
      <c r="F309" s="322"/>
      <c r="G309" s="322"/>
      <c r="H309" s="160"/>
      <c r="I309" s="160"/>
      <c r="J309" s="160"/>
      <c r="K309" s="160"/>
      <c r="L309" s="160"/>
      <c r="M309" s="160"/>
      <c r="N309" s="160"/>
      <c r="O309" s="160"/>
      <c r="P309" s="160"/>
      <c r="Q309" s="160"/>
      <c r="R309" s="160"/>
      <c r="S309" s="160"/>
      <c r="T309" s="160"/>
      <c r="U309" s="160"/>
      <c r="V309" s="160"/>
      <c r="W309" s="160"/>
      <c r="X309" s="151"/>
      <c r="Y309" s="151"/>
      <c r="Z309" s="151"/>
      <c r="AA309" s="151"/>
      <c r="AB309" s="151"/>
      <c r="AC309" s="151"/>
      <c r="AD309" s="151"/>
      <c r="AE309" s="151"/>
      <c r="AF309" s="151"/>
      <c r="AG309" s="151" t="s">
        <v>248</v>
      </c>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c r="A310" s="158"/>
      <c r="B310" s="159"/>
      <c r="C310" s="198" t="s">
        <v>2622</v>
      </c>
      <c r="D310" s="190"/>
      <c r="E310" s="191">
        <v>13.8</v>
      </c>
      <c r="F310" s="160"/>
      <c r="G310" s="160"/>
      <c r="H310" s="160"/>
      <c r="I310" s="160"/>
      <c r="J310" s="160"/>
      <c r="K310" s="160"/>
      <c r="L310" s="160"/>
      <c r="M310" s="160"/>
      <c r="N310" s="160"/>
      <c r="O310" s="160"/>
      <c r="P310" s="160"/>
      <c r="Q310" s="160"/>
      <c r="R310" s="160"/>
      <c r="S310" s="160"/>
      <c r="T310" s="160"/>
      <c r="U310" s="160"/>
      <c r="V310" s="160"/>
      <c r="W310" s="160"/>
      <c r="X310" s="151"/>
      <c r="Y310" s="151"/>
      <c r="Z310" s="151"/>
      <c r="AA310" s="151"/>
      <c r="AB310" s="151"/>
      <c r="AC310" s="151"/>
      <c r="AD310" s="151"/>
      <c r="AE310" s="151"/>
      <c r="AF310" s="151"/>
      <c r="AG310" s="151" t="s">
        <v>250</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c r="A311" s="158"/>
      <c r="B311" s="159"/>
      <c r="C311" s="198" t="s">
        <v>2623</v>
      </c>
      <c r="D311" s="190"/>
      <c r="E311" s="191">
        <v>3.5</v>
      </c>
      <c r="F311" s="160"/>
      <c r="G311" s="160"/>
      <c r="H311" s="160"/>
      <c r="I311" s="160"/>
      <c r="J311" s="160"/>
      <c r="K311" s="160"/>
      <c r="L311" s="160"/>
      <c r="M311" s="160"/>
      <c r="N311" s="160"/>
      <c r="O311" s="160"/>
      <c r="P311" s="160"/>
      <c r="Q311" s="160"/>
      <c r="R311" s="160"/>
      <c r="S311" s="160"/>
      <c r="T311" s="160"/>
      <c r="U311" s="160"/>
      <c r="V311" s="160"/>
      <c r="W311" s="160"/>
      <c r="X311" s="151"/>
      <c r="Y311" s="151"/>
      <c r="Z311" s="151"/>
      <c r="AA311" s="151"/>
      <c r="AB311" s="151"/>
      <c r="AC311" s="151"/>
      <c r="AD311" s="151"/>
      <c r="AE311" s="151"/>
      <c r="AF311" s="151"/>
      <c r="AG311" s="151" t="s">
        <v>250</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c r="A312" s="158"/>
      <c r="B312" s="159"/>
      <c r="C312" s="198" t="s">
        <v>2624</v>
      </c>
      <c r="D312" s="190"/>
      <c r="E312" s="191">
        <v>4</v>
      </c>
      <c r="F312" s="160"/>
      <c r="G312" s="160"/>
      <c r="H312" s="160"/>
      <c r="I312" s="160"/>
      <c r="J312" s="160"/>
      <c r="K312" s="160"/>
      <c r="L312" s="160"/>
      <c r="M312" s="160"/>
      <c r="N312" s="160"/>
      <c r="O312" s="160"/>
      <c r="P312" s="160"/>
      <c r="Q312" s="160"/>
      <c r="R312" s="160"/>
      <c r="S312" s="160"/>
      <c r="T312" s="160"/>
      <c r="U312" s="160"/>
      <c r="V312" s="160"/>
      <c r="W312" s="160"/>
      <c r="X312" s="151"/>
      <c r="Y312" s="151"/>
      <c r="Z312" s="151"/>
      <c r="AA312" s="151"/>
      <c r="AB312" s="151"/>
      <c r="AC312" s="151"/>
      <c r="AD312" s="151"/>
      <c r="AE312" s="151"/>
      <c r="AF312" s="151"/>
      <c r="AG312" s="151" t="s">
        <v>250</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c r="A313" s="158"/>
      <c r="B313" s="159"/>
      <c r="C313" s="198" t="s">
        <v>2625</v>
      </c>
      <c r="D313" s="190"/>
      <c r="E313" s="191">
        <v>27</v>
      </c>
      <c r="F313" s="160"/>
      <c r="G313" s="160"/>
      <c r="H313" s="160"/>
      <c r="I313" s="160"/>
      <c r="J313" s="160"/>
      <c r="K313" s="160"/>
      <c r="L313" s="160"/>
      <c r="M313" s="160"/>
      <c r="N313" s="160"/>
      <c r="O313" s="160"/>
      <c r="P313" s="160"/>
      <c r="Q313" s="160"/>
      <c r="R313" s="160"/>
      <c r="S313" s="160"/>
      <c r="T313" s="160"/>
      <c r="U313" s="160"/>
      <c r="V313" s="160"/>
      <c r="W313" s="160"/>
      <c r="X313" s="151"/>
      <c r="Y313" s="151"/>
      <c r="Z313" s="151"/>
      <c r="AA313" s="151"/>
      <c r="AB313" s="151"/>
      <c r="AC313" s="151"/>
      <c r="AD313" s="151"/>
      <c r="AE313" s="151"/>
      <c r="AF313" s="151"/>
      <c r="AG313" s="151" t="s">
        <v>250</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c r="A314" s="158"/>
      <c r="B314" s="159"/>
      <c r="C314" s="198" t="s">
        <v>2626</v>
      </c>
      <c r="D314" s="190"/>
      <c r="E314" s="191">
        <v>68</v>
      </c>
      <c r="F314" s="160"/>
      <c r="G314" s="160"/>
      <c r="H314" s="160"/>
      <c r="I314" s="160"/>
      <c r="J314" s="160"/>
      <c r="K314" s="160"/>
      <c r="L314" s="160"/>
      <c r="M314" s="160"/>
      <c r="N314" s="160"/>
      <c r="O314" s="160"/>
      <c r="P314" s="160"/>
      <c r="Q314" s="160"/>
      <c r="R314" s="160"/>
      <c r="S314" s="160"/>
      <c r="T314" s="160"/>
      <c r="U314" s="160"/>
      <c r="V314" s="160"/>
      <c r="W314" s="160"/>
      <c r="X314" s="151"/>
      <c r="Y314" s="151"/>
      <c r="Z314" s="151"/>
      <c r="AA314" s="151"/>
      <c r="AB314" s="151"/>
      <c r="AC314" s="151"/>
      <c r="AD314" s="151"/>
      <c r="AE314" s="151"/>
      <c r="AF314" s="151"/>
      <c r="AG314" s="151" t="s">
        <v>250</v>
      </c>
      <c r="AH314" s="151">
        <v>0</v>
      </c>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c r="A315" s="158"/>
      <c r="B315" s="159"/>
      <c r="C315" s="198" t="s">
        <v>2627</v>
      </c>
      <c r="D315" s="190"/>
      <c r="E315" s="191">
        <v>13</v>
      </c>
      <c r="F315" s="160"/>
      <c r="G315" s="160"/>
      <c r="H315" s="160"/>
      <c r="I315" s="160"/>
      <c r="J315" s="160"/>
      <c r="K315" s="160"/>
      <c r="L315" s="160"/>
      <c r="M315" s="160"/>
      <c r="N315" s="160"/>
      <c r="O315" s="160"/>
      <c r="P315" s="160"/>
      <c r="Q315" s="160"/>
      <c r="R315" s="160"/>
      <c r="S315" s="160"/>
      <c r="T315" s="160"/>
      <c r="U315" s="160"/>
      <c r="V315" s="160"/>
      <c r="W315" s="160"/>
      <c r="X315" s="151"/>
      <c r="Y315" s="151"/>
      <c r="Z315" s="151"/>
      <c r="AA315" s="151"/>
      <c r="AB315" s="151"/>
      <c r="AC315" s="151"/>
      <c r="AD315" s="151"/>
      <c r="AE315" s="151"/>
      <c r="AF315" s="151"/>
      <c r="AG315" s="151" t="s">
        <v>250</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c r="A316" s="158"/>
      <c r="B316" s="159"/>
      <c r="C316" s="198" t="s">
        <v>2628</v>
      </c>
      <c r="D316" s="190"/>
      <c r="E316" s="191">
        <v>14</v>
      </c>
      <c r="F316" s="160"/>
      <c r="G316" s="160"/>
      <c r="H316" s="160"/>
      <c r="I316" s="160"/>
      <c r="J316" s="160"/>
      <c r="K316" s="160"/>
      <c r="L316" s="160"/>
      <c r="M316" s="160"/>
      <c r="N316" s="160"/>
      <c r="O316" s="160"/>
      <c r="P316" s="160"/>
      <c r="Q316" s="160"/>
      <c r="R316" s="160"/>
      <c r="S316" s="160"/>
      <c r="T316" s="160"/>
      <c r="U316" s="160"/>
      <c r="V316" s="160"/>
      <c r="W316" s="160"/>
      <c r="X316" s="151"/>
      <c r="Y316" s="151"/>
      <c r="Z316" s="151"/>
      <c r="AA316" s="151"/>
      <c r="AB316" s="151"/>
      <c r="AC316" s="151"/>
      <c r="AD316" s="151"/>
      <c r="AE316" s="151"/>
      <c r="AF316" s="151"/>
      <c r="AG316" s="151" t="s">
        <v>250</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c r="A317" s="158"/>
      <c r="B317" s="159"/>
      <c r="C317" s="198" t="s">
        <v>2629</v>
      </c>
      <c r="D317" s="190"/>
      <c r="E317" s="191">
        <v>15.5</v>
      </c>
      <c r="F317" s="160"/>
      <c r="G317" s="160"/>
      <c r="H317" s="160"/>
      <c r="I317" s="160"/>
      <c r="J317" s="160"/>
      <c r="K317" s="160"/>
      <c r="L317" s="160"/>
      <c r="M317" s="160"/>
      <c r="N317" s="160"/>
      <c r="O317" s="160"/>
      <c r="P317" s="160"/>
      <c r="Q317" s="160"/>
      <c r="R317" s="160"/>
      <c r="S317" s="160"/>
      <c r="T317" s="160"/>
      <c r="U317" s="160"/>
      <c r="V317" s="160"/>
      <c r="W317" s="160"/>
      <c r="X317" s="151"/>
      <c r="Y317" s="151"/>
      <c r="Z317" s="151"/>
      <c r="AA317" s="151"/>
      <c r="AB317" s="151"/>
      <c r="AC317" s="151"/>
      <c r="AD317" s="151"/>
      <c r="AE317" s="151"/>
      <c r="AF317" s="151"/>
      <c r="AG317" s="151" t="s">
        <v>250</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c r="A318" s="158"/>
      <c r="B318" s="159"/>
      <c r="C318" s="198" t="s">
        <v>2630</v>
      </c>
      <c r="D318" s="190"/>
      <c r="E318" s="191">
        <v>13.5</v>
      </c>
      <c r="F318" s="160"/>
      <c r="G318" s="160"/>
      <c r="H318" s="160"/>
      <c r="I318" s="160"/>
      <c r="J318" s="160"/>
      <c r="K318" s="160"/>
      <c r="L318" s="160"/>
      <c r="M318" s="160"/>
      <c r="N318" s="160"/>
      <c r="O318" s="160"/>
      <c r="P318" s="160"/>
      <c r="Q318" s="160"/>
      <c r="R318" s="160"/>
      <c r="S318" s="160"/>
      <c r="T318" s="160"/>
      <c r="U318" s="160"/>
      <c r="V318" s="160"/>
      <c r="W318" s="160"/>
      <c r="X318" s="151"/>
      <c r="Y318" s="151"/>
      <c r="Z318" s="151"/>
      <c r="AA318" s="151"/>
      <c r="AB318" s="151"/>
      <c r="AC318" s="151"/>
      <c r="AD318" s="151"/>
      <c r="AE318" s="151"/>
      <c r="AF318" s="151"/>
      <c r="AG318" s="151" t="s">
        <v>250</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c r="A319" s="158"/>
      <c r="B319" s="159"/>
      <c r="C319" s="198" t="s">
        <v>2631</v>
      </c>
      <c r="D319" s="190"/>
      <c r="E319" s="191">
        <v>8</v>
      </c>
      <c r="F319" s="160"/>
      <c r="G319" s="160"/>
      <c r="H319" s="160"/>
      <c r="I319" s="160"/>
      <c r="J319" s="160"/>
      <c r="K319" s="160"/>
      <c r="L319" s="160"/>
      <c r="M319" s="160"/>
      <c r="N319" s="160"/>
      <c r="O319" s="160"/>
      <c r="P319" s="160"/>
      <c r="Q319" s="160"/>
      <c r="R319" s="160"/>
      <c r="S319" s="160"/>
      <c r="T319" s="160"/>
      <c r="U319" s="160"/>
      <c r="V319" s="160"/>
      <c r="W319" s="160"/>
      <c r="X319" s="151"/>
      <c r="Y319" s="151"/>
      <c r="Z319" s="151"/>
      <c r="AA319" s="151"/>
      <c r="AB319" s="151"/>
      <c r="AC319" s="151"/>
      <c r="AD319" s="151"/>
      <c r="AE319" s="151"/>
      <c r="AF319" s="151"/>
      <c r="AG319" s="151" t="s">
        <v>250</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c r="A320" s="158"/>
      <c r="B320" s="159"/>
      <c r="C320" s="198" t="s">
        <v>2632</v>
      </c>
      <c r="D320" s="190"/>
      <c r="E320" s="191">
        <v>12</v>
      </c>
      <c r="F320" s="160"/>
      <c r="G320" s="160"/>
      <c r="H320" s="160"/>
      <c r="I320" s="160"/>
      <c r="J320" s="160"/>
      <c r="K320" s="160"/>
      <c r="L320" s="160"/>
      <c r="M320" s="160"/>
      <c r="N320" s="160"/>
      <c r="O320" s="160"/>
      <c r="P320" s="160"/>
      <c r="Q320" s="160"/>
      <c r="R320" s="160"/>
      <c r="S320" s="160"/>
      <c r="T320" s="160"/>
      <c r="U320" s="160"/>
      <c r="V320" s="160"/>
      <c r="W320" s="160"/>
      <c r="X320" s="151"/>
      <c r="Y320" s="151"/>
      <c r="Z320" s="151"/>
      <c r="AA320" s="151"/>
      <c r="AB320" s="151"/>
      <c r="AC320" s="151"/>
      <c r="AD320" s="151"/>
      <c r="AE320" s="151"/>
      <c r="AF320" s="151"/>
      <c r="AG320" s="151" t="s">
        <v>250</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ht="22.5" outlineLevel="1">
      <c r="A321" s="168">
        <v>35</v>
      </c>
      <c r="B321" s="169" t="s">
        <v>611</v>
      </c>
      <c r="C321" s="185" t="s">
        <v>612</v>
      </c>
      <c r="D321" s="170" t="s">
        <v>292</v>
      </c>
      <c r="E321" s="171">
        <v>169</v>
      </c>
      <c r="F321" s="172">
        <v>0</v>
      </c>
      <c r="G321" s="173">
        <f>ROUND(E321*F321,2)</f>
        <v>0</v>
      </c>
      <c r="H321" s="172"/>
      <c r="I321" s="173">
        <f>ROUND(E321*H321,2)</f>
        <v>0</v>
      </c>
      <c r="J321" s="172"/>
      <c r="K321" s="173">
        <f>ROUND(E321*J321,2)</f>
        <v>0</v>
      </c>
      <c r="L321" s="173">
        <v>21</v>
      </c>
      <c r="M321" s="173">
        <f>G321*(1+L321/100)</f>
        <v>0</v>
      </c>
      <c r="N321" s="173">
        <v>2.971E-2</v>
      </c>
      <c r="O321" s="173">
        <f>ROUND(E321*N321,2)</f>
        <v>5.0199999999999996</v>
      </c>
      <c r="P321" s="173">
        <v>0</v>
      </c>
      <c r="Q321" s="173">
        <f>ROUND(E321*P321,2)</f>
        <v>0</v>
      </c>
      <c r="R321" s="173" t="s">
        <v>309</v>
      </c>
      <c r="S321" s="173" t="s">
        <v>201</v>
      </c>
      <c r="T321" s="174" t="s">
        <v>245</v>
      </c>
      <c r="U321" s="160">
        <v>1.2758</v>
      </c>
      <c r="V321" s="160">
        <f>ROUND(E321*U321,2)</f>
        <v>215.61</v>
      </c>
      <c r="W321" s="160"/>
      <c r="X321" s="151"/>
      <c r="Y321" s="151"/>
      <c r="Z321" s="151"/>
      <c r="AA321" s="151"/>
      <c r="AB321" s="151"/>
      <c r="AC321" s="151"/>
      <c r="AD321" s="151"/>
      <c r="AE321" s="151"/>
      <c r="AF321" s="151"/>
      <c r="AG321" s="151" t="s">
        <v>246</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ht="22.5" outlineLevel="1">
      <c r="A322" s="158"/>
      <c r="B322" s="159"/>
      <c r="C322" s="315" t="s">
        <v>613</v>
      </c>
      <c r="D322" s="316"/>
      <c r="E322" s="316"/>
      <c r="F322" s="316"/>
      <c r="G322" s="316"/>
      <c r="H322" s="160"/>
      <c r="I322" s="160"/>
      <c r="J322" s="160"/>
      <c r="K322" s="160"/>
      <c r="L322" s="160"/>
      <c r="M322" s="160"/>
      <c r="N322" s="160"/>
      <c r="O322" s="160"/>
      <c r="P322" s="160"/>
      <c r="Q322" s="160"/>
      <c r="R322" s="160"/>
      <c r="S322" s="160"/>
      <c r="T322" s="160"/>
      <c r="U322" s="160"/>
      <c r="V322" s="160"/>
      <c r="W322" s="160"/>
      <c r="X322" s="151"/>
      <c r="Y322" s="151"/>
      <c r="Z322" s="151"/>
      <c r="AA322" s="151"/>
      <c r="AB322" s="151"/>
      <c r="AC322" s="151"/>
      <c r="AD322" s="151"/>
      <c r="AE322" s="151"/>
      <c r="AF322" s="151"/>
      <c r="AG322" s="151" t="s">
        <v>248</v>
      </c>
      <c r="AH322" s="151"/>
      <c r="AI322" s="151"/>
      <c r="AJ322" s="151"/>
      <c r="AK322" s="151"/>
      <c r="AL322" s="151"/>
      <c r="AM322" s="151"/>
      <c r="AN322" s="151"/>
      <c r="AO322" s="151"/>
      <c r="AP322" s="151"/>
      <c r="AQ322" s="151"/>
      <c r="AR322" s="151"/>
      <c r="AS322" s="151"/>
      <c r="AT322" s="151"/>
      <c r="AU322" s="151"/>
      <c r="AV322" s="151"/>
      <c r="AW322" s="151"/>
      <c r="AX322" s="151"/>
      <c r="AY322" s="151"/>
      <c r="AZ322" s="151"/>
      <c r="BA322" s="175" t="str">
        <f>C322</f>
        <v>nanesení lepicího tmelu na izolační desky, nalepení desek, zajištění talířovými hmoždinkami (6 ks/m2), přebroušení desek, natažení stěrky, vtlačení výztužné tkaniny (1,15 m2/m2), přehlazení stěrky. Další vrstvy podle popisu položky.</v>
      </c>
      <c r="BB322" s="151"/>
      <c r="BC322" s="151"/>
      <c r="BD322" s="151"/>
      <c r="BE322" s="151"/>
      <c r="BF322" s="151"/>
      <c r="BG322" s="151"/>
      <c r="BH322" s="151"/>
    </row>
    <row r="323" spans="1:60" outlineLevel="1">
      <c r="A323" s="158"/>
      <c r="B323" s="159"/>
      <c r="C323" s="321" t="s">
        <v>614</v>
      </c>
      <c r="D323" s="322"/>
      <c r="E323" s="322"/>
      <c r="F323" s="322"/>
      <c r="G323" s="322"/>
      <c r="H323" s="160"/>
      <c r="I323" s="160"/>
      <c r="J323" s="160"/>
      <c r="K323" s="160"/>
      <c r="L323" s="160"/>
      <c r="M323" s="160"/>
      <c r="N323" s="160"/>
      <c r="O323" s="160"/>
      <c r="P323" s="160"/>
      <c r="Q323" s="160"/>
      <c r="R323" s="160"/>
      <c r="S323" s="160"/>
      <c r="T323" s="160"/>
      <c r="U323" s="160"/>
      <c r="V323" s="160"/>
      <c r="W323" s="160"/>
      <c r="X323" s="151"/>
      <c r="Y323" s="151"/>
      <c r="Z323" s="151"/>
      <c r="AA323" s="151"/>
      <c r="AB323" s="151"/>
      <c r="AC323" s="151"/>
      <c r="AD323" s="151"/>
      <c r="AE323" s="151"/>
      <c r="AF323" s="151"/>
      <c r="AG323" s="151" t="s">
        <v>248</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c r="A324" s="158"/>
      <c r="B324" s="159"/>
      <c r="C324" s="198" t="s">
        <v>2608</v>
      </c>
      <c r="D324" s="190"/>
      <c r="E324" s="191">
        <v>41</v>
      </c>
      <c r="F324" s="160"/>
      <c r="G324" s="160"/>
      <c r="H324" s="160"/>
      <c r="I324" s="160"/>
      <c r="J324" s="160"/>
      <c r="K324" s="160"/>
      <c r="L324" s="160"/>
      <c r="M324" s="160"/>
      <c r="N324" s="160"/>
      <c r="O324" s="160"/>
      <c r="P324" s="160"/>
      <c r="Q324" s="160"/>
      <c r="R324" s="160"/>
      <c r="S324" s="160"/>
      <c r="T324" s="160"/>
      <c r="U324" s="160"/>
      <c r="V324" s="160"/>
      <c r="W324" s="160"/>
      <c r="X324" s="151"/>
      <c r="Y324" s="151"/>
      <c r="Z324" s="151"/>
      <c r="AA324" s="151"/>
      <c r="AB324" s="151"/>
      <c r="AC324" s="151"/>
      <c r="AD324" s="151"/>
      <c r="AE324" s="151"/>
      <c r="AF324" s="151"/>
      <c r="AG324" s="151" t="s">
        <v>250</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1">
      <c r="A325" s="158"/>
      <c r="B325" s="159"/>
      <c r="C325" s="198" t="s">
        <v>2609</v>
      </c>
      <c r="D325" s="190"/>
      <c r="E325" s="191">
        <v>16</v>
      </c>
      <c r="F325" s="160"/>
      <c r="G325" s="160"/>
      <c r="H325" s="160"/>
      <c r="I325" s="160"/>
      <c r="J325" s="160"/>
      <c r="K325" s="160"/>
      <c r="L325" s="160"/>
      <c r="M325" s="160"/>
      <c r="N325" s="160"/>
      <c r="O325" s="160"/>
      <c r="P325" s="160"/>
      <c r="Q325" s="160"/>
      <c r="R325" s="160"/>
      <c r="S325" s="160"/>
      <c r="T325" s="160"/>
      <c r="U325" s="160"/>
      <c r="V325" s="160"/>
      <c r="W325" s="160"/>
      <c r="X325" s="151"/>
      <c r="Y325" s="151"/>
      <c r="Z325" s="151"/>
      <c r="AA325" s="151"/>
      <c r="AB325" s="151"/>
      <c r="AC325" s="151"/>
      <c r="AD325" s="151"/>
      <c r="AE325" s="151"/>
      <c r="AF325" s="151"/>
      <c r="AG325" s="151" t="s">
        <v>250</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c r="A326" s="158"/>
      <c r="B326" s="159"/>
      <c r="C326" s="198" t="s">
        <v>2610</v>
      </c>
      <c r="D326" s="190"/>
      <c r="E326" s="191">
        <v>16</v>
      </c>
      <c r="F326" s="160"/>
      <c r="G326" s="160"/>
      <c r="H326" s="160"/>
      <c r="I326" s="160"/>
      <c r="J326" s="160"/>
      <c r="K326" s="160"/>
      <c r="L326" s="160"/>
      <c r="M326" s="160"/>
      <c r="N326" s="160"/>
      <c r="O326" s="160"/>
      <c r="P326" s="160"/>
      <c r="Q326" s="160"/>
      <c r="R326" s="160"/>
      <c r="S326" s="160"/>
      <c r="T326" s="160"/>
      <c r="U326" s="160"/>
      <c r="V326" s="160"/>
      <c r="W326" s="160"/>
      <c r="X326" s="151"/>
      <c r="Y326" s="151"/>
      <c r="Z326" s="151"/>
      <c r="AA326" s="151"/>
      <c r="AB326" s="151"/>
      <c r="AC326" s="151"/>
      <c r="AD326" s="151"/>
      <c r="AE326" s="151"/>
      <c r="AF326" s="151"/>
      <c r="AG326" s="151" t="s">
        <v>250</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c r="A327" s="158"/>
      <c r="B327" s="159"/>
      <c r="C327" s="198" t="s">
        <v>2611</v>
      </c>
      <c r="D327" s="190"/>
      <c r="E327" s="191">
        <v>17</v>
      </c>
      <c r="F327" s="160"/>
      <c r="G327" s="160"/>
      <c r="H327" s="160"/>
      <c r="I327" s="160"/>
      <c r="J327" s="160"/>
      <c r="K327" s="160"/>
      <c r="L327" s="160"/>
      <c r="M327" s="160"/>
      <c r="N327" s="160"/>
      <c r="O327" s="160"/>
      <c r="P327" s="160"/>
      <c r="Q327" s="160"/>
      <c r="R327" s="160"/>
      <c r="S327" s="160"/>
      <c r="T327" s="160"/>
      <c r="U327" s="160"/>
      <c r="V327" s="160"/>
      <c r="W327" s="160"/>
      <c r="X327" s="151"/>
      <c r="Y327" s="151"/>
      <c r="Z327" s="151"/>
      <c r="AA327" s="151"/>
      <c r="AB327" s="151"/>
      <c r="AC327" s="151"/>
      <c r="AD327" s="151"/>
      <c r="AE327" s="151"/>
      <c r="AF327" s="151"/>
      <c r="AG327" s="151" t="s">
        <v>250</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c r="A328" s="158"/>
      <c r="B328" s="159"/>
      <c r="C328" s="198" t="s">
        <v>2612</v>
      </c>
      <c r="D328" s="190"/>
      <c r="E328" s="191">
        <v>46</v>
      </c>
      <c r="F328" s="160"/>
      <c r="G328" s="160"/>
      <c r="H328" s="160"/>
      <c r="I328" s="160"/>
      <c r="J328" s="160"/>
      <c r="K328" s="160"/>
      <c r="L328" s="160"/>
      <c r="M328" s="160"/>
      <c r="N328" s="160"/>
      <c r="O328" s="160"/>
      <c r="P328" s="160"/>
      <c r="Q328" s="160"/>
      <c r="R328" s="160"/>
      <c r="S328" s="160"/>
      <c r="T328" s="160"/>
      <c r="U328" s="160"/>
      <c r="V328" s="160"/>
      <c r="W328" s="160"/>
      <c r="X328" s="151"/>
      <c r="Y328" s="151"/>
      <c r="Z328" s="151"/>
      <c r="AA328" s="151"/>
      <c r="AB328" s="151"/>
      <c r="AC328" s="151"/>
      <c r="AD328" s="151"/>
      <c r="AE328" s="151"/>
      <c r="AF328" s="151"/>
      <c r="AG328" s="151" t="s">
        <v>250</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c r="A329" s="158"/>
      <c r="B329" s="159"/>
      <c r="C329" s="198" t="s">
        <v>2613</v>
      </c>
      <c r="D329" s="190"/>
      <c r="E329" s="191">
        <v>9</v>
      </c>
      <c r="F329" s="160"/>
      <c r="G329" s="160"/>
      <c r="H329" s="160"/>
      <c r="I329" s="160"/>
      <c r="J329" s="160"/>
      <c r="K329" s="160"/>
      <c r="L329" s="160"/>
      <c r="M329" s="160"/>
      <c r="N329" s="160"/>
      <c r="O329" s="160"/>
      <c r="P329" s="160"/>
      <c r="Q329" s="160"/>
      <c r="R329" s="160"/>
      <c r="S329" s="160"/>
      <c r="T329" s="160"/>
      <c r="U329" s="160"/>
      <c r="V329" s="160"/>
      <c r="W329" s="160"/>
      <c r="X329" s="151"/>
      <c r="Y329" s="151"/>
      <c r="Z329" s="151"/>
      <c r="AA329" s="151"/>
      <c r="AB329" s="151"/>
      <c r="AC329" s="151"/>
      <c r="AD329" s="151"/>
      <c r="AE329" s="151"/>
      <c r="AF329" s="151"/>
      <c r="AG329" s="151" t="s">
        <v>250</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c r="A330" s="158"/>
      <c r="B330" s="159"/>
      <c r="C330" s="198" t="s">
        <v>2614</v>
      </c>
      <c r="D330" s="190"/>
      <c r="E330" s="191">
        <v>24</v>
      </c>
      <c r="F330" s="160"/>
      <c r="G330" s="160"/>
      <c r="H330" s="160"/>
      <c r="I330" s="160"/>
      <c r="J330" s="160"/>
      <c r="K330" s="160"/>
      <c r="L330" s="160"/>
      <c r="M330" s="160"/>
      <c r="N330" s="160"/>
      <c r="O330" s="160"/>
      <c r="P330" s="160"/>
      <c r="Q330" s="160"/>
      <c r="R330" s="160"/>
      <c r="S330" s="160"/>
      <c r="T330" s="160"/>
      <c r="U330" s="160"/>
      <c r="V330" s="160"/>
      <c r="W330" s="160"/>
      <c r="X330" s="151"/>
      <c r="Y330" s="151"/>
      <c r="Z330" s="151"/>
      <c r="AA330" s="151"/>
      <c r="AB330" s="151"/>
      <c r="AC330" s="151"/>
      <c r="AD330" s="151"/>
      <c r="AE330" s="151"/>
      <c r="AF330" s="151"/>
      <c r="AG330" s="151" t="s">
        <v>250</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ht="22.5" outlineLevel="1">
      <c r="A331" s="168">
        <v>36</v>
      </c>
      <c r="B331" s="169" t="s">
        <v>2652</v>
      </c>
      <c r="C331" s="185" t="s">
        <v>2653</v>
      </c>
      <c r="D331" s="170" t="s">
        <v>292</v>
      </c>
      <c r="E331" s="171">
        <v>377.7</v>
      </c>
      <c r="F331" s="172">
        <v>0</v>
      </c>
      <c r="G331" s="173">
        <f>ROUND(E331*F331,2)</f>
        <v>0</v>
      </c>
      <c r="H331" s="172"/>
      <c r="I331" s="173">
        <f>ROUND(E331*H331,2)</f>
        <v>0</v>
      </c>
      <c r="J331" s="172"/>
      <c r="K331" s="173">
        <f>ROUND(E331*J331,2)</f>
        <v>0</v>
      </c>
      <c r="L331" s="173">
        <v>21</v>
      </c>
      <c r="M331" s="173">
        <f>G331*(1+L331/100)</f>
        <v>0</v>
      </c>
      <c r="N331" s="173">
        <v>3.1300000000000001E-2</v>
      </c>
      <c r="O331" s="173">
        <f>ROUND(E331*N331,2)</f>
        <v>11.82</v>
      </c>
      <c r="P331" s="173">
        <v>0</v>
      </c>
      <c r="Q331" s="173">
        <f>ROUND(E331*P331,2)</f>
        <v>0</v>
      </c>
      <c r="R331" s="173" t="s">
        <v>309</v>
      </c>
      <c r="S331" s="173" t="s">
        <v>201</v>
      </c>
      <c r="T331" s="174" t="s">
        <v>245</v>
      </c>
      <c r="U331" s="160">
        <v>1.2758</v>
      </c>
      <c r="V331" s="160">
        <f>ROUND(E331*U331,2)</f>
        <v>481.87</v>
      </c>
      <c r="W331" s="160"/>
      <c r="X331" s="151"/>
      <c r="Y331" s="151"/>
      <c r="Z331" s="151"/>
      <c r="AA331" s="151"/>
      <c r="AB331" s="151"/>
      <c r="AC331" s="151"/>
      <c r="AD331" s="151"/>
      <c r="AE331" s="151"/>
      <c r="AF331" s="151"/>
      <c r="AG331" s="151" t="s">
        <v>246</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ht="22.5" outlineLevel="1">
      <c r="A332" s="158"/>
      <c r="B332" s="159"/>
      <c r="C332" s="315" t="s">
        <v>613</v>
      </c>
      <c r="D332" s="316"/>
      <c r="E332" s="316"/>
      <c r="F332" s="316"/>
      <c r="G332" s="316"/>
      <c r="H332" s="160"/>
      <c r="I332" s="160"/>
      <c r="J332" s="160"/>
      <c r="K332" s="160"/>
      <c r="L332" s="160"/>
      <c r="M332" s="160"/>
      <c r="N332" s="160"/>
      <c r="O332" s="160"/>
      <c r="P332" s="160"/>
      <c r="Q332" s="160"/>
      <c r="R332" s="160"/>
      <c r="S332" s="160"/>
      <c r="T332" s="160"/>
      <c r="U332" s="160"/>
      <c r="V332" s="160"/>
      <c r="W332" s="160"/>
      <c r="X332" s="151"/>
      <c r="Y332" s="151"/>
      <c r="Z332" s="151"/>
      <c r="AA332" s="151"/>
      <c r="AB332" s="151"/>
      <c r="AC332" s="151"/>
      <c r="AD332" s="151"/>
      <c r="AE332" s="151"/>
      <c r="AF332" s="151"/>
      <c r="AG332" s="151" t="s">
        <v>248</v>
      </c>
      <c r="AH332" s="151"/>
      <c r="AI332" s="151"/>
      <c r="AJ332" s="151"/>
      <c r="AK332" s="151"/>
      <c r="AL332" s="151"/>
      <c r="AM332" s="151"/>
      <c r="AN332" s="151"/>
      <c r="AO332" s="151"/>
      <c r="AP332" s="151"/>
      <c r="AQ332" s="151"/>
      <c r="AR332" s="151"/>
      <c r="AS332" s="151"/>
      <c r="AT332" s="151"/>
      <c r="AU332" s="151"/>
      <c r="AV332" s="151"/>
      <c r="AW332" s="151"/>
      <c r="AX332" s="151"/>
      <c r="AY332" s="151"/>
      <c r="AZ332" s="151"/>
      <c r="BA332" s="175" t="str">
        <f>C332</f>
        <v>nanesení lepicího tmelu na izolační desky, nalepení desek, zajištění talířovými hmoždinkami (6 ks/m2), přebroušení desek, natažení stěrky, vtlačení výztužné tkaniny (1,15 m2/m2), přehlazení stěrky. Další vrstvy podle popisu položky.</v>
      </c>
      <c r="BB332" s="151"/>
      <c r="BC332" s="151"/>
      <c r="BD332" s="151"/>
      <c r="BE332" s="151"/>
      <c r="BF332" s="151"/>
      <c r="BG332" s="151"/>
      <c r="BH332" s="151"/>
    </row>
    <row r="333" spans="1:60" outlineLevel="1">
      <c r="A333" s="158"/>
      <c r="B333" s="159"/>
      <c r="C333" s="321" t="s">
        <v>614</v>
      </c>
      <c r="D333" s="322"/>
      <c r="E333" s="322"/>
      <c r="F333" s="322"/>
      <c r="G333" s="322"/>
      <c r="H333" s="160"/>
      <c r="I333" s="160"/>
      <c r="J333" s="160"/>
      <c r="K333" s="160"/>
      <c r="L333" s="160"/>
      <c r="M333" s="160"/>
      <c r="N333" s="160"/>
      <c r="O333" s="160"/>
      <c r="P333" s="160"/>
      <c r="Q333" s="160"/>
      <c r="R333" s="160"/>
      <c r="S333" s="160"/>
      <c r="T333" s="160"/>
      <c r="U333" s="160"/>
      <c r="V333" s="160"/>
      <c r="W333" s="160"/>
      <c r="X333" s="151"/>
      <c r="Y333" s="151"/>
      <c r="Z333" s="151"/>
      <c r="AA333" s="151"/>
      <c r="AB333" s="151"/>
      <c r="AC333" s="151"/>
      <c r="AD333" s="151"/>
      <c r="AE333" s="151"/>
      <c r="AF333" s="151"/>
      <c r="AG333" s="151" t="s">
        <v>248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c r="A334" s="158"/>
      <c r="B334" s="159"/>
      <c r="C334" s="198" t="s">
        <v>2615</v>
      </c>
      <c r="D334" s="190"/>
      <c r="E334" s="191">
        <v>10</v>
      </c>
      <c r="F334" s="160"/>
      <c r="G334" s="160"/>
      <c r="H334" s="160"/>
      <c r="I334" s="160"/>
      <c r="J334" s="160"/>
      <c r="K334" s="160"/>
      <c r="L334" s="160"/>
      <c r="M334" s="160"/>
      <c r="N334" s="160"/>
      <c r="O334" s="160"/>
      <c r="P334" s="160"/>
      <c r="Q334" s="160"/>
      <c r="R334" s="160"/>
      <c r="S334" s="160"/>
      <c r="T334" s="160"/>
      <c r="U334" s="160"/>
      <c r="V334" s="160"/>
      <c r="W334" s="160"/>
      <c r="X334" s="151"/>
      <c r="Y334" s="151"/>
      <c r="Z334" s="151"/>
      <c r="AA334" s="151"/>
      <c r="AB334" s="151"/>
      <c r="AC334" s="151"/>
      <c r="AD334" s="151"/>
      <c r="AE334" s="151"/>
      <c r="AF334" s="151"/>
      <c r="AG334" s="151" t="s">
        <v>250</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c r="A335" s="158"/>
      <c r="B335" s="159"/>
      <c r="C335" s="198" t="s">
        <v>2616</v>
      </c>
      <c r="D335" s="190"/>
      <c r="E335" s="191">
        <v>90</v>
      </c>
      <c r="F335" s="160"/>
      <c r="G335" s="160"/>
      <c r="H335" s="160"/>
      <c r="I335" s="160"/>
      <c r="J335" s="160"/>
      <c r="K335" s="160"/>
      <c r="L335" s="160"/>
      <c r="M335" s="160"/>
      <c r="N335" s="160"/>
      <c r="O335" s="160"/>
      <c r="P335" s="160"/>
      <c r="Q335" s="160"/>
      <c r="R335" s="160"/>
      <c r="S335" s="160"/>
      <c r="T335" s="160"/>
      <c r="U335" s="160"/>
      <c r="V335" s="160"/>
      <c r="W335" s="160"/>
      <c r="X335" s="151"/>
      <c r="Y335" s="151"/>
      <c r="Z335" s="151"/>
      <c r="AA335" s="151"/>
      <c r="AB335" s="151"/>
      <c r="AC335" s="151"/>
      <c r="AD335" s="151"/>
      <c r="AE335" s="151"/>
      <c r="AF335" s="151"/>
      <c r="AG335" s="151" t="s">
        <v>250</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c r="A336" s="158"/>
      <c r="B336" s="159"/>
      <c r="C336" s="198" t="s">
        <v>2617</v>
      </c>
      <c r="D336" s="190"/>
      <c r="E336" s="191">
        <v>176</v>
      </c>
      <c r="F336" s="160"/>
      <c r="G336" s="160"/>
      <c r="H336" s="160"/>
      <c r="I336" s="160"/>
      <c r="J336" s="160"/>
      <c r="K336" s="160"/>
      <c r="L336" s="160"/>
      <c r="M336" s="160"/>
      <c r="N336" s="160"/>
      <c r="O336" s="160"/>
      <c r="P336" s="160"/>
      <c r="Q336" s="160"/>
      <c r="R336" s="160"/>
      <c r="S336" s="160"/>
      <c r="T336" s="160"/>
      <c r="U336" s="160"/>
      <c r="V336" s="160"/>
      <c r="W336" s="160"/>
      <c r="X336" s="151"/>
      <c r="Y336" s="151"/>
      <c r="Z336" s="151"/>
      <c r="AA336" s="151"/>
      <c r="AB336" s="151"/>
      <c r="AC336" s="151"/>
      <c r="AD336" s="151"/>
      <c r="AE336" s="151"/>
      <c r="AF336" s="151"/>
      <c r="AG336" s="151" t="s">
        <v>250</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c r="A337" s="158"/>
      <c r="B337" s="159"/>
      <c r="C337" s="198" t="s">
        <v>2618</v>
      </c>
      <c r="D337" s="190"/>
      <c r="E337" s="191">
        <v>5</v>
      </c>
      <c r="F337" s="160"/>
      <c r="G337" s="160"/>
      <c r="H337" s="160"/>
      <c r="I337" s="160"/>
      <c r="J337" s="160"/>
      <c r="K337" s="160"/>
      <c r="L337" s="160"/>
      <c r="M337" s="160"/>
      <c r="N337" s="160"/>
      <c r="O337" s="160"/>
      <c r="P337" s="160"/>
      <c r="Q337" s="160"/>
      <c r="R337" s="160"/>
      <c r="S337" s="160"/>
      <c r="T337" s="160"/>
      <c r="U337" s="160"/>
      <c r="V337" s="160"/>
      <c r="W337" s="160"/>
      <c r="X337" s="151"/>
      <c r="Y337" s="151"/>
      <c r="Z337" s="151"/>
      <c r="AA337" s="151"/>
      <c r="AB337" s="151"/>
      <c r="AC337" s="151"/>
      <c r="AD337" s="151"/>
      <c r="AE337" s="151"/>
      <c r="AF337" s="151"/>
      <c r="AG337" s="151" t="s">
        <v>250</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1">
      <c r="A338" s="158"/>
      <c r="B338" s="159"/>
      <c r="C338" s="198" t="s">
        <v>2619</v>
      </c>
      <c r="D338" s="190"/>
      <c r="E338" s="191">
        <v>25</v>
      </c>
      <c r="F338" s="160"/>
      <c r="G338" s="160"/>
      <c r="H338" s="160"/>
      <c r="I338" s="160"/>
      <c r="J338" s="160"/>
      <c r="K338" s="160"/>
      <c r="L338" s="160"/>
      <c r="M338" s="160"/>
      <c r="N338" s="160"/>
      <c r="O338" s="160"/>
      <c r="P338" s="160"/>
      <c r="Q338" s="160"/>
      <c r="R338" s="160"/>
      <c r="S338" s="160"/>
      <c r="T338" s="160"/>
      <c r="U338" s="160"/>
      <c r="V338" s="160"/>
      <c r="W338" s="160"/>
      <c r="X338" s="151"/>
      <c r="Y338" s="151"/>
      <c r="Z338" s="151"/>
      <c r="AA338" s="151"/>
      <c r="AB338" s="151"/>
      <c r="AC338" s="151"/>
      <c r="AD338" s="151"/>
      <c r="AE338" s="151"/>
      <c r="AF338" s="151"/>
      <c r="AG338" s="151" t="s">
        <v>250</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c r="A339" s="158"/>
      <c r="B339" s="159"/>
      <c r="C339" s="198" t="s">
        <v>2620</v>
      </c>
      <c r="D339" s="190"/>
      <c r="E339" s="191">
        <v>54</v>
      </c>
      <c r="F339" s="160"/>
      <c r="G339" s="160"/>
      <c r="H339" s="160"/>
      <c r="I339" s="160"/>
      <c r="J339" s="160"/>
      <c r="K339" s="160"/>
      <c r="L339" s="160"/>
      <c r="M339" s="160"/>
      <c r="N339" s="160"/>
      <c r="O339" s="160"/>
      <c r="P339" s="160"/>
      <c r="Q339" s="160"/>
      <c r="R339" s="160"/>
      <c r="S339" s="160"/>
      <c r="T339" s="160"/>
      <c r="U339" s="160"/>
      <c r="V339" s="160"/>
      <c r="W339" s="160"/>
      <c r="X339" s="151"/>
      <c r="Y339" s="151"/>
      <c r="Z339" s="151"/>
      <c r="AA339" s="151"/>
      <c r="AB339" s="151"/>
      <c r="AC339" s="151"/>
      <c r="AD339" s="151"/>
      <c r="AE339" s="151"/>
      <c r="AF339" s="151"/>
      <c r="AG339" s="151" t="s">
        <v>250</v>
      </c>
      <c r="AH339" s="151">
        <v>0</v>
      </c>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1">
      <c r="A340" s="158"/>
      <c r="B340" s="159"/>
      <c r="C340" s="202" t="s">
        <v>2645</v>
      </c>
      <c r="D340" s="196"/>
      <c r="E340" s="197">
        <v>360</v>
      </c>
      <c r="F340" s="160"/>
      <c r="G340" s="160"/>
      <c r="H340" s="160"/>
      <c r="I340" s="160"/>
      <c r="J340" s="160"/>
      <c r="K340" s="160"/>
      <c r="L340" s="160"/>
      <c r="M340" s="160"/>
      <c r="N340" s="160"/>
      <c r="O340" s="160"/>
      <c r="P340" s="160"/>
      <c r="Q340" s="160"/>
      <c r="R340" s="160"/>
      <c r="S340" s="160"/>
      <c r="T340" s="160"/>
      <c r="U340" s="160"/>
      <c r="V340" s="160"/>
      <c r="W340" s="160"/>
      <c r="X340" s="151"/>
      <c r="Y340" s="151"/>
      <c r="Z340" s="151"/>
      <c r="AA340" s="151"/>
      <c r="AB340" s="151"/>
      <c r="AC340" s="151"/>
      <c r="AD340" s="151"/>
      <c r="AE340" s="151"/>
      <c r="AF340" s="151"/>
      <c r="AG340" s="151" t="s">
        <v>250</v>
      </c>
      <c r="AH340" s="151">
        <v>1</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c r="A341" s="158"/>
      <c r="B341" s="159"/>
      <c r="C341" s="198" t="s">
        <v>2621</v>
      </c>
      <c r="D341" s="190"/>
      <c r="E341" s="191">
        <v>17.7</v>
      </c>
      <c r="F341" s="160"/>
      <c r="G341" s="160"/>
      <c r="H341" s="160"/>
      <c r="I341" s="160"/>
      <c r="J341" s="160"/>
      <c r="K341" s="160"/>
      <c r="L341" s="160"/>
      <c r="M341" s="160"/>
      <c r="N341" s="160"/>
      <c r="O341" s="160"/>
      <c r="P341" s="160"/>
      <c r="Q341" s="160"/>
      <c r="R341" s="160"/>
      <c r="S341" s="160"/>
      <c r="T341" s="160"/>
      <c r="U341" s="160"/>
      <c r="V341" s="160"/>
      <c r="W341" s="160"/>
      <c r="X341" s="151"/>
      <c r="Y341" s="151"/>
      <c r="Z341" s="151"/>
      <c r="AA341" s="151"/>
      <c r="AB341" s="151"/>
      <c r="AC341" s="151"/>
      <c r="AD341" s="151"/>
      <c r="AE341" s="151"/>
      <c r="AF341" s="151"/>
      <c r="AG341" s="151" t="s">
        <v>250</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c r="A342" s="158"/>
      <c r="B342" s="159"/>
      <c r="C342" s="202" t="s">
        <v>2645</v>
      </c>
      <c r="D342" s="196"/>
      <c r="E342" s="197">
        <v>17.7</v>
      </c>
      <c r="F342" s="160"/>
      <c r="G342" s="160"/>
      <c r="H342" s="160"/>
      <c r="I342" s="160"/>
      <c r="J342" s="160"/>
      <c r="K342" s="160"/>
      <c r="L342" s="160"/>
      <c r="M342" s="160"/>
      <c r="N342" s="160"/>
      <c r="O342" s="160"/>
      <c r="P342" s="160"/>
      <c r="Q342" s="160"/>
      <c r="R342" s="160"/>
      <c r="S342" s="160"/>
      <c r="T342" s="160"/>
      <c r="U342" s="160"/>
      <c r="V342" s="160"/>
      <c r="W342" s="160"/>
      <c r="X342" s="151"/>
      <c r="Y342" s="151"/>
      <c r="Z342" s="151"/>
      <c r="AA342" s="151"/>
      <c r="AB342" s="151"/>
      <c r="AC342" s="151"/>
      <c r="AD342" s="151"/>
      <c r="AE342" s="151"/>
      <c r="AF342" s="151"/>
      <c r="AG342" s="151" t="s">
        <v>250</v>
      </c>
      <c r="AH342" s="151">
        <v>1</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ht="22.5" outlineLevel="1">
      <c r="A343" s="168">
        <v>37</v>
      </c>
      <c r="B343" s="169" t="s">
        <v>2654</v>
      </c>
      <c r="C343" s="185" t="s">
        <v>2655</v>
      </c>
      <c r="D343" s="170" t="s">
        <v>292</v>
      </c>
      <c r="E343" s="171">
        <v>202</v>
      </c>
      <c r="F343" s="172">
        <v>0</v>
      </c>
      <c r="G343" s="173">
        <f>ROUND(E343*F343,2)</f>
        <v>0</v>
      </c>
      <c r="H343" s="172"/>
      <c r="I343" s="173">
        <f>ROUND(E343*H343,2)</f>
        <v>0</v>
      </c>
      <c r="J343" s="172"/>
      <c r="K343" s="173">
        <f>ROUND(E343*J343,2)</f>
        <v>0</v>
      </c>
      <c r="L343" s="173">
        <v>21</v>
      </c>
      <c r="M343" s="173">
        <f>G343*(1+L343/100)</f>
        <v>0</v>
      </c>
      <c r="N343" s="173">
        <v>3.2890000000000003E-2</v>
      </c>
      <c r="O343" s="173">
        <f>ROUND(E343*N343,2)</f>
        <v>6.64</v>
      </c>
      <c r="P343" s="173">
        <v>0</v>
      </c>
      <c r="Q343" s="173">
        <f>ROUND(E343*P343,2)</f>
        <v>0</v>
      </c>
      <c r="R343" s="173" t="s">
        <v>309</v>
      </c>
      <c r="S343" s="173" t="s">
        <v>201</v>
      </c>
      <c r="T343" s="174" t="s">
        <v>245</v>
      </c>
      <c r="U343" s="160">
        <v>1.2758</v>
      </c>
      <c r="V343" s="160">
        <f>ROUND(E343*U343,2)</f>
        <v>257.70999999999998</v>
      </c>
      <c r="W343" s="160"/>
      <c r="X343" s="151"/>
      <c r="Y343" s="151"/>
      <c r="Z343" s="151"/>
      <c r="AA343" s="151"/>
      <c r="AB343" s="151"/>
      <c r="AC343" s="151"/>
      <c r="AD343" s="151"/>
      <c r="AE343" s="151"/>
      <c r="AF343" s="151"/>
      <c r="AG343" s="151" t="s">
        <v>246</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ht="22.5" outlineLevel="1">
      <c r="A344" s="158"/>
      <c r="B344" s="159"/>
      <c r="C344" s="315" t="s">
        <v>613</v>
      </c>
      <c r="D344" s="316"/>
      <c r="E344" s="316"/>
      <c r="F344" s="316"/>
      <c r="G344" s="316"/>
      <c r="H344" s="160"/>
      <c r="I344" s="160"/>
      <c r="J344" s="160"/>
      <c r="K344" s="160"/>
      <c r="L344" s="160"/>
      <c r="M344" s="160"/>
      <c r="N344" s="160"/>
      <c r="O344" s="160"/>
      <c r="P344" s="160"/>
      <c r="Q344" s="160"/>
      <c r="R344" s="160"/>
      <c r="S344" s="160"/>
      <c r="T344" s="160"/>
      <c r="U344" s="160"/>
      <c r="V344" s="160"/>
      <c r="W344" s="160"/>
      <c r="X344" s="151"/>
      <c r="Y344" s="151"/>
      <c r="Z344" s="151"/>
      <c r="AA344" s="151"/>
      <c r="AB344" s="151"/>
      <c r="AC344" s="151"/>
      <c r="AD344" s="151"/>
      <c r="AE344" s="151"/>
      <c r="AF344" s="151"/>
      <c r="AG344" s="151" t="s">
        <v>248</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75" t="str">
        <f>C344</f>
        <v>nanesení lepicího tmelu na izolační desky, nalepení desek, zajištění talířovými hmoždinkami (6 ks/m2), přebroušení desek, natažení stěrky, vtlačení výztužné tkaniny (1,15 m2/m2), přehlazení stěrky. Další vrstvy podle popisu položky.</v>
      </c>
      <c r="BB344" s="151"/>
      <c r="BC344" s="151"/>
      <c r="BD344" s="151"/>
      <c r="BE344" s="151"/>
      <c r="BF344" s="151"/>
      <c r="BG344" s="151"/>
      <c r="BH344" s="151"/>
    </row>
    <row r="345" spans="1:60" outlineLevel="1">
      <c r="A345" s="158"/>
      <c r="B345" s="159"/>
      <c r="C345" s="321" t="s">
        <v>614</v>
      </c>
      <c r="D345" s="322"/>
      <c r="E345" s="322"/>
      <c r="F345" s="322"/>
      <c r="G345" s="322"/>
      <c r="H345" s="160"/>
      <c r="I345" s="160"/>
      <c r="J345" s="160"/>
      <c r="K345" s="160"/>
      <c r="L345" s="160"/>
      <c r="M345" s="160"/>
      <c r="N345" s="160"/>
      <c r="O345" s="160"/>
      <c r="P345" s="160"/>
      <c r="Q345" s="160"/>
      <c r="R345" s="160"/>
      <c r="S345" s="160"/>
      <c r="T345" s="160"/>
      <c r="U345" s="160"/>
      <c r="V345" s="160"/>
      <c r="W345" s="160"/>
      <c r="X345" s="151"/>
      <c r="Y345" s="151"/>
      <c r="Z345" s="151"/>
      <c r="AA345" s="151"/>
      <c r="AB345" s="151"/>
      <c r="AC345" s="151"/>
      <c r="AD345" s="151"/>
      <c r="AE345" s="151"/>
      <c r="AF345" s="151"/>
      <c r="AG345" s="151" t="s">
        <v>248</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c r="A346" s="158"/>
      <c r="B346" s="159"/>
      <c r="C346" s="198" t="s">
        <v>2601</v>
      </c>
      <c r="D346" s="190"/>
      <c r="E346" s="191">
        <v>42.5</v>
      </c>
      <c r="F346" s="160"/>
      <c r="G346" s="160"/>
      <c r="H346" s="160"/>
      <c r="I346" s="160"/>
      <c r="J346" s="160"/>
      <c r="K346" s="160"/>
      <c r="L346" s="160"/>
      <c r="M346" s="160"/>
      <c r="N346" s="160"/>
      <c r="O346" s="160"/>
      <c r="P346" s="160"/>
      <c r="Q346" s="160"/>
      <c r="R346" s="160"/>
      <c r="S346" s="160"/>
      <c r="T346" s="160"/>
      <c r="U346" s="160"/>
      <c r="V346" s="160"/>
      <c r="W346" s="160"/>
      <c r="X346" s="151"/>
      <c r="Y346" s="151"/>
      <c r="Z346" s="151"/>
      <c r="AA346" s="151"/>
      <c r="AB346" s="151"/>
      <c r="AC346" s="151"/>
      <c r="AD346" s="151"/>
      <c r="AE346" s="151"/>
      <c r="AF346" s="151"/>
      <c r="AG346" s="151" t="s">
        <v>250</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c r="A347" s="158"/>
      <c r="B347" s="159"/>
      <c r="C347" s="198" t="s">
        <v>2602</v>
      </c>
      <c r="D347" s="190"/>
      <c r="E347" s="191">
        <v>21</v>
      </c>
      <c r="F347" s="160"/>
      <c r="G347" s="160"/>
      <c r="H347" s="160"/>
      <c r="I347" s="160"/>
      <c r="J347" s="160"/>
      <c r="K347" s="160"/>
      <c r="L347" s="160"/>
      <c r="M347" s="160"/>
      <c r="N347" s="160"/>
      <c r="O347" s="160"/>
      <c r="P347" s="160"/>
      <c r="Q347" s="160"/>
      <c r="R347" s="160"/>
      <c r="S347" s="160"/>
      <c r="T347" s="160"/>
      <c r="U347" s="160"/>
      <c r="V347" s="160"/>
      <c r="W347" s="160"/>
      <c r="X347" s="151"/>
      <c r="Y347" s="151"/>
      <c r="Z347" s="151"/>
      <c r="AA347" s="151"/>
      <c r="AB347" s="151"/>
      <c r="AC347" s="151"/>
      <c r="AD347" s="151"/>
      <c r="AE347" s="151"/>
      <c r="AF347" s="151"/>
      <c r="AG347" s="151" t="s">
        <v>250</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c r="A348" s="158"/>
      <c r="B348" s="159"/>
      <c r="C348" s="198" t="s">
        <v>2603</v>
      </c>
      <c r="D348" s="190"/>
      <c r="E348" s="191">
        <v>22</v>
      </c>
      <c r="F348" s="160"/>
      <c r="G348" s="160"/>
      <c r="H348" s="160"/>
      <c r="I348" s="160"/>
      <c r="J348" s="160"/>
      <c r="K348" s="160"/>
      <c r="L348" s="160"/>
      <c r="M348" s="160"/>
      <c r="N348" s="160"/>
      <c r="O348" s="160"/>
      <c r="P348" s="160"/>
      <c r="Q348" s="160"/>
      <c r="R348" s="160"/>
      <c r="S348" s="160"/>
      <c r="T348" s="160"/>
      <c r="U348" s="160"/>
      <c r="V348" s="160"/>
      <c r="W348" s="160"/>
      <c r="X348" s="151"/>
      <c r="Y348" s="151"/>
      <c r="Z348" s="151"/>
      <c r="AA348" s="151"/>
      <c r="AB348" s="151"/>
      <c r="AC348" s="151"/>
      <c r="AD348" s="151"/>
      <c r="AE348" s="151"/>
      <c r="AF348" s="151"/>
      <c r="AG348" s="151" t="s">
        <v>250</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c r="A349" s="158"/>
      <c r="B349" s="159"/>
      <c r="C349" s="198" t="s">
        <v>2604</v>
      </c>
      <c r="D349" s="190"/>
      <c r="E349" s="191">
        <v>21</v>
      </c>
      <c r="F349" s="160"/>
      <c r="G349" s="160"/>
      <c r="H349" s="160"/>
      <c r="I349" s="160"/>
      <c r="J349" s="160"/>
      <c r="K349" s="160"/>
      <c r="L349" s="160"/>
      <c r="M349" s="160"/>
      <c r="N349" s="160"/>
      <c r="O349" s="160"/>
      <c r="P349" s="160"/>
      <c r="Q349" s="160"/>
      <c r="R349" s="160"/>
      <c r="S349" s="160"/>
      <c r="T349" s="160"/>
      <c r="U349" s="160"/>
      <c r="V349" s="160"/>
      <c r="W349" s="160"/>
      <c r="X349" s="151"/>
      <c r="Y349" s="151"/>
      <c r="Z349" s="151"/>
      <c r="AA349" s="151"/>
      <c r="AB349" s="151"/>
      <c r="AC349" s="151"/>
      <c r="AD349" s="151"/>
      <c r="AE349" s="151"/>
      <c r="AF349" s="151"/>
      <c r="AG349" s="151" t="s">
        <v>250</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c r="A350" s="158"/>
      <c r="B350" s="159"/>
      <c r="C350" s="198" t="s">
        <v>2605</v>
      </c>
      <c r="D350" s="190"/>
      <c r="E350" s="191">
        <v>42</v>
      </c>
      <c r="F350" s="160"/>
      <c r="G350" s="160"/>
      <c r="H350" s="160"/>
      <c r="I350" s="160"/>
      <c r="J350" s="160"/>
      <c r="K350" s="160"/>
      <c r="L350" s="160"/>
      <c r="M350" s="160"/>
      <c r="N350" s="160"/>
      <c r="O350" s="160"/>
      <c r="P350" s="160"/>
      <c r="Q350" s="160"/>
      <c r="R350" s="160"/>
      <c r="S350" s="160"/>
      <c r="T350" s="160"/>
      <c r="U350" s="160"/>
      <c r="V350" s="160"/>
      <c r="W350" s="160"/>
      <c r="X350" s="151"/>
      <c r="Y350" s="151"/>
      <c r="Z350" s="151"/>
      <c r="AA350" s="151"/>
      <c r="AB350" s="151"/>
      <c r="AC350" s="151"/>
      <c r="AD350" s="151"/>
      <c r="AE350" s="151"/>
      <c r="AF350" s="151"/>
      <c r="AG350" s="151" t="s">
        <v>250</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c r="A351" s="158"/>
      <c r="B351" s="159"/>
      <c r="C351" s="198" t="s">
        <v>2606</v>
      </c>
      <c r="D351" s="190"/>
      <c r="E351" s="191">
        <v>23</v>
      </c>
      <c r="F351" s="160"/>
      <c r="G351" s="160"/>
      <c r="H351" s="160"/>
      <c r="I351" s="160"/>
      <c r="J351" s="160"/>
      <c r="K351" s="160"/>
      <c r="L351" s="160"/>
      <c r="M351" s="160"/>
      <c r="N351" s="160"/>
      <c r="O351" s="160"/>
      <c r="P351" s="160"/>
      <c r="Q351" s="160"/>
      <c r="R351" s="160"/>
      <c r="S351" s="160"/>
      <c r="T351" s="160"/>
      <c r="U351" s="160"/>
      <c r="V351" s="160"/>
      <c r="W351" s="160"/>
      <c r="X351" s="151"/>
      <c r="Y351" s="151"/>
      <c r="Z351" s="151"/>
      <c r="AA351" s="151"/>
      <c r="AB351" s="151"/>
      <c r="AC351" s="151"/>
      <c r="AD351" s="151"/>
      <c r="AE351" s="151"/>
      <c r="AF351" s="151"/>
      <c r="AG351" s="151" t="s">
        <v>250</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c r="A352" s="158"/>
      <c r="B352" s="159"/>
      <c r="C352" s="198" t="s">
        <v>2607</v>
      </c>
      <c r="D352" s="190"/>
      <c r="E352" s="191">
        <v>30.5</v>
      </c>
      <c r="F352" s="160"/>
      <c r="G352" s="160"/>
      <c r="H352" s="160"/>
      <c r="I352" s="160"/>
      <c r="J352" s="160"/>
      <c r="K352" s="160"/>
      <c r="L352" s="160"/>
      <c r="M352" s="160"/>
      <c r="N352" s="160"/>
      <c r="O352" s="160"/>
      <c r="P352" s="160"/>
      <c r="Q352" s="160"/>
      <c r="R352" s="160"/>
      <c r="S352" s="160"/>
      <c r="T352" s="160"/>
      <c r="U352" s="160"/>
      <c r="V352" s="160"/>
      <c r="W352" s="160"/>
      <c r="X352" s="151"/>
      <c r="Y352" s="151"/>
      <c r="Z352" s="151"/>
      <c r="AA352" s="151"/>
      <c r="AB352" s="151"/>
      <c r="AC352" s="151"/>
      <c r="AD352" s="151"/>
      <c r="AE352" s="151"/>
      <c r="AF352" s="151"/>
      <c r="AG352" s="151" t="s">
        <v>250</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ht="22.5" outlineLevel="1">
      <c r="A353" s="168">
        <v>38</v>
      </c>
      <c r="B353" s="169" t="s">
        <v>2656</v>
      </c>
      <c r="C353" s="185" t="s">
        <v>2657</v>
      </c>
      <c r="D353" s="170" t="s">
        <v>292</v>
      </c>
      <c r="E353" s="171">
        <v>139.67869999999999</v>
      </c>
      <c r="F353" s="172">
        <v>0</v>
      </c>
      <c r="G353" s="173">
        <f>ROUND(E353*F353,2)</f>
        <v>0</v>
      </c>
      <c r="H353" s="172"/>
      <c r="I353" s="173">
        <f>ROUND(E353*H353,2)</f>
        <v>0</v>
      </c>
      <c r="J353" s="172"/>
      <c r="K353" s="173">
        <f>ROUND(E353*J353,2)</f>
        <v>0</v>
      </c>
      <c r="L353" s="173">
        <v>21</v>
      </c>
      <c r="M353" s="173">
        <f>G353*(1+L353/100)</f>
        <v>0</v>
      </c>
      <c r="N353" s="173">
        <v>2.5389999999999999E-2</v>
      </c>
      <c r="O353" s="173">
        <f>ROUND(E353*N353,2)</f>
        <v>3.55</v>
      </c>
      <c r="P353" s="173">
        <v>0</v>
      </c>
      <c r="Q353" s="173">
        <f>ROUND(E353*P353,2)</f>
        <v>0</v>
      </c>
      <c r="R353" s="173" t="s">
        <v>309</v>
      </c>
      <c r="S353" s="173" t="s">
        <v>201</v>
      </c>
      <c r="T353" s="174" t="s">
        <v>245</v>
      </c>
      <c r="U353" s="160">
        <v>2.992</v>
      </c>
      <c r="V353" s="160">
        <f>ROUND(E353*U353,2)</f>
        <v>417.92</v>
      </c>
      <c r="W353" s="160"/>
      <c r="X353" s="151"/>
      <c r="Y353" s="151"/>
      <c r="Z353" s="151"/>
      <c r="AA353" s="151"/>
      <c r="AB353" s="151"/>
      <c r="AC353" s="151"/>
      <c r="AD353" s="151"/>
      <c r="AE353" s="151"/>
      <c r="AF353" s="151"/>
      <c r="AG353" s="151" t="s">
        <v>246</v>
      </c>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ht="22.5" outlineLevel="1">
      <c r="A354" s="158"/>
      <c r="B354" s="159"/>
      <c r="C354" s="315" t="s">
        <v>617</v>
      </c>
      <c r="D354" s="316"/>
      <c r="E354" s="316"/>
      <c r="F354" s="316"/>
      <c r="G354" s="316"/>
      <c r="H354" s="160"/>
      <c r="I354" s="160"/>
      <c r="J354" s="160"/>
      <c r="K354" s="160"/>
      <c r="L354" s="160"/>
      <c r="M354" s="160"/>
      <c r="N354" s="160"/>
      <c r="O354" s="160"/>
      <c r="P354" s="160"/>
      <c r="Q354" s="160"/>
      <c r="R354" s="160"/>
      <c r="S354" s="160"/>
      <c r="T354" s="160"/>
      <c r="U354" s="160"/>
      <c r="V354" s="160"/>
      <c r="W354" s="160"/>
      <c r="X354" s="151"/>
      <c r="Y354" s="151"/>
      <c r="Z354" s="151"/>
      <c r="AA354" s="151"/>
      <c r="AB354" s="151"/>
      <c r="AC354" s="151"/>
      <c r="AD354" s="151"/>
      <c r="AE354" s="151"/>
      <c r="AF354" s="151"/>
      <c r="AG354" s="151" t="s">
        <v>248</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75" t="str">
        <f>C354</f>
        <v>nanesení lepicího tmelu na izolační desky, nalepení desek, přebroušení desek z polystyrénu, natažení stěrky, vtlačení výztužné tkaniny, přehlazení stěrky. Další vrstvy podle popisu položky.</v>
      </c>
      <c r="BB354" s="151"/>
      <c r="BC354" s="151"/>
      <c r="BD354" s="151"/>
      <c r="BE354" s="151"/>
      <c r="BF354" s="151"/>
      <c r="BG354" s="151"/>
      <c r="BH354" s="151"/>
    </row>
    <row r="355" spans="1:60" outlineLevel="1">
      <c r="A355" s="158"/>
      <c r="B355" s="159"/>
      <c r="C355" s="321" t="s">
        <v>618</v>
      </c>
      <c r="D355" s="322"/>
      <c r="E355" s="322"/>
      <c r="F355" s="322"/>
      <c r="G355" s="322"/>
      <c r="H355" s="160"/>
      <c r="I355" s="160"/>
      <c r="J355" s="160"/>
      <c r="K355" s="160"/>
      <c r="L355" s="160"/>
      <c r="M355" s="160"/>
      <c r="N355" s="160"/>
      <c r="O355" s="160"/>
      <c r="P355" s="160"/>
      <c r="Q355" s="160"/>
      <c r="R355" s="160"/>
      <c r="S355" s="160"/>
      <c r="T355" s="160"/>
      <c r="U355" s="160"/>
      <c r="V355" s="160"/>
      <c r="W355" s="160"/>
      <c r="X355" s="151"/>
      <c r="Y355" s="151"/>
      <c r="Z355" s="151"/>
      <c r="AA355" s="151"/>
      <c r="AB355" s="151"/>
      <c r="AC355" s="151"/>
      <c r="AD355" s="151"/>
      <c r="AE355" s="151"/>
      <c r="AF355" s="151"/>
      <c r="AG355" s="151" t="s">
        <v>248</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c r="A356" s="158"/>
      <c r="B356" s="159"/>
      <c r="C356" s="199" t="s">
        <v>279</v>
      </c>
      <c r="D356" s="192"/>
      <c r="E356" s="193"/>
      <c r="F356" s="160"/>
      <c r="G356" s="160"/>
      <c r="H356" s="160"/>
      <c r="I356" s="160"/>
      <c r="J356" s="160"/>
      <c r="K356" s="160"/>
      <c r="L356" s="160"/>
      <c r="M356" s="160"/>
      <c r="N356" s="160"/>
      <c r="O356" s="160"/>
      <c r="P356" s="160"/>
      <c r="Q356" s="160"/>
      <c r="R356" s="160"/>
      <c r="S356" s="160"/>
      <c r="T356" s="160"/>
      <c r="U356" s="160"/>
      <c r="V356" s="160"/>
      <c r="W356" s="160"/>
      <c r="X356" s="151"/>
      <c r="Y356" s="151"/>
      <c r="Z356" s="151"/>
      <c r="AA356" s="151"/>
      <c r="AB356" s="151"/>
      <c r="AC356" s="151"/>
      <c r="AD356" s="151"/>
      <c r="AE356" s="151"/>
      <c r="AF356" s="151"/>
      <c r="AG356" s="151" t="s">
        <v>250</v>
      </c>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c r="A357" s="158"/>
      <c r="B357" s="159"/>
      <c r="C357" s="200" t="s">
        <v>2559</v>
      </c>
      <c r="D357" s="192"/>
      <c r="E357" s="193">
        <v>42.96</v>
      </c>
      <c r="F357" s="160"/>
      <c r="G357" s="160"/>
      <c r="H357" s="160"/>
      <c r="I357" s="160"/>
      <c r="J357" s="160"/>
      <c r="K357" s="160"/>
      <c r="L357" s="160"/>
      <c r="M357" s="160"/>
      <c r="N357" s="160"/>
      <c r="O357" s="160"/>
      <c r="P357" s="160"/>
      <c r="Q357" s="160"/>
      <c r="R357" s="160"/>
      <c r="S357" s="160"/>
      <c r="T357" s="160"/>
      <c r="U357" s="160"/>
      <c r="V357" s="160"/>
      <c r="W357" s="160"/>
      <c r="X357" s="151"/>
      <c r="Y357" s="151"/>
      <c r="Z357" s="151"/>
      <c r="AA357" s="151"/>
      <c r="AB357" s="151"/>
      <c r="AC357" s="151"/>
      <c r="AD357" s="151"/>
      <c r="AE357" s="151"/>
      <c r="AF357" s="151"/>
      <c r="AG357" s="151" t="s">
        <v>250</v>
      </c>
      <c r="AH357" s="151">
        <v>2</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c r="A358" s="158"/>
      <c r="B358" s="159"/>
      <c r="C358" s="200" t="s">
        <v>2560</v>
      </c>
      <c r="D358" s="192"/>
      <c r="E358" s="193">
        <v>32.700000000000003</v>
      </c>
      <c r="F358" s="160"/>
      <c r="G358" s="160"/>
      <c r="H358" s="160"/>
      <c r="I358" s="160"/>
      <c r="J358" s="160"/>
      <c r="K358" s="160"/>
      <c r="L358" s="160"/>
      <c r="M358" s="160"/>
      <c r="N358" s="160"/>
      <c r="O358" s="160"/>
      <c r="P358" s="160"/>
      <c r="Q358" s="160"/>
      <c r="R358" s="160"/>
      <c r="S358" s="160"/>
      <c r="T358" s="160"/>
      <c r="U358" s="160"/>
      <c r="V358" s="160"/>
      <c r="W358" s="160"/>
      <c r="X358" s="151"/>
      <c r="Y358" s="151"/>
      <c r="Z358" s="151"/>
      <c r="AA358" s="151"/>
      <c r="AB358" s="151"/>
      <c r="AC358" s="151"/>
      <c r="AD358" s="151"/>
      <c r="AE358" s="151"/>
      <c r="AF358" s="151"/>
      <c r="AG358" s="151" t="s">
        <v>250</v>
      </c>
      <c r="AH358" s="151">
        <v>2</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c r="A359" s="158"/>
      <c r="B359" s="159"/>
      <c r="C359" s="200" t="s">
        <v>2561</v>
      </c>
      <c r="D359" s="192"/>
      <c r="E359" s="193">
        <v>6.73</v>
      </c>
      <c r="F359" s="160"/>
      <c r="G359" s="160"/>
      <c r="H359" s="160"/>
      <c r="I359" s="160"/>
      <c r="J359" s="160"/>
      <c r="K359" s="160"/>
      <c r="L359" s="160"/>
      <c r="M359" s="160"/>
      <c r="N359" s="160"/>
      <c r="O359" s="160"/>
      <c r="P359" s="160"/>
      <c r="Q359" s="160"/>
      <c r="R359" s="160"/>
      <c r="S359" s="160"/>
      <c r="T359" s="160"/>
      <c r="U359" s="160"/>
      <c r="V359" s="160"/>
      <c r="W359" s="160"/>
      <c r="X359" s="151"/>
      <c r="Y359" s="151"/>
      <c r="Z359" s="151"/>
      <c r="AA359" s="151"/>
      <c r="AB359" s="151"/>
      <c r="AC359" s="151"/>
      <c r="AD359" s="151"/>
      <c r="AE359" s="151"/>
      <c r="AF359" s="151"/>
      <c r="AG359" s="151" t="s">
        <v>250</v>
      </c>
      <c r="AH359" s="151">
        <v>2</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c r="A360" s="158"/>
      <c r="B360" s="159"/>
      <c r="C360" s="200" t="s">
        <v>2562</v>
      </c>
      <c r="D360" s="192"/>
      <c r="E360" s="193">
        <v>29.88</v>
      </c>
      <c r="F360" s="160"/>
      <c r="G360" s="160"/>
      <c r="H360" s="160"/>
      <c r="I360" s="160"/>
      <c r="J360" s="160"/>
      <c r="K360" s="160"/>
      <c r="L360" s="160"/>
      <c r="M360" s="160"/>
      <c r="N360" s="160"/>
      <c r="O360" s="160"/>
      <c r="P360" s="160"/>
      <c r="Q360" s="160"/>
      <c r="R360" s="160"/>
      <c r="S360" s="160"/>
      <c r="T360" s="160"/>
      <c r="U360" s="160"/>
      <c r="V360" s="160"/>
      <c r="W360" s="160"/>
      <c r="X360" s="151"/>
      <c r="Y360" s="151"/>
      <c r="Z360" s="151"/>
      <c r="AA360" s="151"/>
      <c r="AB360" s="151"/>
      <c r="AC360" s="151"/>
      <c r="AD360" s="151"/>
      <c r="AE360" s="151"/>
      <c r="AF360" s="151"/>
      <c r="AG360" s="151" t="s">
        <v>250</v>
      </c>
      <c r="AH360" s="151">
        <v>2</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c r="A361" s="158"/>
      <c r="B361" s="159"/>
      <c r="C361" s="200" t="s">
        <v>2563</v>
      </c>
      <c r="D361" s="192"/>
      <c r="E361" s="193">
        <v>77.61</v>
      </c>
      <c r="F361" s="160"/>
      <c r="G361" s="160"/>
      <c r="H361" s="160"/>
      <c r="I361" s="160"/>
      <c r="J361" s="160"/>
      <c r="K361" s="160"/>
      <c r="L361" s="160"/>
      <c r="M361" s="160"/>
      <c r="N361" s="160"/>
      <c r="O361" s="160"/>
      <c r="P361" s="160"/>
      <c r="Q361" s="160"/>
      <c r="R361" s="160"/>
      <c r="S361" s="160"/>
      <c r="T361" s="160"/>
      <c r="U361" s="160"/>
      <c r="V361" s="160"/>
      <c r="W361" s="160"/>
      <c r="X361" s="151"/>
      <c r="Y361" s="151"/>
      <c r="Z361" s="151"/>
      <c r="AA361" s="151"/>
      <c r="AB361" s="151"/>
      <c r="AC361" s="151"/>
      <c r="AD361" s="151"/>
      <c r="AE361" s="151"/>
      <c r="AF361" s="151"/>
      <c r="AG361" s="151" t="s">
        <v>250</v>
      </c>
      <c r="AH361" s="151">
        <v>2</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c r="A362" s="158"/>
      <c r="B362" s="159"/>
      <c r="C362" s="200" t="s">
        <v>2564</v>
      </c>
      <c r="D362" s="192"/>
      <c r="E362" s="193">
        <v>11.32</v>
      </c>
      <c r="F362" s="160"/>
      <c r="G362" s="160"/>
      <c r="H362" s="160"/>
      <c r="I362" s="160"/>
      <c r="J362" s="160"/>
      <c r="K362" s="160"/>
      <c r="L362" s="160"/>
      <c r="M362" s="160"/>
      <c r="N362" s="160"/>
      <c r="O362" s="160"/>
      <c r="P362" s="160"/>
      <c r="Q362" s="160"/>
      <c r="R362" s="160"/>
      <c r="S362" s="160"/>
      <c r="T362" s="160"/>
      <c r="U362" s="160"/>
      <c r="V362" s="160"/>
      <c r="W362" s="160"/>
      <c r="X362" s="151"/>
      <c r="Y362" s="151"/>
      <c r="Z362" s="151"/>
      <c r="AA362" s="151"/>
      <c r="AB362" s="151"/>
      <c r="AC362" s="151"/>
      <c r="AD362" s="151"/>
      <c r="AE362" s="151"/>
      <c r="AF362" s="151"/>
      <c r="AG362" s="151" t="s">
        <v>250</v>
      </c>
      <c r="AH362" s="151">
        <v>2</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c r="A363" s="158"/>
      <c r="B363" s="159"/>
      <c r="C363" s="200" t="s">
        <v>2565</v>
      </c>
      <c r="D363" s="192"/>
      <c r="E363" s="193">
        <v>7.61</v>
      </c>
      <c r="F363" s="160"/>
      <c r="G363" s="160"/>
      <c r="H363" s="160"/>
      <c r="I363" s="160"/>
      <c r="J363" s="160"/>
      <c r="K363" s="160"/>
      <c r="L363" s="160"/>
      <c r="M363" s="160"/>
      <c r="N363" s="160"/>
      <c r="O363" s="160"/>
      <c r="P363" s="160"/>
      <c r="Q363" s="160"/>
      <c r="R363" s="160"/>
      <c r="S363" s="160"/>
      <c r="T363" s="160"/>
      <c r="U363" s="160"/>
      <c r="V363" s="160"/>
      <c r="W363" s="160"/>
      <c r="X363" s="151"/>
      <c r="Y363" s="151"/>
      <c r="Z363" s="151"/>
      <c r="AA363" s="151"/>
      <c r="AB363" s="151"/>
      <c r="AC363" s="151"/>
      <c r="AD363" s="151"/>
      <c r="AE363" s="151"/>
      <c r="AF363" s="151"/>
      <c r="AG363" s="151" t="s">
        <v>250</v>
      </c>
      <c r="AH363" s="151">
        <v>2</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c r="A364" s="158"/>
      <c r="B364" s="159"/>
      <c r="C364" s="200" t="s">
        <v>2566</v>
      </c>
      <c r="D364" s="192"/>
      <c r="E364" s="193">
        <v>3.3</v>
      </c>
      <c r="F364" s="160"/>
      <c r="G364" s="160"/>
      <c r="H364" s="160"/>
      <c r="I364" s="160"/>
      <c r="J364" s="160"/>
      <c r="K364" s="160"/>
      <c r="L364" s="160"/>
      <c r="M364" s="160"/>
      <c r="N364" s="160"/>
      <c r="O364" s="160"/>
      <c r="P364" s="160"/>
      <c r="Q364" s="160"/>
      <c r="R364" s="160"/>
      <c r="S364" s="160"/>
      <c r="T364" s="160"/>
      <c r="U364" s="160"/>
      <c r="V364" s="160"/>
      <c r="W364" s="160"/>
      <c r="X364" s="151"/>
      <c r="Y364" s="151"/>
      <c r="Z364" s="151"/>
      <c r="AA364" s="151"/>
      <c r="AB364" s="151"/>
      <c r="AC364" s="151"/>
      <c r="AD364" s="151"/>
      <c r="AE364" s="151"/>
      <c r="AF364" s="151"/>
      <c r="AG364" s="151" t="s">
        <v>250</v>
      </c>
      <c r="AH364" s="151">
        <v>2</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c r="A365" s="158"/>
      <c r="B365" s="159"/>
      <c r="C365" s="200" t="s">
        <v>2567</v>
      </c>
      <c r="D365" s="192"/>
      <c r="E365" s="193">
        <v>2.7</v>
      </c>
      <c r="F365" s="160"/>
      <c r="G365" s="160"/>
      <c r="H365" s="160"/>
      <c r="I365" s="160"/>
      <c r="J365" s="160"/>
      <c r="K365" s="160"/>
      <c r="L365" s="160"/>
      <c r="M365" s="160"/>
      <c r="N365" s="160"/>
      <c r="O365" s="160"/>
      <c r="P365" s="160"/>
      <c r="Q365" s="160"/>
      <c r="R365" s="160"/>
      <c r="S365" s="160"/>
      <c r="T365" s="160"/>
      <c r="U365" s="160"/>
      <c r="V365" s="160"/>
      <c r="W365" s="160"/>
      <c r="X365" s="151"/>
      <c r="Y365" s="151"/>
      <c r="Z365" s="151"/>
      <c r="AA365" s="151"/>
      <c r="AB365" s="151"/>
      <c r="AC365" s="151"/>
      <c r="AD365" s="151"/>
      <c r="AE365" s="151"/>
      <c r="AF365" s="151"/>
      <c r="AG365" s="151" t="s">
        <v>250</v>
      </c>
      <c r="AH365" s="151">
        <v>2</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c r="A366" s="158"/>
      <c r="B366" s="159"/>
      <c r="C366" s="200" t="s">
        <v>2568</v>
      </c>
      <c r="D366" s="192"/>
      <c r="E366" s="193">
        <v>27.85</v>
      </c>
      <c r="F366" s="160"/>
      <c r="G366" s="160"/>
      <c r="H366" s="160"/>
      <c r="I366" s="160"/>
      <c r="J366" s="160"/>
      <c r="K366" s="160"/>
      <c r="L366" s="160"/>
      <c r="M366" s="160"/>
      <c r="N366" s="160"/>
      <c r="O366" s="160"/>
      <c r="P366" s="160"/>
      <c r="Q366" s="160"/>
      <c r="R366" s="160"/>
      <c r="S366" s="160"/>
      <c r="T366" s="160"/>
      <c r="U366" s="160"/>
      <c r="V366" s="160"/>
      <c r="W366" s="160"/>
      <c r="X366" s="151"/>
      <c r="Y366" s="151"/>
      <c r="Z366" s="151"/>
      <c r="AA366" s="151"/>
      <c r="AB366" s="151"/>
      <c r="AC366" s="151"/>
      <c r="AD366" s="151"/>
      <c r="AE366" s="151"/>
      <c r="AF366" s="151"/>
      <c r="AG366" s="151" t="s">
        <v>250</v>
      </c>
      <c r="AH366" s="151">
        <v>2</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c r="A367" s="158"/>
      <c r="B367" s="159"/>
      <c r="C367" s="200" t="s">
        <v>2569</v>
      </c>
      <c r="D367" s="192"/>
      <c r="E367" s="193">
        <v>33</v>
      </c>
      <c r="F367" s="160"/>
      <c r="G367" s="160"/>
      <c r="H367" s="160"/>
      <c r="I367" s="160"/>
      <c r="J367" s="160"/>
      <c r="K367" s="160"/>
      <c r="L367" s="160"/>
      <c r="M367" s="160"/>
      <c r="N367" s="160"/>
      <c r="O367" s="160"/>
      <c r="P367" s="160"/>
      <c r="Q367" s="160"/>
      <c r="R367" s="160"/>
      <c r="S367" s="160"/>
      <c r="T367" s="160"/>
      <c r="U367" s="160"/>
      <c r="V367" s="160"/>
      <c r="W367" s="160"/>
      <c r="X367" s="151"/>
      <c r="Y367" s="151"/>
      <c r="Z367" s="151"/>
      <c r="AA367" s="151"/>
      <c r="AB367" s="151"/>
      <c r="AC367" s="151"/>
      <c r="AD367" s="151"/>
      <c r="AE367" s="151"/>
      <c r="AF367" s="151"/>
      <c r="AG367" s="151" t="s">
        <v>250</v>
      </c>
      <c r="AH367" s="151">
        <v>2</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1">
      <c r="A368" s="158"/>
      <c r="B368" s="159"/>
      <c r="C368" s="200" t="s">
        <v>2570</v>
      </c>
      <c r="D368" s="192"/>
      <c r="E368" s="193">
        <v>64.8</v>
      </c>
      <c r="F368" s="160"/>
      <c r="G368" s="160"/>
      <c r="H368" s="160"/>
      <c r="I368" s="160"/>
      <c r="J368" s="160"/>
      <c r="K368" s="160"/>
      <c r="L368" s="160"/>
      <c r="M368" s="160"/>
      <c r="N368" s="160"/>
      <c r="O368" s="160"/>
      <c r="P368" s="160"/>
      <c r="Q368" s="160"/>
      <c r="R368" s="160"/>
      <c r="S368" s="160"/>
      <c r="T368" s="160"/>
      <c r="U368" s="160"/>
      <c r="V368" s="160"/>
      <c r="W368" s="160"/>
      <c r="X368" s="151"/>
      <c r="Y368" s="151"/>
      <c r="Z368" s="151"/>
      <c r="AA368" s="151"/>
      <c r="AB368" s="151"/>
      <c r="AC368" s="151"/>
      <c r="AD368" s="151"/>
      <c r="AE368" s="151"/>
      <c r="AF368" s="151"/>
      <c r="AG368" s="151" t="s">
        <v>250</v>
      </c>
      <c r="AH368" s="151">
        <v>2</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c r="A369" s="158"/>
      <c r="B369" s="159"/>
      <c r="C369" s="200" t="s">
        <v>2571</v>
      </c>
      <c r="D369" s="192"/>
      <c r="E369" s="193">
        <v>6.98</v>
      </c>
      <c r="F369" s="160"/>
      <c r="G369" s="160"/>
      <c r="H369" s="160"/>
      <c r="I369" s="160"/>
      <c r="J369" s="160"/>
      <c r="K369" s="160"/>
      <c r="L369" s="160"/>
      <c r="M369" s="160"/>
      <c r="N369" s="160"/>
      <c r="O369" s="160"/>
      <c r="P369" s="160"/>
      <c r="Q369" s="160"/>
      <c r="R369" s="160"/>
      <c r="S369" s="160"/>
      <c r="T369" s="160"/>
      <c r="U369" s="160"/>
      <c r="V369" s="160"/>
      <c r="W369" s="160"/>
      <c r="X369" s="151"/>
      <c r="Y369" s="151"/>
      <c r="Z369" s="151"/>
      <c r="AA369" s="151"/>
      <c r="AB369" s="151"/>
      <c r="AC369" s="151"/>
      <c r="AD369" s="151"/>
      <c r="AE369" s="151"/>
      <c r="AF369" s="151"/>
      <c r="AG369" s="151" t="s">
        <v>250</v>
      </c>
      <c r="AH369" s="151">
        <v>2</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c r="A370" s="158"/>
      <c r="B370" s="159"/>
      <c r="C370" s="200" t="s">
        <v>2572</v>
      </c>
      <c r="D370" s="192"/>
      <c r="E370" s="193">
        <v>5.85</v>
      </c>
      <c r="F370" s="160"/>
      <c r="G370" s="160"/>
      <c r="H370" s="160"/>
      <c r="I370" s="160"/>
      <c r="J370" s="160"/>
      <c r="K370" s="160"/>
      <c r="L370" s="160"/>
      <c r="M370" s="160"/>
      <c r="N370" s="160"/>
      <c r="O370" s="160"/>
      <c r="P370" s="160"/>
      <c r="Q370" s="160"/>
      <c r="R370" s="160"/>
      <c r="S370" s="160"/>
      <c r="T370" s="160"/>
      <c r="U370" s="160"/>
      <c r="V370" s="160"/>
      <c r="W370" s="160"/>
      <c r="X370" s="151"/>
      <c r="Y370" s="151"/>
      <c r="Z370" s="151"/>
      <c r="AA370" s="151"/>
      <c r="AB370" s="151"/>
      <c r="AC370" s="151"/>
      <c r="AD370" s="151"/>
      <c r="AE370" s="151"/>
      <c r="AF370" s="151"/>
      <c r="AG370" s="151" t="s">
        <v>250</v>
      </c>
      <c r="AH370" s="151">
        <v>2</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1">
      <c r="A371" s="158"/>
      <c r="B371" s="159"/>
      <c r="C371" s="200" t="s">
        <v>2573</v>
      </c>
      <c r="D371" s="192"/>
      <c r="E371" s="193">
        <v>3.85</v>
      </c>
      <c r="F371" s="160"/>
      <c r="G371" s="160"/>
      <c r="H371" s="160"/>
      <c r="I371" s="160"/>
      <c r="J371" s="160"/>
      <c r="K371" s="160"/>
      <c r="L371" s="160"/>
      <c r="M371" s="160"/>
      <c r="N371" s="160"/>
      <c r="O371" s="160"/>
      <c r="P371" s="160"/>
      <c r="Q371" s="160"/>
      <c r="R371" s="160"/>
      <c r="S371" s="160"/>
      <c r="T371" s="160"/>
      <c r="U371" s="160"/>
      <c r="V371" s="160"/>
      <c r="W371" s="160"/>
      <c r="X371" s="151"/>
      <c r="Y371" s="151"/>
      <c r="Z371" s="151"/>
      <c r="AA371" s="151"/>
      <c r="AB371" s="151"/>
      <c r="AC371" s="151"/>
      <c r="AD371" s="151"/>
      <c r="AE371" s="151"/>
      <c r="AF371" s="151"/>
      <c r="AG371" s="151" t="s">
        <v>250</v>
      </c>
      <c r="AH371" s="151">
        <v>2</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c r="A372" s="158"/>
      <c r="B372" s="159"/>
      <c r="C372" s="200" t="s">
        <v>2574</v>
      </c>
      <c r="D372" s="192"/>
      <c r="E372" s="193">
        <v>3.87</v>
      </c>
      <c r="F372" s="160"/>
      <c r="G372" s="160"/>
      <c r="H372" s="160"/>
      <c r="I372" s="160"/>
      <c r="J372" s="160"/>
      <c r="K372" s="160"/>
      <c r="L372" s="160"/>
      <c r="M372" s="160"/>
      <c r="N372" s="160"/>
      <c r="O372" s="160"/>
      <c r="P372" s="160"/>
      <c r="Q372" s="160"/>
      <c r="R372" s="160"/>
      <c r="S372" s="160"/>
      <c r="T372" s="160"/>
      <c r="U372" s="160"/>
      <c r="V372" s="160"/>
      <c r="W372" s="160"/>
      <c r="X372" s="151"/>
      <c r="Y372" s="151"/>
      <c r="Z372" s="151"/>
      <c r="AA372" s="151"/>
      <c r="AB372" s="151"/>
      <c r="AC372" s="151"/>
      <c r="AD372" s="151"/>
      <c r="AE372" s="151"/>
      <c r="AF372" s="151"/>
      <c r="AG372" s="151" t="s">
        <v>250</v>
      </c>
      <c r="AH372" s="151">
        <v>2</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c r="A373" s="158"/>
      <c r="B373" s="159"/>
      <c r="C373" s="201" t="s">
        <v>284</v>
      </c>
      <c r="D373" s="194"/>
      <c r="E373" s="195">
        <v>361.01</v>
      </c>
      <c r="F373" s="160"/>
      <c r="G373" s="160"/>
      <c r="H373" s="160"/>
      <c r="I373" s="160"/>
      <c r="J373" s="160"/>
      <c r="K373" s="160"/>
      <c r="L373" s="160"/>
      <c r="M373" s="160"/>
      <c r="N373" s="160"/>
      <c r="O373" s="160"/>
      <c r="P373" s="160"/>
      <c r="Q373" s="160"/>
      <c r="R373" s="160"/>
      <c r="S373" s="160"/>
      <c r="T373" s="160"/>
      <c r="U373" s="160"/>
      <c r="V373" s="160"/>
      <c r="W373" s="160"/>
      <c r="X373" s="151"/>
      <c r="Y373" s="151"/>
      <c r="Z373" s="151"/>
      <c r="AA373" s="151"/>
      <c r="AB373" s="151"/>
      <c r="AC373" s="151"/>
      <c r="AD373" s="151"/>
      <c r="AE373" s="151"/>
      <c r="AF373" s="151"/>
      <c r="AG373" s="151" t="s">
        <v>250</v>
      </c>
      <c r="AH373" s="151">
        <v>3</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c r="A374" s="158"/>
      <c r="B374" s="159"/>
      <c r="C374" s="199" t="s">
        <v>285</v>
      </c>
      <c r="D374" s="192"/>
      <c r="E374" s="193"/>
      <c r="F374" s="160"/>
      <c r="G374" s="160"/>
      <c r="H374" s="160"/>
      <c r="I374" s="160"/>
      <c r="J374" s="160"/>
      <c r="K374" s="160"/>
      <c r="L374" s="160"/>
      <c r="M374" s="160"/>
      <c r="N374" s="160"/>
      <c r="O374" s="160"/>
      <c r="P374" s="160"/>
      <c r="Q374" s="160"/>
      <c r="R374" s="160"/>
      <c r="S374" s="160"/>
      <c r="T374" s="160"/>
      <c r="U374" s="160"/>
      <c r="V374" s="160"/>
      <c r="W374" s="160"/>
      <c r="X374" s="151"/>
      <c r="Y374" s="151"/>
      <c r="Z374" s="151"/>
      <c r="AA374" s="151"/>
      <c r="AB374" s="151"/>
      <c r="AC374" s="151"/>
      <c r="AD374" s="151"/>
      <c r="AE374" s="151"/>
      <c r="AF374" s="151"/>
      <c r="AG374" s="151" t="s">
        <v>250</v>
      </c>
      <c r="AH374" s="151"/>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c r="A375" s="158"/>
      <c r="B375" s="159"/>
      <c r="C375" s="198" t="s">
        <v>2640</v>
      </c>
      <c r="D375" s="190"/>
      <c r="E375" s="191">
        <v>133.5737</v>
      </c>
      <c r="F375" s="160"/>
      <c r="G375" s="160"/>
      <c r="H375" s="160"/>
      <c r="I375" s="160"/>
      <c r="J375" s="160"/>
      <c r="K375" s="160"/>
      <c r="L375" s="160"/>
      <c r="M375" s="160"/>
      <c r="N375" s="160"/>
      <c r="O375" s="160"/>
      <c r="P375" s="160"/>
      <c r="Q375" s="160"/>
      <c r="R375" s="160"/>
      <c r="S375" s="160"/>
      <c r="T375" s="160"/>
      <c r="U375" s="160"/>
      <c r="V375" s="160"/>
      <c r="W375" s="160"/>
      <c r="X375" s="151"/>
      <c r="Y375" s="151"/>
      <c r="Z375" s="151"/>
      <c r="AA375" s="151"/>
      <c r="AB375" s="151"/>
      <c r="AC375" s="151"/>
      <c r="AD375" s="151"/>
      <c r="AE375" s="151"/>
      <c r="AF375" s="151"/>
      <c r="AG375" s="151" t="s">
        <v>250</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c r="A376" s="158"/>
      <c r="B376" s="159"/>
      <c r="C376" s="199" t="s">
        <v>279</v>
      </c>
      <c r="D376" s="192"/>
      <c r="E376" s="193"/>
      <c r="F376" s="160"/>
      <c r="G376" s="160"/>
      <c r="H376" s="160"/>
      <c r="I376" s="160"/>
      <c r="J376" s="160"/>
      <c r="K376" s="160"/>
      <c r="L376" s="160"/>
      <c r="M376" s="160"/>
      <c r="N376" s="160"/>
      <c r="O376" s="160"/>
      <c r="P376" s="160"/>
      <c r="Q376" s="160"/>
      <c r="R376" s="160"/>
      <c r="S376" s="160"/>
      <c r="T376" s="160"/>
      <c r="U376" s="160"/>
      <c r="V376" s="160"/>
      <c r="W376" s="160"/>
      <c r="X376" s="151"/>
      <c r="Y376" s="151"/>
      <c r="Z376" s="151"/>
      <c r="AA376" s="151"/>
      <c r="AB376" s="151"/>
      <c r="AC376" s="151"/>
      <c r="AD376" s="151"/>
      <c r="AE376" s="151"/>
      <c r="AF376" s="151"/>
      <c r="AG376" s="151" t="s">
        <v>250</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c r="A377" s="158"/>
      <c r="B377" s="159"/>
      <c r="C377" s="200" t="s">
        <v>2576</v>
      </c>
      <c r="D377" s="192"/>
      <c r="E377" s="193">
        <v>5.0199999999999996</v>
      </c>
      <c r="F377" s="160"/>
      <c r="G377" s="160"/>
      <c r="H377" s="160"/>
      <c r="I377" s="160"/>
      <c r="J377" s="160"/>
      <c r="K377" s="160"/>
      <c r="L377" s="160"/>
      <c r="M377" s="160"/>
      <c r="N377" s="160"/>
      <c r="O377" s="160"/>
      <c r="P377" s="160"/>
      <c r="Q377" s="160"/>
      <c r="R377" s="160"/>
      <c r="S377" s="160"/>
      <c r="T377" s="160"/>
      <c r="U377" s="160"/>
      <c r="V377" s="160"/>
      <c r="W377" s="160"/>
      <c r="X377" s="151"/>
      <c r="Y377" s="151"/>
      <c r="Z377" s="151"/>
      <c r="AA377" s="151"/>
      <c r="AB377" s="151"/>
      <c r="AC377" s="151"/>
      <c r="AD377" s="151"/>
      <c r="AE377" s="151"/>
      <c r="AF377" s="151"/>
      <c r="AG377" s="151" t="s">
        <v>250</v>
      </c>
      <c r="AH377" s="151">
        <v>2</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c r="A378" s="158"/>
      <c r="B378" s="159"/>
      <c r="C378" s="200" t="s">
        <v>2577</v>
      </c>
      <c r="D378" s="192"/>
      <c r="E378" s="193">
        <v>7.19</v>
      </c>
      <c r="F378" s="160"/>
      <c r="G378" s="160"/>
      <c r="H378" s="160"/>
      <c r="I378" s="160"/>
      <c r="J378" s="160"/>
      <c r="K378" s="160"/>
      <c r="L378" s="160"/>
      <c r="M378" s="160"/>
      <c r="N378" s="160"/>
      <c r="O378" s="160"/>
      <c r="P378" s="160"/>
      <c r="Q378" s="160"/>
      <c r="R378" s="160"/>
      <c r="S378" s="160"/>
      <c r="T378" s="160"/>
      <c r="U378" s="160"/>
      <c r="V378" s="160"/>
      <c r="W378" s="160"/>
      <c r="X378" s="151"/>
      <c r="Y378" s="151"/>
      <c r="Z378" s="151"/>
      <c r="AA378" s="151"/>
      <c r="AB378" s="151"/>
      <c r="AC378" s="151"/>
      <c r="AD378" s="151"/>
      <c r="AE378" s="151"/>
      <c r="AF378" s="151"/>
      <c r="AG378" s="151" t="s">
        <v>250</v>
      </c>
      <c r="AH378" s="151">
        <v>2</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1">
      <c r="A379" s="158"/>
      <c r="B379" s="159"/>
      <c r="C379" s="201" t="s">
        <v>284</v>
      </c>
      <c r="D379" s="194"/>
      <c r="E379" s="195">
        <v>12.21</v>
      </c>
      <c r="F379" s="160"/>
      <c r="G379" s="160"/>
      <c r="H379" s="160"/>
      <c r="I379" s="160"/>
      <c r="J379" s="160"/>
      <c r="K379" s="160"/>
      <c r="L379" s="160"/>
      <c r="M379" s="160"/>
      <c r="N379" s="160"/>
      <c r="O379" s="160"/>
      <c r="P379" s="160"/>
      <c r="Q379" s="160"/>
      <c r="R379" s="160"/>
      <c r="S379" s="160"/>
      <c r="T379" s="160"/>
      <c r="U379" s="160"/>
      <c r="V379" s="160"/>
      <c r="W379" s="160"/>
      <c r="X379" s="151"/>
      <c r="Y379" s="151"/>
      <c r="Z379" s="151"/>
      <c r="AA379" s="151"/>
      <c r="AB379" s="151"/>
      <c r="AC379" s="151"/>
      <c r="AD379" s="151"/>
      <c r="AE379" s="151"/>
      <c r="AF379" s="151"/>
      <c r="AG379" s="151" t="s">
        <v>250</v>
      </c>
      <c r="AH379" s="151">
        <v>3</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c r="A380" s="158"/>
      <c r="B380" s="159"/>
      <c r="C380" s="199" t="s">
        <v>285</v>
      </c>
      <c r="D380" s="192"/>
      <c r="E380" s="193"/>
      <c r="F380" s="160"/>
      <c r="G380" s="160"/>
      <c r="H380" s="160"/>
      <c r="I380" s="160"/>
      <c r="J380" s="160"/>
      <c r="K380" s="160"/>
      <c r="L380" s="160"/>
      <c r="M380" s="160"/>
      <c r="N380" s="160"/>
      <c r="O380" s="160"/>
      <c r="P380" s="160"/>
      <c r="Q380" s="160"/>
      <c r="R380" s="160"/>
      <c r="S380" s="160"/>
      <c r="T380" s="160"/>
      <c r="U380" s="160"/>
      <c r="V380" s="160"/>
      <c r="W380" s="160"/>
      <c r="X380" s="151"/>
      <c r="Y380" s="151"/>
      <c r="Z380" s="151"/>
      <c r="AA380" s="151"/>
      <c r="AB380" s="151"/>
      <c r="AC380" s="151"/>
      <c r="AD380" s="151"/>
      <c r="AE380" s="151"/>
      <c r="AF380" s="151"/>
      <c r="AG380" s="151" t="s">
        <v>250</v>
      </c>
      <c r="AH380" s="151"/>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c r="A381" s="158"/>
      <c r="B381" s="159"/>
      <c r="C381" s="198" t="s">
        <v>2641</v>
      </c>
      <c r="D381" s="190"/>
      <c r="E381" s="191">
        <v>6.1050000000000004</v>
      </c>
      <c r="F381" s="160"/>
      <c r="G381" s="160"/>
      <c r="H381" s="160"/>
      <c r="I381" s="160"/>
      <c r="J381" s="160"/>
      <c r="K381" s="160"/>
      <c r="L381" s="160"/>
      <c r="M381" s="160"/>
      <c r="N381" s="160"/>
      <c r="O381" s="160"/>
      <c r="P381" s="160"/>
      <c r="Q381" s="160"/>
      <c r="R381" s="160"/>
      <c r="S381" s="160"/>
      <c r="T381" s="160"/>
      <c r="U381" s="160"/>
      <c r="V381" s="160"/>
      <c r="W381" s="160"/>
      <c r="X381" s="151"/>
      <c r="Y381" s="151"/>
      <c r="Z381" s="151"/>
      <c r="AA381" s="151"/>
      <c r="AB381" s="151"/>
      <c r="AC381" s="151"/>
      <c r="AD381" s="151"/>
      <c r="AE381" s="151"/>
      <c r="AF381" s="151"/>
      <c r="AG381" s="151" t="s">
        <v>250</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c r="A382" s="168">
        <v>39</v>
      </c>
      <c r="B382" s="169" t="s">
        <v>2658</v>
      </c>
      <c r="C382" s="185" t="s">
        <v>2659</v>
      </c>
      <c r="D382" s="170" t="s">
        <v>292</v>
      </c>
      <c r="E382" s="171">
        <v>32.978099999999998</v>
      </c>
      <c r="F382" s="172">
        <v>0</v>
      </c>
      <c r="G382" s="173">
        <f>ROUND(E382*F382,2)</f>
        <v>0</v>
      </c>
      <c r="H382" s="172"/>
      <c r="I382" s="173">
        <f>ROUND(E382*H382,2)</f>
        <v>0</v>
      </c>
      <c r="J382" s="172"/>
      <c r="K382" s="173">
        <f>ROUND(E382*J382,2)</f>
        <v>0</v>
      </c>
      <c r="L382" s="173">
        <v>21</v>
      </c>
      <c r="M382" s="173">
        <f>G382*(1+L382/100)</f>
        <v>0</v>
      </c>
      <c r="N382" s="173">
        <v>9.3699999999999999E-3</v>
      </c>
      <c r="O382" s="173">
        <f>ROUND(E382*N382,2)</f>
        <v>0.31</v>
      </c>
      <c r="P382" s="173">
        <v>0</v>
      </c>
      <c r="Q382" s="173">
        <f>ROUND(E382*P382,2)</f>
        <v>0</v>
      </c>
      <c r="R382" s="173" t="s">
        <v>309</v>
      </c>
      <c r="S382" s="173" t="s">
        <v>201</v>
      </c>
      <c r="T382" s="174" t="s">
        <v>245</v>
      </c>
      <c r="U382" s="160">
        <v>1.5620000000000001</v>
      </c>
      <c r="V382" s="160">
        <f>ROUND(E382*U382,2)</f>
        <v>51.51</v>
      </c>
      <c r="W382" s="160"/>
      <c r="X382" s="151"/>
      <c r="Y382" s="151"/>
      <c r="Z382" s="151"/>
      <c r="AA382" s="151"/>
      <c r="AB382" s="151"/>
      <c r="AC382" s="151"/>
      <c r="AD382" s="151"/>
      <c r="AE382" s="151"/>
      <c r="AF382" s="151"/>
      <c r="AG382" s="151" t="s">
        <v>259</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ht="22.5" outlineLevel="1">
      <c r="A383" s="158"/>
      <c r="B383" s="159"/>
      <c r="C383" s="315" t="s">
        <v>625</v>
      </c>
      <c r="D383" s="316"/>
      <c r="E383" s="316"/>
      <c r="F383" s="316"/>
      <c r="G383" s="316"/>
      <c r="H383" s="160"/>
      <c r="I383" s="160"/>
      <c r="J383" s="160"/>
      <c r="K383" s="160"/>
      <c r="L383" s="160"/>
      <c r="M383" s="160"/>
      <c r="N383" s="160"/>
      <c r="O383" s="160"/>
      <c r="P383" s="160"/>
      <c r="Q383" s="160"/>
      <c r="R383" s="160"/>
      <c r="S383" s="160"/>
      <c r="T383" s="160"/>
      <c r="U383" s="160"/>
      <c r="V383" s="160"/>
      <c r="W383" s="160"/>
      <c r="X383" s="151"/>
      <c r="Y383" s="151"/>
      <c r="Z383" s="151"/>
      <c r="AA383" s="151"/>
      <c r="AB383" s="151"/>
      <c r="AC383" s="151"/>
      <c r="AD383" s="151"/>
      <c r="AE383" s="151"/>
      <c r="AF383" s="151"/>
      <c r="AG383" s="151" t="s">
        <v>248</v>
      </c>
      <c r="AH383" s="151"/>
      <c r="AI383" s="151"/>
      <c r="AJ383" s="151"/>
      <c r="AK383" s="151"/>
      <c r="AL383" s="151"/>
      <c r="AM383" s="151"/>
      <c r="AN383" s="151"/>
      <c r="AO383" s="151"/>
      <c r="AP383" s="151"/>
      <c r="AQ383" s="151"/>
      <c r="AR383" s="151"/>
      <c r="AS383" s="151"/>
      <c r="AT383" s="151"/>
      <c r="AU383" s="151"/>
      <c r="AV383" s="151"/>
      <c r="AW383" s="151"/>
      <c r="AX383" s="151"/>
      <c r="AY383" s="151"/>
      <c r="AZ383" s="151"/>
      <c r="BA383" s="175" t="str">
        <f>C383</f>
        <v>nanesení lepicího tmelu na izolační desky, nalepení desek, natažení stěrky, vtlačení výztužné tkaniny (1,15 m2/m2) a přehlazení stěrky. Položka obsahuje  5,0 m parapetních lišt na m2.</v>
      </c>
      <c r="BB383" s="151"/>
      <c r="BC383" s="151"/>
      <c r="BD383" s="151"/>
      <c r="BE383" s="151"/>
      <c r="BF383" s="151"/>
      <c r="BG383" s="151"/>
      <c r="BH383" s="151"/>
    </row>
    <row r="384" spans="1:60" outlineLevel="1">
      <c r="A384" s="158"/>
      <c r="B384" s="159"/>
      <c r="C384" s="199" t="s">
        <v>279</v>
      </c>
      <c r="D384" s="192"/>
      <c r="E384" s="193"/>
      <c r="F384" s="160"/>
      <c r="G384" s="160"/>
      <c r="H384" s="160"/>
      <c r="I384" s="160"/>
      <c r="J384" s="160"/>
      <c r="K384" s="160"/>
      <c r="L384" s="160"/>
      <c r="M384" s="160"/>
      <c r="N384" s="160"/>
      <c r="O384" s="160"/>
      <c r="P384" s="160"/>
      <c r="Q384" s="160"/>
      <c r="R384" s="160"/>
      <c r="S384" s="160"/>
      <c r="T384" s="160"/>
      <c r="U384" s="160"/>
      <c r="V384" s="160"/>
      <c r="W384" s="160"/>
      <c r="X384" s="151"/>
      <c r="Y384" s="151"/>
      <c r="Z384" s="151"/>
      <c r="AA384" s="151"/>
      <c r="AB384" s="151"/>
      <c r="AC384" s="151"/>
      <c r="AD384" s="151"/>
      <c r="AE384" s="151"/>
      <c r="AF384" s="151"/>
      <c r="AG384" s="151" t="s">
        <v>250</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c r="A385" s="158"/>
      <c r="B385" s="159"/>
      <c r="C385" s="200" t="s">
        <v>2660</v>
      </c>
      <c r="D385" s="192"/>
      <c r="E385" s="193">
        <v>9.36</v>
      </c>
      <c r="F385" s="160"/>
      <c r="G385" s="160"/>
      <c r="H385" s="160"/>
      <c r="I385" s="160"/>
      <c r="J385" s="160"/>
      <c r="K385" s="160"/>
      <c r="L385" s="160"/>
      <c r="M385" s="160"/>
      <c r="N385" s="160"/>
      <c r="O385" s="160"/>
      <c r="P385" s="160"/>
      <c r="Q385" s="160"/>
      <c r="R385" s="160"/>
      <c r="S385" s="160"/>
      <c r="T385" s="160"/>
      <c r="U385" s="160"/>
      <c r="V385" s="160"/>
      <c r="W385" s="160"/>
      <c r="X385" s="151"/>
      <c r="Y385" s="151"/>
      <c r="Z385" s="151"/>
      <c r="AA385" s="151"/>
      <c r="AB385" s="151"/>
      <c r="AC385" s="151"/>
      <c r="AD385" s="151"/>
      <c r="AE385" s="151"/>
      <c r="AF385" s="151"/>
      <c r="AG385" s="151" t="s">
        <v>250</v>
      </c>
      <c r="AH385" s="151">
        <v>2</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c r="A386" s="158"/>
      <c r="B386" s="159"/>
      <c r="C386" s="200" t="s">
        <v>2661</v>
      </c>
      <c r="D386" s="192"/>
      <c r="E386" s="193">
        <v>7.5</v>
      </c>
      <c r="F386" s="160"/>
      <c r="G386" s="160"/>
      <c r="H386" s="160"/>
      <c r="I386" s="160"/>
      <c r="J386" s="160"/>
      <c r="K386" s="160"/>
      <c r="L386" s="160"/>
      <c r="M386" s="160"/>
      <c r="N386" s="160"/>
      <c r="O386" s="160"/>
      <c r="P386" s="160"/>
      <c r="Q386" s="160"/>
      <c r="R386" s="160"/>
      <c r="S386" s="160"/>
      <c r="T386" s="160"/>
      <c r="U386" s="160"/>
      <c r="V386" s="160"/>
      <c r="W386" s="160"/>
      <c r="X386" s="151"/>
      <c r="Y386" s="151"/>
      <c r="Z386" s="151"/>
      <c r="AA386" s="151"/>
      <c r="AB386" s="151"/>
      <c r="AC386" s="151"/>
      <c r="AD386" s="151"/>
      <c r="AE386" s="151"/>
      <c r="AF386" s="151"/>
      <c r="AG386" s="151" t="s">
        <v>250</v>
      </c>
      <c r="AH386" s="151">
        <v>2</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c r="A387" s="158"/>
      <c r="B387" s="159"/>
      <c r="C387" s="200" t="s">
        <v>2662</v>
      </c>
      <c r="D387" s="192"/>
      <c r="E387" s="193">
        <v>1.33</v>
      </c>
      <c r="F387" s="160"/>
      <c r="G387" s="160"/>
      <c r="H387" s="160"/>
      <c r="I387" s="160"/>
      <c r="J387" s="160"/>
      <c r="K387" s="160"/>
      <c r="L387" s="160"/>
      <c r="M387" s="160"/>
      <c r="N387" s="160"/>
      <c r="O387" s="160"/>
      <c r="P387" s="160"/>
      <c r="Q387" s="160"/>
      <c r="R387" s="160"/>
      <c r="S387" s="160"/>
      <c r="T387" s="160"/>
      <c r="U387" s="160"/>
      <c r="V387" s="160"/>
      <c r="W387" s="160"/>
      <c r="X387" s="151"/>
      <c r="Y387" s="151"/>
      <c r="Z387" s="151"/>
      <c r="AA387" s="151"/>
      <c r="AB387" s="151"/>
      <c r="AC387" s="151"/>
      <c r="AD387" s="151"/>
      <c r="AE387" s="151"/>
      <c r="AF387" s="151"/>
      <c r="AG387" s="151" t="s">
        <v>250</v>
      </c>
      <c r="AH387" s="151">
        <v>2</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c r="A388" s="158"/>
      <c r="B388" s="159"/>
      <c r="C388" s="200" t="s">
        <v>2663</v>
      </c>
      <c r="D388" s="192"/>
      <c r="E388" s="193">
        <v>6.12</v>
      </c>
      <c r="F388" s="160"/>
      <c r="G388" s="160"/>
      <c r="H388" s="160"/>
      <c r="I388" s="160"/>
      <c r="J388" s="160"/>
      <c r="K388" s="160"/>
      <c r="L388" s="160"/>
      <c r="M388" s="160"/>
      <c r="N388" s="160"/>
      <c r="O388" s="160"/>
      <c r="P388" s="160"/>
      <c r="Q388" s="160"/>
      <c r="R388" s="160"/>
      <c r="S388" s="160"/>
      <c r="T388" s="160"/>
      <c r="U388" s="160"/>
      <c r="V388" s="160"/>
      <c r="W388" s="160"/>
      <c r="X388" s="151"/>
      <c r="Y388" s="151"/>
      <c r="Z388" s="151"/>
      <c r="AA388" s="151"/>
      <c r="AB388" s="151"/>
      <c r="AC388" s="151"/>
      <c r="AD388" s="151"/>
      <c r="AE388" s="151"/>
      <c r="AF388" s="151"/>
      <c r="AG388" s="151" t="s">
        <v>250</v>
      </c>
      <c r="AH388" s="151">
        <v>2</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c r="A389" s="158"/>
      <c r="B389" s="159"/>
      <c r="C389" s="200" t="s">
        <v>2664</v>
      </c>
      <c r="D389" s="192"/>
      <c r="E389" s="193">
        <v>23.01</v>
      </c>
      <c r="F389" s="160"/>
      <c r="G389" s="160"/>
      <c r="H389" s="160"/>
      <c r="I389" s="160"/>
      <c r="J389" s="160"/>
      <c r="K389" s="160"/>
      <c r="L389" s="160"/>
      <c r="M389" s="160"/>
      <c r="N389" s="160"/>
      <c r="O389" s="160"/>
      <c r="P389" s="160"/>
      <c r="Q389" s="160"/>
      <c r="R389" s="160"/>
      <c r="S389" s="160"/>
      <c r="T389" s="160"/>
      <c r="U389" s="160"/>
      <c r="V389" s="160"/>
      <c r="W389" s="160"/>
      <c r="X389" s="151"/>
      <c r="Y389" s="151"/>
      <c r="Z389" s="151"/>
      <c r="AA389" s="151"/>
      <c r="AB389" s="151"/>
      <c r="AC389" s="151"/>
      <c r="AD389" s="151"/>
      <c r="AE389" s="151"/>
      <c r="AF389" s="151"/>
      <c r="AG389" s="151" t="s">
        <v>250</v>
      </c>
      <c r="AH389" s="151">
        <v>2</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c r="A390" s="158"/>
      <c r="B390" s="159"/>
      <c r="C390" s="200" t="s">
        <v>2665</v>
      </c>
      <c r="D390" s="192"/>
      <c r="E390" s="193">
        <v>2.92</v>
      </c>
      <c r="F390" s="160"/>
      <c r="G390" s="160"/>
      <c r="H390" s="160"/>
      <c r="I390" s="160"/>
      <c r="J390" s="160"/>
      <c r="K390" s="160"/>
      <c r="L390" s="160"/>
      <c r="M390" s="160"/>
      <c r="N390" s="160"/>
      <c r="O390" s="160"/>
      <c r="P390" s="160"/>
      <c r="Q390" s="160"/>
      <c r="R390" s="160"/>
      <c r="S390" s="160"/>
      <c r="T390" s="160"/>
      <c r="U390" s="160"/>
      <c r="V390" s="160"/>
      <c r="W390" s="160"/>
      <c r="X390" s="151"/>
      <c r="Y390" s="151"/>
      <c r="Z390" s="151"/>
      <c r="AA390" s="151"/>
      <c r="AB390" s="151"/>
      <c r="AC390" s="151"/>
      <c r="AD390" s="151"/>
      <c r="AE390" s="151"/>
      <c r="AF390" s="151"/>
      <c r="AG390" s="151" t="s">
        <v>250</v>
      </c>
      <c r="AH390" s="151">
        <v>2</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c r="A391" s="158"/>
      <c r="B391" s="159"/>
      <c r="C391" s="200" t="s">
        <v>2666</v>
      </c>
      <c r="D391" s="192"/>
      <c r="E391" s="193">
        <v>1.77</v>
      </c>
      <c r="F391" s="160"/>
      <c r="G391" s="160"/>
      <c r="H391" s="160"/>
      <c r="I391" s="160"/>
      <c r="J391" s="160"/>
      <c r="K391" s="160"/>
      <c r="L391" s="160"/>
      <c r="M391" s="160"/>
      <c r="N391" s="160"/>
      <c r="O391" s="160"/>
      <c r="P391" s="160"/>
      <c r="Q391" s="160"/>
      <c r="R391" s="160"/>
      <c r="S391" s="160"/>
      <c r="T391" s="160"/>
      <c r="U391" s="160"/>
      <c r="V391" s="160"/>
      <c r="W391" s="160"/>
      <c r="X391" s="151"/>
      <c r="Y391" s="151"/>
      <c r="Z391" s="151"/>
      <c r="AA391" s="151"/>
      <c r="AB391" s="151"/>
      <c r="AC391" s="151"/>
      <c r="AD391" s="151"/>
      <c r="AE391" s="151"/>
      <c r="AF391" s="151"/>
      <c r="AG391" s="151" t="s">
        <v>250</v>
      </c>
      <c r="AH391" s="151">
        <v>2</v>
      </c>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c r="A392" s="158"/>
      <c r="B392" s="159"/>
      <c r="C392" s="200" t="s">
        <v>2667</v>
      </c>
      <c r="D392" s="192"/>
      <c r="E392" s="193">
        <v>1.1000000000000001</v>
      </c>
      <c r="F392" s="160"/>
      <c r="G392" s="160"/>
      <c r="H392" s="160"/>
      <c r="I392" s="160"/>
      <c r="J392" s="160"/>
      <c r="K392" s="160"/>
      <c r="L392" s="160"/>
      <c r="M392" s="160"/>
      <c r="N392" s="160"/>
      <c r="O392" s="160"/>
      <c r="P392" s="160"/>
      <c r="Q392" s="160"/>
      <c r="R392" s="160"/>
      <c r="S392" s="160"/>
      <c r="T392" s="160"/>
      <c r="U392" s="160"/>
      <c r="V392" s="160"/>
      <c r="W392" s="160"/>
      <c r="X392" s="151"/>
      <c r="Y392" s="151"/>
      <c r="Z392" s="151"/>
      <c r="AA392" s="151"/>
      <c r="AB392" s="151"/>
      <c r="AC392" s="151"/>
      <c r="AD392" s="151"/>
      <c r="AE392" s="151"/>
      <c r="AF392" s="151"/>
      <c r="AG392" s="151" t="s">
        <v>250</v>
      </c>
      <c r="AH392" s="151">
        <v>2</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c r="A393" s="158"/>
      <c r="B393" s="159"/>
      <c r="C393" s="200" t="s">
        <v>2668</v>
      </c>
      <c r="D393" s="192"/>
      <c r="E393" s="193">
        <v>0.5</v>
      </c>
      <c r="F393" s="160"/>
      <c r="G393" s="160"/>
      <c r="H393" s="160"/>
      <c r="I393" s="160"/>
      <c r="J393" s="160"/>
      <c r="K393" s="160"/>
      <c r="L393" s="160"/>
      <c r="M393" s="160"/>
      <c r="N393" s="160"/>
      <c r="O393" s="160"/>
      <c r="P393" s="160"/>
      <c r="Q393" s="160"/>
      <c r="R393" s="160"/>
      <c r="S393" s="160"/>
      <c r="T393" s="160"/>
      <c r="U393" s="160"/>
      <c r="V393" s="160"/>
      <c r="W393" s="160"/>
      <c r="X393" s="151"/>
      <c r="Y393" s="151"/>
      <c r="Z393" s="151"/>
      <c r="AA393" s="151"/>
      <c r="AB393" s="151"/>
      <c r="AC393" s="151"/>
      <c r="AD393" s="151"/>
      <c r="AE393" s="151"/>
      <c r="AF393" s="151"/>
      <c r="AG393" s="151" t="s">
        <v>250</v>
      </c>
      <c r="AH393" s="151">
        <v>2</v>
      </c>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c r="A394" s="158"/>
      <c r="B394" s="159"/>
      <c r="C394" s="200" t="s">
        <v>2669</v>
      </c>
      <c r="D394" s="192"/>
      <c r="E394" s="193">
        <v>6.85</v>
      </c>
      <c r="F394" s="160"/>
      <c r="G394" s="160"/>
      <c r="H394" s="160"/>
      <c r="I394" s="160"/>
      <c r="J394" s="160"/>
      <c r="K394" s="160"/>
      <c r="L394" s="160"/>
      <c r="M394" s="160"/>
      <c r="N394" s="160"/>
      <c r="O394" s="160"/>
      <c r="P394" s="160"/>
      <c r="Q394" s="160"/>
      <c r="R394" s="160"/>
      <c r="S394" s="160"/>
      <c r="T394" s="160"/>
      <c r="U394" s="160"/>
      <c r="V394" s="160"/>
      <c r="W394" s="160"/>
      <c r="X394" s="151"/>
      <c r="Y394" s="151"/>
      <c r="Z394" s="151"/>
      <c r="AA394" s="151"/>
      <c r="AB394" s="151"/>
      <c r="AC394" s="151"/>
      <c r="AD394" s="151"/>
      <c r="AE394" s="151"/>
      <c r="AF394" s="151"/>
      <c r="AG394" s="151" t="s">
        <v>250</v>
      </c>
      <c r="AH394" s="151">
        <v>2</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c r="A395" s="158"/>
      <c r="B395" s="159"/>
      <c r="C395" s="200" t="s">
        <v>2670</v>
      </c>
      <c r="D395" s="192"/>
      <c r="E395" s="193">
        <v>7.8</v>
      </c>
      <c r="F395" s="160"/>
      <c r="G395" s="160"/>
      <c r="H395" s="160"/>
      <c r="I395" s="160"/>
      <c r="J395" s="160"/>
      <c r="K395" s="160"/>
      <c r="L395" s="160"/>
      <c r="M395" s="160"/>
      <c r="N395" s="160"/>
      <c r="O395" s="160"/>
      <c r="P395" s="160"/>
      <c r="Q395" s="160"/>
      <c r="R395" s="160"/>
      <c r="S395" s="160"/>
      <c r="T395" s="160"/>
      <c r="U395" s="160"/>
      <c r="V395" s="160"/>
      <c r="W395" s="160"/>
      <c r="X395" s="151"/>
      <c r="Y395" s="151"/>
      <c r="Z395" s="151"/>
      <c r="AA395" s="151"/>
      <c r="AB395" s="151"/>
      <c r="AC395" s="151"/>
      <c r="AD395" s="151"/>
      <c r="AE395" s="151"/>
      <c r="AF395" s="151"/>
      <c r="AG395" s="151" t="s">
        <v>250</v>
      </c>
      <c r="AH395" s="151">
        <v>2</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1">
      <c r="A396" s="158"/>
      <c r="B396" s="159"/>
      <c r="C396" s="200" t="s">
        <v>2671</v>
      </c>
      <c r="D396" s="192"/>
      <c r="E396" s="193">
        <v>14.4</v>
      </c>
      <c r="F396" s="160"/>
      <c r="G396" s="160"/>
      <c r="H396" s="160"/>
      <c r="I396" s="160"/>
      <c r="J396" s="160"/>
      <c r="K396" s="160"/>
      <c r="L396" s="160"/>
      <c r="M396" s="160"/>
      <c r="N396" s="160"/>
      <c r="O396" s="160"/>
      <c r="P396" s="160"/>
      <c r="Q396" s="160"/>
      <c r="R396" s="160"/>
      <c r="S396" s="160"/>
      <c r="T396" s="160"/>
      <c r="U396" s="160"/>
      <c r="V396" s="160"/>
      <c r="W396" s="160"/>
      <c r="X396" s="151"/>
      <c r="Y396" s="151"/>
      <c r="Z396" s="151"/>
      <c r="AA396" s="151"/>
      <c r="AB396" s="151"/>
      <c r="AC396" s="151"/>
      <c r="AD396" s="151"/>
      <c r="AE396" s="151"/>
      <c r="AF396" s="151"/>
      <c r="AG396" s="151" t="s">
        <v>250</v>
      </c>
      <c r="AH396" s="151">
        <v>2</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c r="A397" s="158"/>
      <c r="B397" s="159"/>
      <c r="C397" s="200" t="s">
        <v>2672</v>
      </c>
      <c r="D397" s="192"/>
      <c r="E397" s="193">
        <v>1.2</v>
      </c>
      <c r="F397" s="160"/>
      <c r="G397" s="160"/>
      <c r="H397" s="160"/>
      <c r="I397" s="160"/>
      <c r="J397" s="160"/>
      <c r="K397" s="160"/>
      <c r="L397" s="160"/>
      <c r="M397" s="160"/>
      <c r="N397" s="160"/>
      <c r="O397" s="160"/>
      <c r="P397" s="160"/>
      <c r="Q397" s="160"/>
      <c r="R397" s="160"/>
      <c r="S397" s="160"/>
      <c r="T397" s="160"/>
      <c r="U397" s="160"/>
      <c r="V397" s="160"/>
      <c r="W397" s="160"/>
      <c r="X397" s="151"/>
      <c r="Y397" s="151"/>
      <c r="Z397" s="151"/>
      <c r="AA397" s="151"/>
      <c r="AB397" s="151"/>
      <c r="AC397" s="151"/>
      <c r="AD397" s="151"/>
      <c r="AE397" s="151"/>
      <c r="AF397" s="151"/>
      <c r="AG397" s="151" t="s">
        <v>250</v>
      </c>
      <c r="AH397" s="151">
        <v>2</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c r="A398" s="158"/>
      <c r="B398" s="159"/>
      <c r="C398" s="200" t="s">
        <v>2673</v>
      </c>
      <c r="D398" s="192"/>
      <c r="E398" s="193">
        <v>1.65</v>
      </c>
      <c r="F398" s="160"/>
      <c r="G398" s="160"/>
      <c r="H398" s="160"/>
      <c r="I398" s="160"/>
      <c r="J398" s="160"/>
      <c r="K398" s="160"/>
      <c r="L398" s="160"/>
      <c r="M398" s="160"/>
      <c r="N398" s="160"/>
      <c r="O398" s="160"/>
      <c r="P398" s="160"/>
      <c r="Q398" s="160"/>
      <c r="R398" s="160"/>
      <c r="S398" s="160"/>
      <c r="T398" s="160"/>
      <c r="U398" s="160"/>
      <c r="V398" s="160"/>
      <c r="W398" s="160"/>
      <c r="X398" s="151"/>
      <c r="Y398" s="151"/>
      <c r="Z398" s="151"/>
      <c r="AA398" s="151"/>
      <c r="AB398" s="151"/>
      <c r="AC398" s="151"/>
      <c r="AD398" s="151"/>
      <c r="AE398" s="151"/>
      <c r="AF398" s="151"/>
      <c r="AG398" s="151" t="s">
        <v>250</v>
      </c>
      <c r="AH398" s="151">
        <v>2</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outlineLevel="1">
      <c r="A399" s="158"/>
      <c r="B399" s="159"/>
      <c r="C399" s="200" t="s">
        <v>2674</v>
      </c>
      <c r="D399" s="192"/>
      <c r="E399" s="193">
        <v>1.65</v>
      </c>
      <c r="F399" s="160"/>
      <c r="G399" s="160"/>
      <c r="H399" s="160"/>
      <c r="I399" s="160"/>
      <c r="J399" s="160"/>
      <c r="K399" s="160"/>
      <c r="L399" s="160"/>
      <c r="M399" s="160"/>
      <c r="N399" s="160"/>
      <c r="O399" s="160"/>
      <c r="P399" s="160"/>
      <c r="Q399" s="160"/>
      <c r="R399" s="160"/>
      <c r="S399" s="160"/>
      <c r="T399" s="160"/>
      <c r="U399" s="160"/>
      <c r="V399" s="160"/>
      <c r="W399" s="160"/>
      <c r="X399" s="151"/>
      <c r="Y399" s="151"/>
      <c r="Z399" s="151"/>
      <c r="AA399" s="151"/>
      <c r="AB399" s="151"/>
      <c r="AC399" s="151"/>
      <c r="AD399" s="151"/>
      <c r="AE399" s="151"/>
      <c r="AF399" s="151"/>
      <c r="AG399" s="151" t="s">
        <v>250</v>
      </c>
      <c r="AH399" s="151">
        <v>2</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1">
      <c r="A400" s="158"/>
      <c r="B400" s="159"/>
      <c r="C400" s="200" t="s">
        <v>2675</v>
      </c>
      <c r="D400" s="192"/>
      <c r="E400" s="193">
        <v>1.97</v>
      </c>
      <c r="F400" s="160"/>
      <c r="G400" s="160"/>
      <c r="H400" s="160"/>
      <c r="I400" s="160"/>
      <c r="J400" s="160"/>
      <c r="K400" s="160"/>
      <c r="L400" s="160"/>
      <c r="M400" s="160"/>
      <c r="N400" s="160"/>
      <c r="O400" s="160"/>
      <c r="P400" s="160"/>
      <c r="Q400" s="160"/>
      <c r="R400" s="160"/>
      <c r="S400" s="160"/>
      <c r="T400" s="160"/>
      <c r="U400" s="160"/>
      <c r="V400" s="160"/>
      <c r="W400" s="160"/>
      <c r="X400" s="151"/>
      <c r="Y400" s="151"/>
      <c r="Z400" s="151"/>
      <c r="AA400" s="151"/>
      <c r="AB400" s="151"/>
      <c r="AC400" s="151"/>
      <c r="AD400" s="151"/>
      <c r="AE400" s="151"/>
      <c r="AF400" s="151"/>
      <c r="AG400" s="151" t="s">
        <v>250</v>
      </c>
      <c r="AH400" s="151">
        <v>2</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c r="A401" s="158"/>
      <c r="B401" s="159"/>
      <c r="C401" s="201" t="s">
        <v>284</v>
      </c>
      <c r="D401" s="194"/>
      <c r="E401" s="195">
        <v>89.13</v>
      </c>
      <c r="F401" s="160"/>
      <c r="G401" s="160"/>
      <c r="H401" s="160"/>
      <c r="I401" s="160"/>
      <c r="J401" s="160"/>
      <c r="K401" s="160"/>
      <c r="L401" s="160"/>
      <c r="M401" s="160"/>
      <c r="N401" s="160"/>
      <c r="O401" s="160"/>
      <c r="P401" s="160"/>
      <c r="Q401" s="160"/>
      <c r="R401" s="160"/>
      <c r="S401" s="160"/>
      <c r="T401" s="160"/>
      <c r="U401" s="160"/>
      <c r="V401" s="160"/>
      <c r="W401" s="160"/>
      <c r="X401" s="151"/>
      <c r="Y401" s="151"/>
      <c r="Z401" s="151"/>
      <c r="AA401" s="151"/>
      <c r="AB401" s="151"/>
      <c r="AC401" s="151"/>
      <c r="AD401" s="151"/>
      <c r="AE401" s="151"/>
      <c r="AF401" s="151"/>
      <c r="AG401" s="151" t="s">
        <v>250</v>
      </c>
      <c r="AH401" s="151">
        <v>3</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c r="A402" s="158"/>
      <c r="B402" s="159"/>
      <c r="C402" s="199" t="s">
        <v>285</v>
      </c>
      <c r="D402" s="192"/>
      <c r="E402" s="193"/>
      <c r="F402" s="160"/>
      <c r="G402" s="160"/>
      <c r="H402" s="160"/>
      <c r="I402" s="160"/>
      <c r="J402" s="160"/>
      <c r="K402" s="160"/>
      <c r="L402" s="160"/>
      <c r="M402" s="160"/>
      <c r="N402" s="160"/>
      <c r="O402" s="160"/>
      <c r="P402" s="160"/>
      <c r="Q402" s="160"/>
      <c r="R402" s="160"/>
      <c r="S402" s="160"/>
      <c r="T402" s="160"/>
      <c r="U402" s="160"/>
      <c r="V402" s="160"/>
      <c r="W402" s="160"/>
      <c r="X402" s="151"/>
      <c r="Y402" s="151"/>
      <c r="Z402" s="151"/>
      <c r="AA402" s="151"/>
      <c r="AB402" s="151"/>
      <c r="AC402" s="151"/>
      <c r="AD402" s="151"/>
      <c r="AE402" s="151"/>
      <c r="AF402" s="151"/>
      <c r="AG402" s="151" t="s">
        <v>250</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c r="A403" s="158"/>
      <c r="B403" s="159"/>
      <c r="C403" s="198" t="s">
        <v>2676</v>
      </c>
      <c r="D403" s="190"/>
      <c r="E403" s="191">
        <v>32.978099999999998</v>
      </c>
      <c r="F403" s="160"/>
      <c r="G403" s="160"/>
      <c r="H403" s="160"/>
      <c r="I403" s="160"/>
      <c r="J403" s="160"/>
      <c r="K403" s="160"/>
      <c r="L403" s="160"/>
      <c r="M403" s="160"/>
      <c r="N403" s="160"/>
      <c r="O403" s="160"/>
      <c r="P403" s="160"/>
      <c r="Q403" s="160"/>
      <c r="R403" s="160"/>
      <c r="S403" s="160"/>
      <c r="T403" s="160"/>
      <c r="U403" s="160"/>
      <c r="V403" s="160"/>
      <c r="W403" s="160"/>
      <c r="X403" s="151"/>
      <c r="Y403" s="151"/>
      <c r="Z403" s="151"/>
      <c r="AA403" s="151"/>
      <c r="AB403" s="151"/>
      <c r="AC403" s="151"/>
      <c r="AD403" s="151"/>
      <c r="AE403" s="151"/>
      <c r="AF403" s="151"/>
      <c r="AG403" s="151" t="s">
        <v>250</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c r="A404" s="168">
        <v>40</v>
      </c>
      <c r="B404" s="169" t="s">
        <v>2677</v>
      </c>
      <c r="C404" s="185" t="s">
        <v>3270</v>
      </c>
      <c r="D404" s="170" t="s">
        <v>292</v>
      </c>
      <c r="E404" s="171">
        <v>88</v>
      </c>
      <c r="F404" s="172">
        <v>0</v>
      </c>
      <c r="G404" s="173">
        <f>ROUND(E404*F404,2)</f>
        <v>0</v>
      </c>
      <c r="H404" s="172"/>
      <c r="I404" s="173">
        <f>ROUND(E404*H404,2)</f>
        <v>0</v>
      </c>
      <c r="J404" s="172"/>
      <c r="K404" s="173">
        <f>ROUND(E404*J404,2)</f>
        <v>0</v>
      </c>
      <c r="L404" s="173">
        <v>21</v>
      </c>
      <c r="M404" s="173">
        <f>G404*(1+L404/100)</f>
        <v>0</v>
      </c>
      <c r="N404" s="173">
        <v>2.1749999999999999E-2</v>
      </c>
      <c r="O404" s="173">
        <f>ROUND(E404*N404,2)</f>
        <v>1.91</v>
      </c>
      <c r="P404" s="173">
        <v>0</v>
      </c>
      <c r="Q404" s="173">
        <f>ROUND(E404*P404,2)</f>
        <v>0</v>
      </c>
      <c r="R404" s="173"/>
      <c r="S404" s="173" t="s">
        <v>212</v>
      </c>
      <c r="T404" s="174" t="s">
        <v>578</v>
      </c>
      <c r="U404" s="160">
        <v>1.2758</v>
      </c>
      <c r="V404" s="160">
        <f>ROUND(E404*U404,2)</f>
        <v>112.27</v>
      </c>
      <c r="W404" s="160"/>
      <c r="X404" s="151"/>
      <c r="Y404" s="151"/>
      <c r="Z404" s="151"/>
      <c r="AA404" s="151"/>
      <c r="AB404" s="151"/>
      <c r="AC404" s="151"/>
      <c r="AD404" s="151"/>
      <c r="AE404" s="151"/>
      <c r="AF404" s="151"/>
      <c r="AG404" s="151" t="s">
        <v>246</v>
      </c>
      <c r="AH404" s="151"/>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c r="A405" s="158"/>
      <c r="B405" s="159"/>
      <c r="C405" s="198" t="s">
        <v>2633</v>
      </c>
      <c r="D405" s="190"/>
      <c r="E405" s="191">
        <v>31.5</v>
      </c>
      <c r="F405" s="160"/>
      <c r="G405" s="160"/>
      <c r="H405" s="160"/>
      <c r="I405" s="160"/>
      <c r="J405" s="160"/>
      <c r="K405" s="160"/>
      <c r="L405" s="160"/>
      <c r="M405" s="160"/>
      <c r="N405" s="160"/>
      <c r="O405" s="160"/>
      <c r="P405" s="160"/>
      <c r="Q405" s="160"/>
      <c r="R405" s="160"/>
      <c r="S405" s="160"/>
      <c r="T405" s="160"/>
      <c r="U405" s="160"/>
      <c r="V405" s="160"/>
      <c r="W405" s="160"/>
      <c r="X405" s="151"/>
      <c r="Y405" s="151"/>
      <c r="Z405" s="151"/>
      <c r="AA405" s="151"/>
      <c r="AB405" s="151"/>
      <c r="AC405" s="151"/>
      <c r="AD405" s="151"/>
      <c r="AE405" s="151"/>
      <c r="AF405" s="151"/>
      <c r="AG405" s="151" t="s">
        <v>250</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c r="A406" s="158"/>
      <c r="B406" s="159"/>
      <c r="C406" s="198" t="s">
        <v>2634</v>
      </c>
      <c r="D406" s="190"/>
      <c r="E406" s="191">
        <v>15</v>
      </c>
      <c r="F406" s="160"/>
      <c r="G406" s="160"/>
      <c r="H406" s="160"/>
      <c r="I406" s="160"/>
      <c r="J406" s="160"/>
      <c r="K406" s="160"/>
      <c r="L406" s="160"/>
      <c r="M406" s="160"/>
      <c r="N406" s="160"/>
      <c r="O406" s="160"/>
      <c r="P406" s="160"/>
      <c r="Q406" s="160"/>
      <c r="R406" s="160"/>
      <c r="S406" s="160"/>
      <c r="T406" s="160"/>
      <c r="U406" s="160"/>
      <c r="V406" s="160"/>
      <c r="W406" s="160"/>
      <c r="X406" s="151"/>
      <c r="Y406" s="151"/>
      <c r="Z406" s="151"/>
      <c r="AA406" s="151"/>
      <c r="AB406" s="151"/>
      <c r="AC406" s="151"/>
      <c r="AD406" s="151"/>
      <c r="AE406" s="151"/>
      <c r="AF406" s="151"/>
      <c r="AG406" s="151" t="s">
        <v>250</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c r="A407" s="158"/>
      <c r="B407" s="159"/>
      <c r="C407" s="198" t="s">
        <v>2635</v>
      </c>
      <c r="D407" s="190"/>
      <c r="E407" s="191">
        <v>7.5</v>
      </c>
      <c r="F407" s="160"/>
      <c r="G407" s="160"/>
      <c r="H407" s="160"/>
      <c r="I407" s="160"/>
      <c r="J407" s="160"/>
      <c r="K407" s="160"/>
      <c r="L407" s="160"/>
      <c r="M407" s="160"/>
      <c r="N407" s="160"/>
      <c r="O407" s="160"/>
      <c r="P407" s="160"/>
      <c r="Q407" s="160"/>
      <c r="R407" s="160"/>
      <c r="S407" s="160"/>
      <c r="T407" s="160"/>
      <c r="U407" s="160"/>
      <c r="V407" s="160"/>
      <c r="W407" s="160"/>
      <c r="X407" s="151"/>
      <c r="Y407" s="151"/>
      <c r="Z407" s="151"/>
      <c r="AA407" s="151"/>
      <c r="AB407" s="151"/>
      <c r="AC407" s="151"/>
      <c r="AD407" s="151"/>
      <c r="AE407" s="151"/>
      <c r="AF407" s="151"/>
      <c r="AG407" s="151" t="s">
        <v>250</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c r="A408" s="158"/>
      <c r="B408" s="159"/>
      <c r="C408" s="198" t="s">
        <v>2636</v>
      </c>
      <c r="D408" s="190"/>
      <c r="E408" s="191">
        <v>7.5</v>
      </c>
      <c r="F408" s="160"/>
      <c r="G408" s="160"/>
      <c r="H408" s="160"/>
      <c r="I408" s="160"/>
      <c r="J408" s="160"/>
      <c r="K408" s="160"/>
      <c r="L408" s="160"/>
      <c r="M408" s="160"/>
      <c r="N408" s="160"/>
      <c r="O408" s="160"/>
      <c r="P408" s="160"/>
      <c r="Q408" s="160"/>
      <c r="R408" s="160"/>
      <c r="S408" s="160"/>
      <c r="T408" s="160"/>
      <c r="U408" s="160"/>
      <c r="V408" s="160"/>
      <c r="W408" s="160"/>
      <c r="X408" s="151"/>
      <c r="Y408" s="151"/>
      <c r="Z408" s="151"/>
      <c r="AA408" s="151"/>
      <c r="AB408" s="151"/>
      <c r="AC408" s="151"/>
      <c r="AD408" s="151"/>
      <c r="AE408" s="151"/>
      <c r="AF408" s="151"/>
      <c r="AG408" s="151" t="s">
        <v>250</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c r="A409" s="158"/>
      <c r="B409" s="159"/>
      <c r="C409" s="198" t="s">
        <v>2637</v>
      </c>
      <c r="D409" s="190"/>
      <c r="E409" s="191">
        <v>7.5</v>
      </c>
      <c r="F409" s="160"/>
      <c r="G409" s="160"/>
      <c r="H409" s="160"/>
      <c r="I409" s="160"/>
      <c r="J409" s="160"/>
      <c r="K409" s="160"/>
      <c r="L409" s="160"/>
      <c r="M409" s="160"/>
      <c r="N409" s="160"/>
      <c r="O409" s="160"/>
      <c r="P409" s="160"/>
      <c r="Q409" s="160"/>
      <c r="R409" s="160"/>
      <c r="S409" s="160"/>
      <c r="T409" s="160"/>
      <c r="U409" s="160"/>
      <c r="V409" s="160"/>
      <c r="W409" s="160"/>
      <c r="X409" s="151"/>
      <c r="Y409" s="151"/>
      <c r="Z409" s="151"/>
      <c r="AA409" s="151"/>
      <c r="AB409" s="151"/>
      <c r="AC409" s="151"/>
      <c r="AD409" s="151"/>
      <c r="AE409" s="151"/>
      <c r="AF409" s="151"/>
      <c r="AG409" s="151" t="s">
        <v>250</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c r="A410" s="158"/>
      <c r="B410" s="159"/>
      <c r="C410" s="198" t="s">
        <v>2638</v>
      </c>
      <c r="D410" s="190"/>
      <c r="E410" s="191">
        <v>7.5</v>
      </c>
      <c r="F410" s="160"/>
      <c r="G410" s="160"/>
      <c r="H410" s="160"/>
      <c r="I410" s="160"/>
      <c r="J410" s="160"/>
      <c r="K410" s="160"/>
      <c r="L410" s="160"/>
      <c r="M410" s="160"/>
      <c r="N410" s="160"/>
      <c r="O410" s="160"/>
      <c r="P410" s="160"/>
      <c r="Q410" s="160"/>
      <c r="R410" s="160"/>
      <c r="S410" s="160"/>
      <c r="T410" s="160"/>
      <c r="U410" s="160"/>
      <c r="V410" s="160"/>
      <c r="W410" s="160"/>
      <c r="X410" s="151"/>
      <c r="Y410" s="151"/>
      <c r="Z410" s="151"/>
      <c r="AA410" s="151"/>
      <c r="AB410" s="151"/>
      <c r="AC410" s="151"/>
      <c r="AD410" s="151"/>
      <c r="AE410" s="151"/>
      <c r="AF410" s="151"/>
      <c r="AG410" s="151" t="s">
        <v>250</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c r="A411" s="158"/>
      <c r="B411" s="159"/>
      <c r="C411" s="198" t="s">
        <v>2639</v>
      </c>
      <c r="D411" s="190"/>
      <c r="E411" s="191">
        <v>11.5</v>
      </c>
      <c r="F411" s="160"/>
      <c r="G411" s="160"/>
      <c r="H411" s="160"/>
      <c r="I411" s="160"/>
      <c r="J411" s="160"/>
      <c r="K411" s="160"/>
      <c r="L411" s="160"/>
      <c r="M411" s="160"/>
      <c r="N411" s="160"/>
      <c r="O411" s="160"/>
      <c r="P411" s="160"/>
      <c r="Q411" s="160"/>
      <c r="R411" s="160"/>
      <c r="S411" s="160"/>
      <c r="T411" s="160"/>
      <c r="U411" s="160"/>
      <c r="V411" s="160"/>
      <c r="W411" s="160"/>
      <c r="X411" s="151"/>
      <c r="Y411" s="151"/>
      <c r="Z411" s="151"/>
      <c r="AA411" s="151"/>
      <c r="AB411" s="151"/>
      <c r="AC411" s="151"/>
      <c r="AD411" s="151"/>
      <c r="AE411" s="151"/>
      <c r="AF411" s="151"/>
      <c r="AG411" s="151" t="s">
        <v>250</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c r="A412" s="168">
        <v>41</v>
      </c>
      <c r="B412" s="169" t="s">
        <v>630</v>
      </c>
      <c r="C412" s="185" t="s">
        <v>631</v>
      </c>
      <c r="D412" s="170" t="s">
        <v>318</v>
      </c>
      <c r="E412" s="171">
        <v>142.22</v>
      </c>
      <c r="F412" s="172">
        <v>0</v>
      </c>
      <c r="G412" s="173">
        <f>ROUND(E412*F412,2)</f>
        <v>0</v>
      </c>
      <c r="H412" s="172"/>
      <c r="I412" s="173">
        <f>ROUND(E412*H412,2)</f>
        <v>0</v>
      </c>
      <c r="J412" s="172"/>
      <c r="K412" s="173">
        <f>ROUND(E412*J412,2)</f>
        <v>0</v>
      </c>
      <c r="L412" s="173">
        <v>21</v>
      </c>
      <c r="M412" s="173">
        <f>G412*(1+L412/100)</f>
        <v>0</v>
      </c>
      <c r="N412" s="173">
        <v>8.4999999999999995E-4</v>
      </c>
      <c r="O412" s="173">
        <f>ROUND(E412*N412,2)</f>
        <v>0.12</v>
      </c>
      <c r="P412" s="173">
        <v>0</v>
      </c>
      <c r="Q412" s="173">
        <f>ROUND(E412*P412,2)</f>
        <v>0</v>
      </c>
      <c r="R412" s="173" t="s">
        <v>309</v>
      </c>
      <c r="S412" s="173" t="s">
        <v>201</v>
      </c>
      <c r="T412" s="174" t="s">
        <v>245</v>
      </c>
      <c r="U412" s="160">
        <v>0.21360000000000001</v>
      </c>
      <c r="V412" s="160">
        <f>ROUND(E412*U412,2)</f>
        <v>30.38</v>
      </c>
      <c r="W412" s="160"/>
      <c r="X412" s="151"/>
      <c r="Y412" s="151"/>
      <c r="Z412" s="151"/>
      <c r="AA412" s="151"/>
      <c r="AB412" s="151"/>
      <c r="AC412" s="151"/>
      <c r="AD412" s="151"/>
      <c r="AE412" s="151"/>
      <c r="AF412" s="151"/>
      <c r="AG412" s="151" t="s">
        <v>259</v>
      </c>
      <c r="AH412" s="151"/>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c r="A413" s="158"/>
      <c r="B413" s="159"/>
      <c r="C413" s="198" t="s">
        <v>2678</v>
      </c>
      <c r="D413" s="190"/>
      <c r="E413" s="191">
        <v>142.22</v>
      </c>
      <c r="F413" s="160"/>
      <c r="G413" s="160"/>
      <c r="H413" s="160"/>
      <c r="I413" s="160"/>
      <c r="J413" s="160"/>
      <c r="K413" s="160"/>
      <c r="L413" s="160"/>
      <c r="M413" s="160"/>
      <c r="N413" s="160"/>
      <c r="O413" s="160"/>
      <c r="P413" s="160"/>
      <c r="Q413" s="160"/>
      <c r="R413" s="160"/>
      <c r="S413" s="160"/>
      <c r="T413" s="160"/>
      <c r="U413" s="160"/>
      <c r="V413" s="160"/>
      <c r="W413" s="160"/>
      <c r="X413" s="151"/>
      <c r="Y413" s="151"/>
      <c r="Z413" s="151"/>
      <c r="AA413" s="151"/>
      <c r="AB413" s="151"/>
      <c r="AC413" s="151"/>
      <c r="AD413" s="151"/>
      <c r="AE413" s="151"/>
      <c r="AF413" s="151"/>
      <c r="AG413" s="151" t="s">
        <v>250</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ht="22.5" outlineLevel="1">
      <c r="A414" s="168">
        <v>42</v>
      </c>
      <c r="B414" s="169" t="s">
        <v>634</v>
      </c>
      <c r="C414" s="185" t="s">
        <v>635</v>
      </c>
      <c r="D414" s="170" t="s">
        <v>318</v>
      </c>
      <c r="E414" s="171">
        <v>142.22</v>
      </c>
      <c r="F414" s="172">
        <v>0</v>
      </c>
      <c r="G414" s="173">
        <f>ROUND(E414*F414,2)</f>
        <v>0</v>
      </c>
      <c r="H414" s="172"/>
      <c r="I414" s="173">
        <f>ROUND(E414*H414,2)</f>
        <v>0</v>
      </c>
      <c r="J414" s="172"/>
      <c r="K414" s="173">
        <f>ROUND(E414*J414,2)</f>
        <v>0</v>
      </c>
      <c r="L414" s="173">
        <v>21</v>
      </c>
      <c r="M414" s="173">
        <f>G414*(1+L414/100)</f>
        <v>0</v>
      </c>
      <c r="N414" s="173">
        <v>0</v>
      </c>
      <c r="O414" s="173">
        <f>ROUND(E414*N414,2)</f>
        <v>0</v>
      </c>
      <c r="P414" s="173">
        <v>0</v>
      </c>
      <c r="Q414" s="173">
        <f>ROUND(E414*P414,2)</f>
        <v>0</v>
      </c>
      <c r="R414" s="173" t="s">
        <v>309</v>
      </c>
      <c r="S414" s="173" t="s">
        <v>201</v>
      </c>
      <c r="T414" s="174" t="s">
        <v>245</v>
      </c>
      <c r="U414" s="160">
        <v>3.3300000000000003E-2</v>
      </c>
      <c r="V414" s="160">
        <f>ROUND(E414*U414,2)</f>
        <v>4.74</v>
      </c>
      <c r="W414" s="160"/>
      <c r="X414" s="151"/>
      <c r="Y414" s="151"/>
      <c r="Z414" s="151"/>
      <c r="AA414" s="151"/>
      <c r="AB414" s="151"/>
      <c r="AC414" s="151"/>
      <c r="AD414" s="151"/>
      <c r="AE414" s="151"/>
      <c r="AF414" s="151"/>
      <c r="AG414" s="151" t="s">
        <v>259</v>
      </c>
      <c r="AH414" s="151"/>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c r="A415" s="158"/>
      <c r="B415" s="159"/>
      <c r="C415" s="319" t="s">
        <v>636</v>
      </c>
      <c r="D415" s="320"/>
      <c r="E415" s="320"/>
      <c r="F415" s="320"/>
      <c r="G415" s="320"/>
      <c r="H415" s="160"/>
      <c r="I415" s="160"/>
      <c r="J415" s="160"/>
      <c r="K415" s="160"/>
      <c r="L415" s="160"/>
      <c r="M415" s="160"/>
      <c r="N415" s="160"/>
      <c r="O415" s="160"/>
      <c r="P415" s="160"/>
      <c r="Q415" s="160"/>
      <c r="R415" s="160"/>
      <c r="S415" s="160"/>
      <c r="T415" s="160"/>
      <c r="U415" s="160"/>
      <c r="V415" s="160"/>
      <c r="W415" s="160"/>
      <c r="X415" s="151"/>
      <c r="Y415" s="151"/>
      <c r="Z415" s="151"/>
      <c r="AA415" s="151"/>
      <c r="AB415" s="151"/>
      <c r="AC415" s="151"/>
      <c r="AD415" s="151"/>
      <c r="AE415" s="151"/>
      <c r="AF415" s="151"/>
      <c r="AG415" s="151" t="s">
        <v>204</v>
      </c>
      <c r="AH415" s="151"/>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c r="A416" s="158"/>
      <c r="B416" s="159"/>
      <c r="C416" s="198" t="s">
        <v>2678</v>
      </c>
      <c r="D416" s="190"/>
      <c r="E416" s="191">
        <v>142.22</v>
      </c>
      <c r="F416" s="160"/>
      <c r="G416" s="160"/>
      <c r="H416" s="160"/>
      <c r="I416" s="160"/>
      <c r="J416" s="160"/>
      <c r="K416" s="160"/>
      <c r="L416" s="160"/>
      <c r="M416" s="160"/>
      <c r="N416" s="160"/>
      <c r="O416" s="160"/>
      <c r="P416" s="160"/>
      <c r="Q416" s="160"/>
      <c r="R416" s="160"/>
      <c r="S416" s="160"/>
      <c r="T416" s="160"/>
      <c r="U416" s="160"/>
      <c r="V416" s="160"/>
      <c r="W416" s="160"/>
      <c r="X416" s="151"/>
      <c r="Y416" s="151"/>
      <c r="Z416" s="151"/>
      <c r="AA416" s="151"/>
      <c r="AB416" s="151"/>
      <c r="AC416" s="151"/>
      <c r="AD416" s="151"/>
      <c r="AE416" s="151"/>
      <c r="AF416" s="151"/>
      <c r="AG416" s="151" t="s">
        <v>250</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c r="A417" s="168">
        <v>43</v>
      </c>
      <c r="B417" s="169" t="s">
        <v>2679</v>
      </c>
      <c r="C417" s="185" t="s">
        <v>2680</v>
      </c>
      <c r="D417" s="170" t="s">
        <v>292</v>
      </c>
      <c r="E417" s="171">
        <v>1010.1787</v>
      </c>
      <c r="F417" s="172">
        <v>0</v>
      </c>
      <c r="G417" s="173">
        <f>ROUND(E417*F417,2)</f>
        <v>0</v>
      </c>
      <c r="H417" s="172"/>
      <c r="I417" s="173">
        <f>ROUND(E417*H417,2)</f>
        <v>0</v>
      </c>
      <c r="J417" s="172"/>
      <c r="K417" s="173">
        <f>ROUND(E417*J417,2)</f>
        <v>0</v>
      </c>
      <c r="L417" s="173">
        <v>21</v>
      </c>
      <c r="M417" s="173">
        <f>G417*(1+L417/100)</f>
        <v>0</v>
      </c>
      <c r="N417" s="173">
        <v>0</v>
      </c>
      <c r="O417" s="173">
        <f>ROUND(E417*N417,2)</f>
        <v>0</v>
      </c>
      <c r="P417" s="173">
        <v>0</v>
      </c>
      <c r="Q417" s="173">
        <f>ROUND(E417*P417,2)</f>
        <v>0</v>
      </c>
      <c r="R417" s="173" t="s">
        <v>309</v>
      </c>
      <c r="S417" s="173" t="s">
        <v>201</v>
      </c>
      <c r="T417" s="174" t="s">
        <v>245</v>
      </c>
      <c r="U417" s="160">
        <v>0.09</v>
      </c>
      <c r="V417" s="160">
        <f>ROUND(E417*U417,2)</f>
        <v>90.92</v>
      </c>
      <c r="W417" s="160"/>
      <c r="X417" s="151"/>
      <c r="Y417" s="151"/>
      <c r="Z417" s="151"/>
      <c r="AA417" s="151"/>
      <c r="AB417" s="151"/>
      <c r="AC417" s="151"/>
      <c r="AD417" s="151"/>
      <c r="AE417" s="151"/>
      <c r="AF417" s="151"/>
      <c r="AG417" s="151" t="s">
        <v>246</v>
      </c>
      <c r="AH417" s="151"/>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c r="A418" s="158"/>
      <c r="B418" s="159"/>
      <c r="C418" s="198" t="s">
        <v>2601</v>
      </c>
      <c r="D418" s="190"/>
      <c r="E418" s="191">
        <v>42.5</v>
      </c>
      <c r="F418" s="160"/>
      <c r="G418" s="160"/>
      <c r="H418" s="160"/>
      <c r="I418" s="160"/>
      <c r="J418" s="160"/>
      <c r="K418" s="160"/>
      <c r="L418" s="160"/>
      <c r="M418" s="160"/>
      <c r="N418" s="160"/>
      <c r="O418" s="160"/>
      <c r="P418" s="160"/>
      <c r="Q418" s="160"/>
      <c r="R418" s="160"/>
      <c r="S418" s="160"/>
      <c r="T418" s="160"/>
      <c r="U418" s="160"/>
      <c r="V418" s="160"/>
      <c r="W418" s="160"/>
      <c r="X418" s="151"/>
      <c r="Y418" s="151"/>
      <c r="Z418" s="151"/>
      <c r="AA418" s="151"/>
      <c r="AB418" s="151"/>
      <c r="AC418" s="151"/>
      <c r="AD418" s="151"/>
      <c r="AE418" s="151"/>
      <c r="AF418" s="151"/>
      <c r="AG418" s="151" t="s">
        <v>250</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c r="A419" s="158"/>
      <c r="B419" s="159"/>
      <c r="C419" s="198" t="s">
        <v>2602</v>
      </c>
      <c r="D419" s="190"/>
      <c r="E419" s="191">
        <v>21</v>
      </c>
      <c r="F419" s="160"/>
      <c r="G419" s="160"/>
      <c r="H419" s="160"/>
      <c r="I419" s="160"/>
      <c r="J419" s="160"/>
      <c r="K419" s="160"/>
      <c r="L419" s="160"/>
      <c r="M419" s="160"/>
      <c r="N419" s="160"/>
      <c r="O419" s="160"/>
      <c r="P419" s="160"/>
      <c r="Q419" s="160"/>
      <c r="R419" s="160"/>
      <c r="S419" s="160"/>
      <c r="T419" s="160"/>
      <c r="U419" s="160"/>
      <c r="V419" s="160"/>
      <c r="W419" s="160"/>
      <c r="X419" s="151"/>
      <c r="Y419" s="151"/>
      <c r="Z419" s="151"/>
      <c r="AA419" s="151"/>
      <c r="AB419" s="151"/>
      <c r="AC419" s="151"/>
      <c r="AD419" s="151"/>
      <c r="AE419" s="151"/>
      <c r="AF419" s="151"/>
      <c r="AG419" s="151" t="s">
        <v>250</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c r="A420" s="158"/>
      <c r="B420" s="159"/>
      <c r="C420" s="198" t="s">
        <v>2603</v>
      </c>
      <c r="D420" s="190"/>
      <c r="E420" s="191">
        <v>22</v>
      </c>
      <c r="F420" s="160"/>
      <c r="G420" s="160"/>
      <c r="H420" s="160"/>
      <c r="I420" s="160"/>
      <c r="J420" s="160"/>
      <c r="K420" s="160"/>
      <c r="L420" s="160"/>
      <c r="M420" s="160"/>
      <c r="N420" s="160"/>
      <c r="O420" s="160"/>
      <c r="P420" s="160"/>
      <c r="Q420" s="160"/>
      <c r="R420" s="160"/>
      <c r="S420" s="160"/>
      <c r="T420" s="160"/>
      <c r="U420" s="160"/>
      <c r="V420" s="160"/>
      <c r="W420" s="160"/>
      <c r="X420" s="151"/>
      <c r="Y420" s="151"/>
      <c r="Z420" s="151"/>
      <c r="AA420" s="151"/>
      <c r="AB420" s="151"/>
      <c r="AC420" s="151"/>
      <c r="AD420" s="151"/>
      <c r="AE420" s="151"/>
      <c r="AF420" s="151"/>
      <c r="AG420" s="151" t="s">
        <v>250</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c r="A421" s="158"/>
      <c r="B421" s="159"/>
      <c r="C421" s="198" t="s">
        <v>2604</v>
      </c>
      <c r="D421" s="190"/>
      <c r="E421" s="191">
        <v>21</v>
      </c>
      <c r="F421" s="160"/>
      <c r="G421" s="160"/>
      <c r="H421" s="160"/>
      <c r="I421" s="160"/>
      <c r="J421" s="160"/>
      <c r="K421" s="160"/>
      <c r="L421" s="160"/>
      <c r="M421" s="160"/>
      <c r="N421" s="160"/>
      <c r="O421" s="160"/>
      <c r="P421" s="160"/>
      <c r="Q421" s="160"/>
      <c r="R421" s="160"/>
      <c r="S421" s="160"/>
      <c r="T421" s="160"/>
      <c r="U421" s="160"/>
      <c r="V421" s="160"/>
      <c r="W421" s="160"/>
      <c r="X421" s="151"/>
      <c r="Y421" s="151"/>
      <c r="Z421" s="151"/>
      <c r="AA421" s="151"/>
      <c r="AB421" s="151"/>
      <c r="AC421" s="151"/>
      <c r="AD421" s="151"/>
      <c r="AE421" s="151"/>
      <c r="AF421" s="151"/>
      <c r="AG421" s="151" t="s">
        <v>250</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c r="A422" s="158"/>
      <c r="B422" s="159"/>
      <c r="C422" s="198" t="s">
        <v>2605</v>
      </c>
      <c r="D422" s="190"/>
      <c r="E422" s="191">
        <v>42</v>
      </c>
      <c r="F422" s="160"/>
      <c r="G422" s="160"/>
      <c r="H422" s="160"/>
      <c r="I422" s="160"/>
      <c r="J422" s="160"/>
      <c r="K422" s="160"/>
      <c r="L422" s="160"/>
      <c r="M422" s="160"/>
      <c r="N422" s="160"/>
      <c r="O422" s="160"/>
      <c r="P422" s="160"/>
      <c r="Q422" s="160"/>
      <c r="R422" s="160"/>
      <c r="S422" s="160"/>
      <c r="T422" s="160"/>
      <c r="U422" s="160"/>
      <c r="V422" s="160"/>
      <c r="W422" s="160"/>
      <c r="X422" s="151"/>
      <c r="Y422" s="151"/>
      <c r="Z422" s="151"/>
      <c r="AA422" s="151"/>
      <c r="AB422" s="151"/>
      <c r="AC422" s="151"/>
      <c r="AD422" s="151"/>
      <c r="AE422" s="151"/>
      <c r="AF422" s="151"/>
      <c r="AG422" s="151" t="s">
        <v>250</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c r="A423" s="158"/>
      <c r="B423" s="159"/>
      <c r="C423" s="198" t="s">
        <v>2606</v>
      </c>
      <c r="D423" s="190"/>
      <c r="E423" s="191">
        <v>23</v>
      </c>
      <c r="F423" s="160"/>
      <c r="G423" s="160"/>
      <c r="H423" s="160"/>
      <c r="I423" s="160"/>
      <c r="J423" s="160"/>
      <c r="K423" s="160"/>
      <c r="L423" s="160"/>
      <c r="M423" s="160"/>
      <c r="N423" s="160"/>
      <c r="O423" s="160"/>
      <c r="P423" s="160"/>
      <c r="Q423" s="160"/>
      <c r="R423" s="160"/>
      <c r="S423" s="160"/>
      <c r="T423" s="160"/>
      <c r="U423" s="160"/>
      <c r="V423" s="160"/>
      <c r="W423" s="160"/>
      <c r="X423" s="151"/>
      <c r="Y423" s="151"/>
      <c r="Z423" s="151"/>
      <c r="AA423" s="151"/>
      <c r="AB423" s="151"/>
      <c r="AC423" s="151"/>
      <c r="AD423" s="151"/>
      <c r="AE423" s="151"/>
      <c r="AF423" s="151"/>
      <c r="AG423" s="151" t="s">
        <v>250</v>
      </c>
      <c r="AH423" s="151">
        <v>0</v>
      </c>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outlineLevel="1">
      <c r="A424" s="158"/>
      <c r="B424" s="159"/>
      <c r="C424" s="198" t="s">
        <v>2607</v>
      </c>
      <c r="D424" s="190"/>
      <c r="E424" s="191">
        <v>30.5</v>
      </c>
      <c r="F424" s="160"/>
      <c r="G424" s="160"/>
      <c r="H424" s="160"/>
      <c r="I424" s="160"/>
      <c r="J424" s="160"/>
      <c r="K424" s="160"/>
      <c r="L424" s="160"/>
      <c r="M424" s="160"/>
      <c r="N424" s="160"/>
      <c r="O424" s="160"/>
      <c r="P424" s="160"/>
      <c r="Q424" s="160"/>
      <c r="R424" s="160"/>
      <c r="S424" s="160"/>
      <c r="T424" s="160"/>
      <c r="U424" s="160"/>
      <c r="V424" s="160"/>
      <c r="W424" s="160"/>
      <c r="X424" s="151"/>
      <c r="Y424" s="151"/>
      <c r="Z424" s="151"/>
      <c r="AA424" s="151"/>
      <c r="AB424" s="151"/>
      <c r="AC424" s="151"/>
      <c r="AD424" s="151"/>
      <c r="AE424" s="151"/>
      <c r="AF424" s="151"/>
      <c r="AG424" s="151" t="s">
        <v>250</v>
      </c>
      <c r="AH424" s="151">
        <v>0</v>
      </c>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row>
    <row r="425" spans="1:60" outlineLevel="1">
      <c r="A425" s="158"/>
      <c r="B425" s="159"/>
      <c r="C425" s="198" t="s">
        <v>2608</v>
      </c>
      <c r="D425" s="190"/>
      <c r="E425" s="191">
        <v>41</v>
      </c>
      <c r="F425" s="160"/>
      <c r="G425" s="160"/>
      <c r="H425" s="160"/>
      <c r="I425" s="160"/>
      <c r="J425" s="160"/>
      <c r="K425" s="160"/>
      <c r="L425" s="160"/>
      <c r="M425" s="160"/>
      <c r="N425" s="160"/>
      <c r="O425" s="160"/>
      <c r="P425" s="160"/>
      <c r="Q425" s="160"/>
      <c r="R425" s="160"/>
      <c r="S425" s="160"/>
      <c r="T425" s="160"/>
      <c r="U425" s="160"/>
      <c r="V425" s="160"/>
      <c r="W425" s="160"/>
      <c r="X425" s="151"/>
      <c r="Y425" s="151"/>
      <c r="Z425" s="151"/>
      <c r="AA425" s="151"/>
      <c r="AB425" s="151"/>
      <c r="AC425" s="151"/>
      <c r="AD425" s="151"/>
      <c r="AE425" s="151"/>
      <c r="AF425" s="151"/>
      <c r="AG425" s="151" t="s">
        <v>250</v>
      </c>
      <c r="AH425" s="151">
        <v>0</v>
      </c>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outlineLevel="1">
      <c r="A426" s="158"/>
      <c r="B426" s="159"/>
      <c r="C426" s="198" t="s">
        <v>2609</v>
      </c>
      <c r="D426" s="190"/>
      <c r="E426" s="191">
        <v>16</v>
      </c>
      <c r="F426" s="160"/>
      <c r="G426" s="160"/>
      <c r="H426" s="160"/>
      <c r="I426" s="160"/>
      <c r="J426" s="160"/>
      <c r="K426" s="160"/>
      <c r="L426" s="160"/>
      <c r="M426" s="160"/>
      <c r="N426" s="160"/>
      <c r="O426" s="160"/>
      <c r="P426" s="160"/>
      <c r="Q426" s="160"/>
      <c r="R426" s="160"/>
      <c r="S426" s="160"/>
      <c r="T426" s="160"/>
      <c r="U426" s="160"/>
      <c r="V426" s="160"/>
      <c r="W426" s="160"/>
      <c r="X426" s="151"/>
      <c r="Y426" s="151"/>
      <c r="Z426" s="151"/>
      <c r="AA426" s="151"/>
      <c r="AB426" s="151"/>
      <c r="AC426" s="151"/>
      <c r="AD426" s="151"/>
      <c r="AE426" s="151"/>
      <c r="AF426" s="151"/>
      <c r="AG426" s="151" t="s">
        <v>250</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c r="A427" s="158"/>
      <c r="B427" s="159"/>
      <c r="C427" s="198" t="s">
        <v>2610</v>
      </c>
      <c r="D427" s="190"/>
      <c r="E427" s="191">
        <v>16</v>
      </c>
      <c r="F427" s="160"/>
      <c r="G427" s="160"/>
      <c r="H427" s="160"/>
      <c r="I427" s="160"/>
      <c r="J427" s="160"/>
      <c r="K427" s="160"/>
      <c r="L427" s="160"/>
      <c r="M427" s="160"/>
      <c r="N427" s="160"/>
      <c r="O427" s="160"/>
      <c r="P427" s="160"/>
      <c r="Q427" s="160"/>
      <c r="R427" s="160"/>
      <c r="S427" s="160"/>
      <c r="T427" s="160"/>
      <c r="U427" s="160"/>
      <c r="V427" s="160"/>
      <c r="W427" s="160"/>
      <c r="X427" s="151"/>
      <c r="Y427" s="151"/>
      <c r="Z427" s="151"/>
      <c r="AA427" s="151"/>
      <c r="AB427" s="151"/>
      <c r="AC427" s="151"/>
      <c r="AD427" s="151"/>
      <c r="AE427" s="151"/>
      <c r="AF427" s="151"/>
      <c r="AG427" s="151" t="s">
        <v>250</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c r="A428" s="158"/>
      <c r="B428" s="159"/>
      <c r="C428" s="198" t="s">
        <v>2611</v>
      </c>
      <c r="D428" s="190"/>
      <c r="E428" s="191">
        <v>17</v>
      </c>
      <c r="F428" s="160"/>
      <c r="G428" s="160"/>
      <c r="H428" s="160"/>
      <c r="I428" s="160"/>
      <c r="J428" s="160"/>
      <c r="K428" s="160"/>
      <c r="L428" s="160"/>
      <c r="M428" s="160"/>
      <c r="N428" s="160"/>
      <c r="O428" s="160"/>
      <c r="P428" s="160"/>
      <c r="Q428" s="160"/>
      <c r="R428" s="160"/>
      <c r="S428" s="160"/>
      <c r="T428" s="160"/>
      <c r="U428" s="160"/>
      <c r="V428" s="160"/>
      <c r="W428" s="160"/>
      <c r="X428" s="151"/>
      <c r="Y428" s="151"/>
      <c r="Z428" s="151"/>
      <c r="AA428" s="151"/>
      <c r="AB428" s="151"/>
      <c r="AC428" s="151"/>
      <c r="AD428" s="151"/>
      <c r="AE428" s="151"/>
      <c r="AF428" s="151"/>
      <c r="AG428" s="151" t="s">
        <v>250</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c r="A429" s="158"/>
      <c r="B429" s="159"/>
      <c r="C429" s="198" t="s">
        <v>2612</v>
      </c>
      <c r="D429" s="190"/>
      <c r="E429" s="191">
        <v>46</v>
      </c>
      <c r="F429" s="160"/>
      <c r="G429" s="160"/>
      <c r="H429" s="160"/>
      <c r="I429" s="160"/>
      <c r="J429" s="160"/>
      <c r="K429" s="160"/>
      <c r="L429" s="160"/>
      <c r="M429" s="160"/>
      <c r="N429" s="160"/>
      <c r="O429" s="160"/>
      <c r="P429" s="160"/>
      <c r="Q429" s="160"/>
      <c r="R429" s="160"/>
      <c r="S429" s="160"/>
      <c r="T429" s="160"/>
      <c r="U429" s="160"/>
      <c r="V429" s="160"/>
      <c r="W429" s="160"/>
      <c r="X429" s="151"/>
      <c r="Y429" s="151"/>
      <c r="Z429" s="151"/>
      <c r="AA429" s="151"/>
      <c r="AB429" s="151"/>
      <c r="AC429" s="151"/>
      <c r="AD429" s="151"/>
      <c r="AE429" s="151"/>
      <c r="AF429" s="151"/>
      <c r="AG429" s="151" t="s">
        <v>250</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c r="A430" s="158"/>
      <c r="B430" s="159"/>
      <c r="C430" s="198" t="s">
        <v>2613</v>
      </c>
      <c r="D430" s="190"/>
      <c r="E430" s="191">
        <v>9</v>
      </c>
      <c r="F430" s="160"/>
      <c r="G430" s="160"/>
      <c r="H430" s="160"/>
      <c r="I430" s="160"/>
      <c r="J430" s="160"/>
      <c r="K430" s="160"/>
      <c r="L430" s="160"/>
      <c r="M430" s="160"/>
      <c r="N430" s="160"/>
      <c r="O430" s="160"/>
      <c r="P430" s="160"/>
      <c r="Q430" s="160"/>
      <c r="R430" s="160"/>
      <c r="S430" s="160"/>
      <c r="T430" s="160"/>
      <c r="U430" s="160"/>
      <c r="V430" s="160"/>
      <c r="W430" s="160"/>
      <c r="X430" s="151"/>
      <c r="Y430" s="151"/>
      <c r="Z430" s="151"/>
      <c r="AA430" s="151"/>
      <c r="AB430" s="151"/>
      <c r="AC430" s="151"/>
      <c r="AD430" s="151"/>
      <c r="AE430" s="151"/>
      <c r="AF430" s="151"/>
      <c r="AG430" s="151" t="s">
        <v>250</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c r="A431" s="158"/>
      <c r="B431" s="159"/>
      <c r="C431" s="198" t="s">
        <v>2614</v>
      </c>
      <c r="D431" s="190"/>
      <c r="E431" s="191">
        <v>24</v>
      </c>
      <c r="F431" s="160"/>
      <c r="G431" s="160"/>
      <c r="H431" s="160"/>
      <c r="I431" s="160"/>
      <c r="J431" s="160"/>
      <c r="K431" s="160"/>
      <c r="L431" s="160"/>
      <c r="M431" s="160"/>
      <c r="N431" s="160"/>
      <c r="O431" s="160"/>
      <c r="P431" s="160"/>
      <c r="Q431" s="160"/>
      <c r="R431" s="160"/>
      <c r="S431" s="160"/>
      <c r="T431" s="160"/>
      <c r="U431" s="160"/>
      <c r="V431" s="160"/>
      <c r="W431" s="160"/>
      <c r="X431" s="151"/>
      <c r="Y431" s="151"/>
      <c r="Z431" s="151"/>
      <c r="AA431" s="151"/>
      <c r="AB431" s="151"/>
      <c r="AC431" s="151"/>
      <c r="AD431" s="151"/>
      <c r="AE431" s="151"/>
      <c r="AF431" s="151"/>
      <c r="AG431" s="151" t="s">
        <v>250</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c r="A432" s="158"/>
      <c r="B432" s="159"/>
      <c r="C432" s="198" t="s">
        <v>2615</v>
      </c>
      <c r="D432" s="190"/>
      <c r="E432" s="191">
        <v>10</v>
      </c>
      <c r="F432" s="160"/>
      <c r="G432" s="160"/>
      <c r="H432" s="160"/>
      <c r="I432" s="160"/>
      <c r="J432" s="160"/>
      <c r="K432" s="160"/>
      <c r="L432" s="160"/>
      <c r="M432" s="160"/>
      <c r="N432" s="160"/>
      <c r="O432" s="160"/>
      <c r="P432" s="160"/>
      <c r="Q432" s="160"/>
      <c r="R432" s="160"/>
      <c r="S432" s="160"/>
      <c r="T432" s="160"/>
      <c r="U432" s="160"/>
      <c r="V432" s="160"/>
      <c r="W432" s="160"/>
      <c r="X432" s="151"/>
      <c r="Y432" s="151"/>
      <c r="Z432" s="151"/>
      <c r="AA432" s="151"/>
      <c r="AB432" s="151"/>
      <c r="AC432" s="151"/>
      <c r="AD432" s="151"/>
      <c r="AE432" s="151"/>
      <c r="AF432" s="151"/>
      <c r="AG432" s="151" t="s">
        <v>250</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c r="A433" s="158"/>
      <c r="B433" s="159"/>
      <c r="C433" s="198" t="s">
        <v>2616</v>
      </c>
      <c r="D433" s="190"/>
      <c r="E433" s="191">
        <v>90</v>
      </c>
      <c r="F433" s="160"/>
      <c r="G433" s="160"/>
      <c r="H433" s="160"/>
      <c r="I433" s="160"/>
      <c r="J433" s="160"/>
      <c r="K433" s="160"/>
      <c r="L433" s="160"/>
      <c r="M433" s="160"/>
      <c r="N433" s="160"/>
      <c r="O433" s="160"/>
      <c r="P433" s="160"/>
      <c r="Q433" s="160"/>
      <c r="R433" s="160"/>
      <c r="S433" s="160"/>
      <c r="T433" s="160"/>
      <c r="U433" s="160"/>
      <c r="V433" s="160"/>
      <c r="W433" s="160"/>
      <c r="X433" s="151"/>
      <c r="Y433" s="151"/>
      <c r="Z433" s="151"/>
      <c r="AA433" s="151"/>
      <c r="AB433" s="151"/>
      <c r="AC433" s="151"/>
      <c r="AD433" s="151"/>
      <c r="AE433" s="151"/>
      <c r="AF433" s="151"/>
      <c r="AG433" s="151" t="s">
        <v>250</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c r="A434" s="158"/>
      <c r="B434" s="159"/>
      <c r="C434" s="198" t="s">
        <v>2617</v>
      </c>
      <c r="D434" s="190"/>
      <c r="E434" s="191">
        <v>176</v>
      </c>
      <c r="F434" s="160"/>
      <c r="G434" s="160"/>
      <c r="H434" s="160"/>
      <c r="I434" s="160"/>
      <c r="J434" s="160"/>
      <c r="K434" s="160"/>
      <c r="L434" s="160"/>
      <c r="M434" s="160"/>
      <c r="N434" s="160"/>
      <c r="O434" s="160"/>
      <c r="P434" s="160"/>
      <c r="Q434" s="160"/>
      <c r="R434" s="160"/>
      <c r="S434" s="160"/>
      <c r="T434" s="160"/>
      <c r="U434" s="160"/>
      <c r="V434" s="160"/>
      <c r="W434" s="160"/>
      <c r="X434" s="151"/>
      <c r="Y434" s="151"/>
      <c r="Z434" s="151"/>
      <c r="AA434" s="151"/>
      <c r="AB434" s="151"/>
      <c r="AC434" s="151"/>
      <c r="AD434" s="151"/>
      <c r="AE434" s="151"/>
      <c r="AF434" s="151"/>
      <c r="AG434" s="151" t="s">
        <v>250</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c r="A435" s="158"/>
      <c r="B435" s="159"/>
      <c r="C435" s="198" t="s">
        <v>2618</v>
      </c>
      <c r="D435" s="190"/>
      <c r="E435" s="191">
        <v>5</v>
      </c>
      <c r="F435" s="160"/>
      <c r="G435" s="160"/>
      <c r="H435" s="160"/>
      <c r="I435" s="160"/>
      <c r="J435" s="160"/>
      <c r="K435" s="160"/>
      <c r="L435" s="160"/>
      <c r="M435" s="160"/>
      <c r="N435" s="160"/>
      <c r="O435" s="160"/>
      <c r="P435" s="160"/>
      <c r="Q435" s="160"/>
      <c r="R435" s="160"/>
      <c r="S435" s="160"/>
      <c r="T435" s="160"/>
      <c r="U435" s="160"/>
      <c r="V435" s="160"/>
      <c r="W435" s="160"/>
      <c r="X435" s="151"/>
      <c r="Y435" s="151"/>
      <c r="Z435" s="151"/>
      <c r="AA435" s="151"/>
      <c r="AB435" s="151"/>
      <c r="AC435" s="151"/>
      <c r="AD435" s="151"/>
      <c r="AE435" s="151"/>
      <c r="AF435" s="151"/>
      <c r="AG435" s="151" t="s">
        <v>250</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c r="A436" s="158"/>
      <c r="B436" s="159"/>
      <c r="C436" s="198" t="s">
        <v>2619</v>
      </c>
      <c r="D436" s="190"/>
      <c r="E436" s="191">
        <v>25</v>
      </c>
      <c r="F436" s="160"/>
      <c r="G436" s="160"/>
      <c r="H436" s="160"/>
      <c r="I436" s="160"/>
      <c r="J436" s="160"/>
      <c r="K436" s="160"/>
      <c r="L436" s="160"/>
      <c r="M436" s="160"/>
      <c r="N436" s="160"/>
      <c r="O436" s="160"/>
      <c r="P436" s="160"/>
      <c r="Q436" s="160"/>
      <c r="R436" s="160"/>
      <c r="S436" s="160"/>
      <c r="T436" s="160"/>
      <c r="U436" s="160"/>
      <c r="V436" s="160"/>
      <c r="W436" s="160"/>
      <c r="X436" s="151"/>
      <c r="Y436" s="151"/>
      <c r="Z436" s="151"/>
      <c r="AA436" s="151"/>
      <c r="AB436" s="151"/>
      <c r="AC436" s="151"/>
      <c r="AD436" s="151"/>
      <c r="AE436" s="151"/>
      <c r="AF436" s="151"/>
      <c r="AG436" s="151" t="s">
        <v>250</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c r="A437" s="158"/>
      <c r="B437" s="159"/>
      <c r="C437" s="198" t="s">
        <v>2620</v>
      </c>
      <c r="D437" s="190"/>
      <c r="E437" s="191">
        <v>54</v>
      </c>
      <c r="F437" s="160"/>
      <c r="G437" s="160"/>
      <c r="H437" s="160"/>
      <c r="I437" s="160"/>
      <c r="J437" s="160"/>
      <c r="K437" s="160"/>
      <c r="L437" s="160"/>
      <c r="M437" s="160"/>
      <c r="N437" s="160"/>
      <c r="O437" s="160"/>
      <c r="P437" s="160"/>
      <c r="Q437" s="160"/>
      <c r="R437" s="160"/>
      <c r="S437" s="160"/>
      <c r="T437" s="160"/>
      <c r="U437" s="160"/>
      <c r="V437" s="160"/>
      <c r="W437" s="160"/>
      <c r="X437" s="151"/>
      <c r="Y437" s="151"/>
      <c r="Z437" s="151"/>
      <c r="AA437" s="151"/>
      <c r="AB437" s="151"/>
      <c r="AC437" s="151"/>
      <c r="AD437" s="151"/>
      <c r="AE437" s="151"/>
      <c r="AF437" s="151"/>
      <c r="AG437" s="151" t="s">
        <v>250</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c r="A438" s="158"/>
      <c r="B438" s="159"/>
      <c r="C438" s="198" t="s">
        <v>2621</v>
      </c>
      <c r="D438" s="190"/>
      <c r="E438" s="191">
        <v>17.7</v>
      </c>
      <c r="F438" s="160"/>
      <c r="G438" s="160"/>
      <c r="H438" s="160"/>
      <c r="I438" s="160"/>
      <c r="J438" s="160"/>
      <c r="K438" s="160"/>
      <c r="L438" s="160"/>
      <c r="M438" s="160"/>
      <c r="N438" s="160"/>
      <c r="O438" s="160"/>
      <c r="P438" s="160"/>
      <c r="Q438" s="160"/>
      <c r="R438" s="160"/>
      <c r="S438" s="160"/>
      <c r="T438" s="160"/>
      <c r="U438" s="160"/>
      <c r="V438" s="160"/>
      <c r="W438" s="160"/>
      <c r="X438" s="151"/>
      <c r="Y438" s="151"/>
      <c r="Z438" s="151"/>
      <c r="AA438" s="151"/>
      <c r="AB438" s="151"/>
      <c r="AC438" s="151"/>
      <c r="AD438" s="151"/>
      <c r="AE438" s="151"/>
      <c r="AF438" s="151"/>
      <c r="AG438" s="151" t="s">
        <v>250</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c r="A439" s="158"/>
      <c r="B439" s="159"/>
      <c r="C439" s="198" t="s">
        <v>2633</v>
      </c>
      <c r="D439" s="190"/>
      <c r="E439" s="191">
        <v>31.5</v>
      </c>
      <c r="F439" s="160"/>
      <c r="G439" s="160"/>
      <c r="H439" s="160"/>
      <c r="I439" s="160"/>
      <c r="J439" s="160"/>
      <c r="K439" s="160"/>
      <c r="L439" s="160"/>
      <c r="M439" s="160"/>
      <c r="N439" s="160"/>
      <c r="O439" s="160"/>
      <c r="P439" s="160"/>
      <c r="Q439" s="160"/>
      <c r="R439" s="160"/>
      <c r="S439" s="160"/>
      <c r="T439" s="160"/>
      <c r="U439" s="160"/>
      <c r="V439" s="160"/>
      <c r="W439" s="160"/>
      <c r="X439" s="151"/>
      <c r="Y439" s="151"/>
      <c r="Z439" s="151"/>
      <c r="AA439" s="151"/>
      <c r="AB439" s="151"/>
      <c r="AC439" s="151"/>
      <c r="AD439" s="151"/>
      <c r="AE439" s="151"/>
      <c r="AF439" s="151"/>
      <c r="AG439" s="151" t="s">
        <v>250</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c r="A440" s="158"/>
      <c r="B440" s="159"/>
      <c r="C440" s="198" t="s">
        <v>2634</v>
      </c>
      <c r="D440" s="190"/>
      <c r="E440" s="191">
        <v>15</v>
      </c>
      <c r="F440" s="160"/>
      <c r="G440" s="160"/>
      <c r="H440" s="160"/>
      <c r="I440" s="160"/>
      <c r="J440" s="160"/>
      <c r="K440" s="160"/>
      <c r="L440" s="160"/>
      <c r="M440" s="160"/>
      <c r="N440" s="160"/>
      <c r="O440" s="160"/>
      <c r="P440" s="160"/>
      <c r="Q440" s="160"/>
      <c r="R440" s="160"/>
      <c r="S440" s="160"/>
      <c r="T440" s="160"/>
      <c r="U440" s="160"/>
      <c r="V440" s="160"/>
      <c r="W440" s="160"/>
      <c r="X440" s="151"/>
      <c r="Y440" s="151"/>
      <c r="Z440" s="151"/>
      <c r="AA440" s="151"/>
      <c r="AB440" s="151"/>
      <c r="AC440" s="151"/>
      <c r="AD440" s="151"/>
      <c r="AE440" s="151"/>
      <c r="AF440" s="151"/>
      <c r="AG440" s="151" t="s">
        <v>250</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c r="A441" s="158"/>
      <c r="B441" s="159"/>
      <c r="C441" s="198" t="s">
        <v>2635</v>
      </c>
      <c r="D441" s="190"/>
      <c r="E441" s="191">
        <v>7.5</v>
      </c>
      <c r="F441" s="160"/>
      <c r="G441" s="160"/>
      <c r="H441" s="160"/>
      <c r="I441" s="160"/>
      <c r="J441" s="160"/>
      <c r="K441" s="160"/>
      <c r="L441" s="160"/>
      <c r="M441" s="160"/>
      <c r="N441" s="160"/>
      <c r="O441" s="160"/>
      <c r="P441" s="160"/>
      <c r="Q441" s="160"/>
      <c r="R441" s="160"/>
      <c r="S441" s="160"/>
      <c r="T441" s="160"/>
      <c r="U441" s="160"/>
      <c r="V441" s="160"/>
      <c r="W441" s="160"/>
      <c r="X441" s="151"/>
      <c r="Y441" s="151"/>
      <c r="Z441" s="151"/>
      <c r="AA441" s="151"/>
      <c r="AB441" s="151"/>
      <c r="AC441" s="151"/>
      <c r="AD441" s="151"/>
      <c r="AE441" s="151"/>
      <c r="AF441" s="151"/>
      <c r="AG441" s="151" t="s">
        <v>250</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c r="A442" s="158"/>
      <c r="B442" s="159"/>
      <c r="C442" s="198" t="s">
        <v>2636</v>
      </c>
      <c r="D442" s="190"/>
      <c r="E442" s="191">
        <v>7.5</v>
      </c>
      <c r="F442" s="160"/>
      <c r="G442" s="160"/>
      <c r="H442" s="160"/>
      <c r="I442" s="160"/>
      <c r="J442" s="160"/>
      <c r="K442" s="160"/>
      <c r="L442" s="160"/>
      <c r="M442" s="160"/>
      <c r="N442" s="160"/>
      <c r="O442" s="160"/>
      <c r="P442" s="160"/>
      <c r="Q442" s="160"/>
      <c r="R442" s="160"/>
      <c r="S442" s="160"/>
      <c r="T442" s="160"/>
      <c r="U442" s="160"/>
      <c r="V442" s="160"/>
      <c r="W442" s="160"/>
      <c r="X442" s="151"/>
      <c r="Y442" s="151"/>
      <c r="Z442" s="151"/>
      <c r="AA442" s="151"/>
      <c r="AB442" s="151"/>
      <c r="AC442" s="151"/>
      <c r="AD442" s="151"/>
      <c r="AE442" s="151"/>
      <c r="AF442" s="151"/>
      <c r="AG442" s="151" t="s">
        <v>250</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c r="A443" s="158"/>
      <c r="B443" s="159"/>
      <c r="C443" s="198" t="s">
        <v>2637</v>
      </c>
      <c r="D443" s="190"/>
      <c r="E443" s="191">
        <v>7.5</v>
      </c>
      <c r="F443" s="160"/>
      <c r="G443" s="160"/>
      <c r="H443" s="160"/>
      <c r="I443" s="160"/>
      <c r="J443" s="160"/>
      <c r="K443" s="160"/>
      <c r="L443" s="160"/>
      <c r="M443" s="160"/>
      <c r="N443" s="160"/>
      <c r="O443" s="160"/>
      <c r="P443" s="160"/>
      <c r="Q443" s="160"/>
      <c r="R443" s="160"/>
      <c r="S443" s="160"/>
      <c r="T443" s="160"/>
      <c r="U443" s="160"/>
      <c r="V443" s="160"/>
      <c r="W443" s="160"/>
      <c r="X443" s="151"/>
      <c r="Y443" s="151"/>
      <c r="Z443" s="151"/>
      <c r="AA443" s="151"/>
      <c r="AB443" s="151"/>
      <c r="AC443" s="151"/>
      <c r="AD443" s="151"/>
      <c r="AE443" s="151"/>
      <c r="AF443" s="151"/>
      <c r="AG443" s="151" t="s">
        <v>250</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c r="A444" s="158"/>
      <c r="B444" s="159"/>
      <c r="C444" s="198" t="s">
        <v>2638</v>
      </c>
      <c r="D444" s="190"/>
      <c r="E444" s="191">
        <v>7.5</v>
      </c>
      <c r="F444" s="160"/>
      <c r="G444" s="160"/>
      <c r="H444" s="160"/>
      <c r="I444" s="160"/>
      <c r="J444" s="160"/>
      <c r="K444" s="160"/>
      <c r="L444" s="160"/>
      <c r="M444" s="160"/>
      <c r="N444" s="160"/>
      <c r="O444" s="160"/>
      <c r="P444" s="160"/>
      <c r="Q444" s="160"/>
      <c r="R444" s="160"/>
      <c r="S444" s="160"/>
      <c r="T444" s="160"/>
      <c r="U444" s="160"/>
      <c r="V444" s="160"/>
      <c r="W444" s="160"/>
      <c r="X444" s="151"/>
      <c r="Y444" s="151"/>
      <c r="Z444" s="151"/>
      <c r="AA444" s="151"/>
      <c r="AB444" s="151"/>
      <c r="AC444" s="151"/>
      <c r="AD444" s="151"/>
      <c r="AE444" s="151"/>
      <c r="AF444" s="151"/>
      <c r="AG444" s="151" t="s">
        <v>250</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c r="A445" s="158"/>
      <c r="B445" s="159"/>
      <c r="C445" s="198" t="s">
        <v>2639</v>
      </c>
      <c r="D445" s="190"/>
      <c r="E445" s="191">
        <v>11.5</v>
      </c>
      <c r="F445" s="160"/>
      <c r="G445" s="160"/>
      <c r="H445" s="160"/>
      <c r="I445" s="160"/>
      <c r="J445" s="160"/>
      <c r="K445" s="160"/>
      <c r="L445" s="160"/>
      <c r="M445" s="160"/>
      <c r="N445" s="160"/>
      <c r="O445" s="160"/>
      <c r="P445" s="160"/>
      <c r="Q445" s="160"/>
      <c r="R445" s="160"/>
      <c r="S445" s="160"/>
      <c r="T445" s="160"/>
      <c r="U445" s="160"/>
      <c r="V445" s="160"/>
      <c r="W445" s="160"/>
      <c r="X445" s="151"/>
      <c r="Y445" s="151"/>
      <c r="Z445" s="151"/>
      <c r="AA445" s="151"/>
      <c r="AB445" s="151"/>
      <c r="AC445" s="151"/>
      <c r="AD445" s="151"/>
      <c r="AE445" s="151"/>
      <c r="AF445" s="151"/>
      <c r="AG445" s="151" t="s">
        <v>250</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c r="A446" s="158"/>
      <c r="B446" s="159"/>
      <c r="C446" s="199" t="s">
        <v>279</v>
      </c>
      <c r="D446" s="192"/>
      <c r="E446" s="193"/>
      <c r="F446" s="160"/>
      <c r="G446" s="160"/>
      <c r="H446" s="160"/>
      <c r="I446" s="160"/>
      <c r="J446" s="160"/>
      <c r="K446" s="160"/>
      <c r="L446" s="160"/>
      <c r="M446" s="160"/>
      <c r="N446" s="160"/>
      <c r="O446" s="160"/>
      <c r="P446" s="160"/>
      <c r="Q446" s="160"/>
      <c r="R446" s="160"/>
      <c r="S446" s="160"/>
      <c r="T446" s="160"/>
      <c r="U446" s="160"/>
      <c r="V446" s="160"/>
      <c r="W446" s="160"/>
      <c r="X446" s="151"/>
      <c r="Y446" s="151"/>
      <c r="Z446" s="151"/>
      <c r="AA446" s="151"/>
      <c r="AB446" s="151"/>
      <c r="AC446" s="151"/>
      <c r="AD446" s="151"/>
      <c r="AE446" s="151"/>
      <c r="AF446" s="151"/>
      <c r="AG446" s="151" t="s">
        <v>250</v>
      </c>
      <c r="AH446" s="151"/>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c r="A447" s="158"/>
      <c r="B447" s="159"/>
      <c r="C447" s="200" t="s">
        <v>2559</v>
      </c>
      <c r="D447" s="192"/>
      <c r="E447" s="193">
        <v>42.96</v>
      </c>
      <c r="F447" s="160"/>
      <c r="G447" s="160"/>
      <c r="H447" s="160"/>
      <c r="I447" s="160"/>
      <c r="J447" s="160"/>
      <c r="K447" s="160"/>
      <c r="L447" s="160"/>
      <c r="M447" s="160"/>
      <c r="N447" s="160"/>
      <c r="O447" s="160"/>
      <c r="P447" s="160"/>
      <c r="Q447" s="160"/>
      <c r="R447" s="160"/>
      <c r="S447" s="160"/>
      <c r="T447" s="160"/>
      <c r="U447" s="160"/>
      <c r="V447" s="160"/>
      <c r="W447" s="160"/>
      <c r="X447" s="151"/>
      <c r="Y447" s="151"/>
      <c r="Z447" s="151"/>
      <c r="AA447" s="151"/>
      <c r="AB447" s="151"/>
      <c r="AC447" s="151"/>
      <c r="AD447" s="151"/>
      <c r="AE447" s="151"/>
      <c r="AF447" s="151"/>
      <c r="AG447" s="151" t="s">
        <v>250</v>
      </c>
      <c r="AH447" s="151">
        <v>2</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c r="A448" s="158"/>
      <c r="B448" s="159"/>
      <c r="C448" s="200" t="s">
        <v>2560</v>
      </c>
      <c r="D448" s="192"/>
      <c r="E448" s="193">
        <v>32.700000000000003</v>
      </c>
      <c r="F448" s="160"/>
      <c r="G448" s="160"/>
      <c r="H448" s="160"/>
      <c r="I448" s="160"/>
      <c r="J448" s="160"/>
      <c r="K448" s="160"/>
      <c r="L448" s="160"/>
      <c r="M448" s="160"/>
      <c r="N448" s="160"/>
      <c r="O448" s="160"/>
      <c r="P448" s="160"/>
      <c r="Q448" s="160"/>
      <c r="R448" s="160"/>
      <c r="S448" s="160"/>
      <c r="T448" s="160"/>
      <c r="U448" s="160"/>
      <c r="V448" s="160"/>
      <c r="W448" s="160"/>
      <c r="X448" s="151"/>
      <c r="Y448" s="151"/>
      <c r="Z448" s="151"/>
      <c r="AA448" s="151"/>
      <c r="AB448" s="151"/>
      <c r="AC448" s="151"/>
      <c r="AD448" s="151"/>
      <c r="AE448" s="151"/>
      <c r="AF448" s="151"/>
      <c r="AG448" s="151" t="s">
        <v>250</v>
      </c>
      <c r="AH448" s="151">
        <v>2</v>
      </c>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outlineLevel="1">
      <c r="A449" s="158"/>
      <c r="B449" s="159"/>
      <c r="C449" s="200" t="s">
        <v>2561</v>
      </c>
      <c r="D449" s="192"/>
      <c r="E449" s="193">
        <v>6.73</v>
      </c>
      <c r="F449" s="160"/>
      <c r="G449" s="160"/>
      <c r="H449" s="160"/>
      <c r="I449" s="160"/>
      <c r="J449" s="160"/>
      <c r="K449" s="160"/>
      <c r="L449" s="160"/>
      <c r="M449" s="160"/>
      <c r="N449" s="160"/>
      <c r="O449" s="160"/>
      <c r="P449" s="160"/>
      <c r="Q449" s="160"/>
      <c r="R449" s="160"/>
      <c r="S449" s="160"/>
      <c r="T449" s="160"/>
      <c r="U449" s="160"/>
      <c r="V449" s="160"/>
      <c r="W449" s="160"/>
      <c r="X449" s="151"/>
      <c r="Y449" s="151"/>
      <c r="Z449" s="151"/>
      <c r="AA449" s="151"/>
      <c r="AB449" s="151"/>
      <c r="AC449" s="151"/>
      <c r="AD449" s="151"/>
      <c r="AE449" s="151"/>
      <c r="AF449" s="151"/>
      <c r="AG449" s="151" t="s">
        <v>250</v>
      </c>
      <c r="AH449" s="151">
        <v>2</v>
      </c>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row>
    <row r="450" spans="1:60" outlineLevel="1">
      <c r="A450" s="158"/>
      <c r="B450" s="159"/>
      <c r="C450" s="200" t="s">
        <v>2562</v>
      </c>
      <c r="D450" s="192"/>
      <c r="E450" s="193">
        <v>29.88</v>
      </c>
      <c r="F450" s="160"/>
      <c r="G450" s="160"/>
      <c r="H450" s="160"/>
      <c r="I450" s="160"/>
      <c r="J450" s="160"/>
      <c r="K450" s="160"/>
      <c r="L450" s="160"/>
      <c r="M450" s="160"/>
      <c r="N450" s="160"/>
      <c r="O450" s="160"/>
      <c r="P450" s="160"/>
      <c r="Q450" s="160"/>
      <c r="R450" s="160"/>
      <c r="S450" s="160"/>
      <c r="T450" s="160"/>
      <c r="U450" s="160"/>
      <c r="V450" s="160"/>
      <c r="W450" s="160"/>
      <c r="X450" s="151"/>
      <c r="Y450" s="151"/>
      <c r="Z450" s="151"/>
      <c r="AA450" s="151"/>
      <c r="AB450" s="151"/>
      <c r="AC450" s="151"/>
      <c r="AD450" s="151"/>
      <c r="AE450" s="151"/>
      <c r="AF450" s="151"/>
      <c r="AG450" s="151" t="s">
        <v>250</v>
      </c>
      <c r="AH450" s="151">
        <v>2</v>
      </c>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c r="A451" s="158"/>
      <c r="B451" s="159"/>
      <c r="C451" s="200" t="s">
        <v>2563</v>
      </c>
      <c r="D451" s="192"/>
      <c r="E451" s="193">
        <v>77.61</v>
      </c>
      <c r="F451" s="160"/>
      <c r="G451" s="160"/>
      <c r="H451" s="160"/>
      <c r="I451" s="160"/>
      <c r="J451" s="160"/>
      <c r="K451" s="160"/>
      <c r="L451" s="160"/>
      <c r="M451" s="160"/>
      <c r="N451" s="160"/>
      <c r="O451" s="160"/>
      <c r="P451" s="160"/>
      <c r="Q451" s="160"/>
      <c r="R451" s="160"/>
      <c r="S451" s="160"/>
      <c r="T451" s="160"/>
      <c r="U451" s="160"/>
      <c r="V451" s="160"/>
      <c r="W451" s="160"/>
      <c r="X451" s="151"/>
      <c r="Y451" s="151"/>
      <c r="Z451" s="151"/>
      <c r="AA451" s="151"/>
      <c r="AB451" s="151"/>
      <c r="AC451" s="151"/>
      <c r="AD451" s="151"/>
      <c r="AE451" s="151"/>
      <c r="AF451" s="151"/>
      <c r="AG451" s="151" t="s">
        <v>250</v>
      </c>
      <c r="AH451" s="151">
        <v>2</v>
      </c>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outlineLevel="1">
      <c r="A452" s="158"/>
      <c r="B452" s="159"/>
      <c r="C452" s="200" t="s">
        <v>2564</v>
      </c>
      <c r="D452" s="192"/>
      <c r="E452" s="193">
        <v>11.32</v>
      </c>
      <c r="F452" s="160"/>
      <c r="G452" s="160"/>
      <c r="H452" s="160"/>
      <c r="I452" s="160"/>
      <c r="J452" s="160"/>
      <c r="K452" s="160"/>
      <c r="L452" s="160"/>
      <c r="M452" s="160"/>
      <c r="N452" s="160"/>
      <c r="O452" s="160"/>
      <c r="P452" s="160"/>
      <c r="Q452" s="160"/>
      <c r="R452" s="160"/>
      <c r="S452" s="160"/>
      <c r="T452" s="160"/>
      <c r="U452" s="160"/>
      <c r="V452" s="160"/>
      <c r="W452" s="160"/>
      <c r="X452" s="151"/>
      <c r="Y452" s="151"/>
      <c r="Z452" s="151"/>
      <c r="AA452" s="151"/>
      <c r="AB452" s="151"/>
      <c r="AC452" s="151"/>
      <c r="AD452" s="151"/>
      <c r="AE452" s="151"/>
      <c r="AF452" s="151"/>
      <c r="AG452" s="151" t="s">
        <v>250</v>
      </c>
      <c r="AH452" s="151">
        <v>2</v>
      </c>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row>
    <row r="453" spans="1:60" outlineLevel="1">
      <c r="A453" s="158"/>
      <c r="B453" s="159"/>
      <c r="C453" s="200" t="s">
        <v>2565</v>
      </c>
      <c r="D453" s="192"/>
      <c r="E453" s="193">
        <v>7.61</v>
      </c>
      <c r="F453" s="160"/>
      <c r="G453" s="160"/>
      <c r="H453" s="160"/>
      <c r="I453" s="160"/>
      <c r="J453" s="160"/>
      <c r="K453" s="160"/>
      <c r="L453" s="160"/>
      <c r="M453" s="160"/>
      <c r="N453" s="160"/>
      <c r="O453" s="160"/>
      <c r="P453" s="160"/>
      <c r="Q453" s="160"/>
      <c r="R453" s="160"/>
      <c r="S453" s="160"/>
      <c r="T453" s="160"/>
      <c r="U453" s="160"/>
      <c r="V453" s="160"/>
      <c r="W453" s="160"/>
      <c r="X453" s="151"/>
      <c r="Y453" s="151"/>
      <c r="Z453" s="151"/>
      <c r="AA453" s="151"/>
      <c r="AB453" s="151"/>
      <c r="AC453" s="151"/>
      <c r="AD453" s="151"/>
      <c r="AE453" s="151"/>
      <c r="AF453" s="151"/>
      <c r="AG453" s="151" t="s">
        <v>250</v>
      </c>
      <c r="AH453" s="151">
        <v>2</v>
      </c>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outlineLevel="1">
      <c r="A454" s="158"/>
      <c r="B454" s="159"/>
      <c r="C454" s="200" t="s">
        <v>2566</v>
      </c>
      <c r="D454" s="192"/>
      <c r="E454" s="193">
        <v>3.3</v>
      </c>
      <c r="F454" s="160"/>
      <c r="G454" s="160"/>
      <c r="H454" s="160"/>
      <c r="I454" s="160"/>
      <c r="J454" s="160"/>
      <c r="K454" s="160"/>
      <c r="L454" s="160"/>
      <c r="M454" s="160"/>
      <c r="N454" s="160"/>
      <c r="O454" s="160"/>
      <c r="P454" s="160"/>
      <c r="Q454" s="160"/>
      <c r="R454" s="160"/>
      <c r="S454" s="160"/>
      <c r="T454" s="160"/>
      <c r="U454" s="160"/>
      <c r="V454" s="160"/>
      <c r="W454" s="160"/>
      <c r="X454" s="151"/>
      <c r="Y454" s="151"/>
      <c r="Z454" s="151"/>
      <c r="AA454" s="151"/>
      <c r="AB454" s="151"/>
      <c r="AC454" s="151"/>
      <c r="AD454" s="151"/>
      <c r="AE454" s="151"/>
      <c r="AF454" s="151"/>
      <c r="AG454" s="151" t="s">
        <v>250</v>
      </c>
      <c r="AH454" s="151">
        <v>2</v>
      </c>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row>
    <row r="455" spans="1:60" outlineLevel="1">
      <c r="A455" s="158"/>
      <c r="B455" s="159"/>
      <c r="C455" s="200" t="s">
        <v>2567</v>
      </c>
      <c r="D455" s="192"/>
      <c r="E455" s="193">
        <v>2.7</v>
      </c>
      <c r="F455" s="160"/>
      <c r="G455" s="160"/>
      <c r="H455" s="160"/>
      <c r="I455" s="160"/>
      <c r="J455" s="160"/>
      <c r="K455" s="160"/>
      <c r="L455" s="160"/>
      <c r="M455" s="160"/>
      <c r="N455" s="160"/>
      <c r="O455" s="160"/>
      <c r="P455" s="160"/>
      <c r="Q455" s="160"/>
      <c r="R455" s="160"/>
      <c r="S455" s="160"/>
      <c r="T455" s="160"/>
      <c r="U455" s="160"/>
      <c r="V455" s="160"/>
      <c r="W455" s="160"/>
      <c r="X455" s="151"/>
      <c r="Y455" s="151"/>
      <c r="Z455" s="151"/>
      <c r="AA455" s="151"/>
      <c r="AB455" s="151"/>
      <c r="AC455" s="151"/>
      <c r="AD455" s="151"/>
      <c r="AE455" s="151"/>
      <c r="AF455" s="151"/>
      <c r="AG455" s="151" t="s">
        <v>250</v>
      </c>
      <c r="AH455" s="151">
        <v>2</v>
      </c>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c r="A456" s="158"/>
      <c r="B456" s="159"/>
      <c r="C456" s="200" t="s">
        <v>2568</v>
      </c>
      <c r="D456" s="192"/>
      <c r="E456" s="193">
        <v>27.85</v>
      </c>
      <c r="F456" s="160"/>
      <c r="G456" s="160"/>
      <c r="H456" s="160"/>
      <c r="I456" s="160"/>
      <c r="J456" s="160"/>
      <c r="K456" s="160"/>
      <c r="L456" s="160"/>
      <c r="M456" s="160"/>
      <c r="N456" s="160"/>
      <c r="O456" s="160"/>
      <c r="P456" s="160"/>
      <c r="Q456" s="160"/>
      <c r="R456" s="160"/>
      <c r="S456" s="160"/>
      <c r="T456" s="160"/>
      <c r="U456" s="160"/>
      <c r="V456" s="160"/>
      <c r="W456" s="160"/>
      <c r="X456" s="151"/>
      <c r="Y456" s="151"/>
      <c r="Z456" s="151"/>
      <c r="AA456" s="151"/>
      <c r="AB456" s="151"/>
      <c r="AC456" s="151"/>
      <c r="AD456" s="151"/>
      <c r="AE456" s="151"/>
      <c r="AF456" s="151"/>
      <c r="AG456" s="151" t="s">
        <v>250</v>
      </c>
      <c r="AH456" s="151">
        <v>2</v>
      </c>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outlineLevel="1">
      <c r="A457" s="158"/>
      <c r="B457" s="159"/>
      <c r="C457" s="200" t="s">
        <v>2569</v>
      </c>
      <c r="D457" s="192"/>
      <c r="E457" s="193">
        <v>33</v>
      </c>
      <c r="F457" s="160"/>
      <c r="G457" s="160"/>
      <c r="H457" s="160"/>
      <c r="I457" s="160"/>
      <c r="J457" s="160"/>
      <c r="K457" s="160"/>
      <c r="L457" s="160"/>
      <c r="M457" s="160"/>
      <c r="N457" s="160"/>
      <c r="O457" s="160"/>
      <c r="P457" s="160"/>
      <c r="Q457" s="160"/>
      <c r="R457" s="160"/>
      <c r="S457" s="160"/>
      <c r="T457" s="160"/>
      <c r="U457" s="160"/>
      <c r="V457" s="160"/>
      <c r="W457" s="160"/>
      <c r="X457" s="151"/>
      <c r="Y457" s="151"/>
      <c r="Z457" s="151"/>
      <c r="AA457" s="151"/>
      <c r="AB457" s="151"/>
      <c r="AC457" s="151"/>
      <c r="AD457" s="151"/>
      <c r="AE457" s="151"/>
      <c r="AF457" s="151"/>
      <c r="AG457" s="151" t="s">
        <v>250</v>
      </c>
      <c r="AH457" s="151">
        <v>2</v>
      </c>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outlineLevel="1">
      <c r="A458" s="158"/>
      <c r="B458" s="159"/>
      <c r="C458" s="200" t="s">
        <v>2570</v>
      </c>
      <c r="D458" s="192"/>
      <c r="E458" s="193">
        <v>64.8</v>
      </c>
      <c r="F458" s="160"/>
      <c r="G458" s="160"/>
      <c r="H458" s="160"/>
      <c r="I458" s="160"/>
      <c r="J458" s="160"/>
      <c r="K458" s="160"/>
      <c r="L458" s="160"/>
      <c r="M458" s="160"/>
      <c r="N458" s="160"/>
      <c r="O458" s="160"/>
      <c r="P458" s="160"/>
      <c r="Q458" s="160"/>
      <c r="R458" s="160"/>
      <c r="S458" s="160"/>
      <c r="T458" s="160"/>
      <c r="U458" s="160"/>
      <c r="V458" s="160"/>
      <c r="W458" s="160"/>
      <c r="X458" s="151"/>
      <c r="Y458" s="151"/>
      <c r="Z458" s="151"/>
      <c r="AA458" s="151"/>
      <c r="AB458" s="151"/>
      <c r="AC458" s="151"/>
      <c r="AD458" s="151"/>
      <c r="AE458" s="151"/>
      <c r="AF458" s="151"/>
      <c r="AG458" s="151" t="s">
        <v>250</v>
      </c>
      <c r="AH458" s="151">
        <v>2</v>
      </c>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c r="A459" s="158"/>
      <c r="B459" s="159"/>
      <c r="C459" s="200" t="s">
        <v>2571</v>
      </c>
      <c r="D459" s="192"/>
      <c r="E459" s="193">
        <v>6.98</v>
      </c>
      <c r="F459" s="160"/>
      <c r="G459" s="160"/>
      <c r="H459" s="160"/>
      <c r="I459" s="160"/>
      <c r="J459" s="160"/>
      <c r="K459" s="160"/>
      <c r="L459" s="160"/>
      <c r="M459" s="160"/>
      <c r="N459" s="160"/>
      <c r="O459" s="160"/>
      <c r="P459" s="160"/>
      <c r="Q459" s="160"/>
      <c r="R459" s="160"/>
      <c r="S459" s="160"/>
      <c r="T459" s="160"/>
      <c r="U459" s="160"/>
      <c r="V459" s="160"/>
      <c r="W459" s="160"/>
      <c r="X459" s="151"/>
      <c r="Y459" s="151"/>
      <c r="Z459" s="151"/>
      <c r="AA459" s="151"/>
      <c r="AB459" s="151"/>
      <c r="AC459" s="151"/>
      <c r="AD459" s="151"/>
      <c r="AE459" s="151"/>
      <c r="AF459" s="151"/>
      <c r="AG459" s="151" t="s">
        <v>250</v>
      </c>
      <c r="AH459" s="151">
        <v>2</v>
      </c>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outlineLevel="1">
      <c r="A460" s="158"/>
      <c r="B460" s="159"/>
      <c r="C460" s="200" t="s">
        <v>2572</v>
      </c>
      <c r="D460" s="192"/>
      <c r="E460" s="193">
        <v>5.85</v>
      </c>
      <c r="F460" s="160"/>
      <c r="G460" s="160"/>
      <c r="H460" s="160"/>
      <c r="I460" s="160"/>
      <c r="J460" s="160"/>
      <c r="K460" s="160"/>
      <c r="L460" s="160"/>
      <c r="M460" s="160"/>
      <c r="N460" s="160"/>
      <c r="O460" s="160"/>
      <c r="P460" s="160"/>
      <c r="Q460" s="160"/>
      <c r="R460" s="160"/>
      <c r="S460" s="160"/>
      <c r="T460" s="160"/>
      <c r="U460" s="160"/>
      <c r="V460" s="160"/>
      <c r="W460" s="160"/>
      <c r="X460" s="151"/>
      <c r="Y460" s="151"/>
      <c r="Z460" s="151"/>
      <c r="AA460" s="151"/>
      <c r="AB460" s="151"/>
      <c r="AC460" s="151"/>
      <c r="AD460" s="151"/>
      <c r="AE460" s="151"/>
      <c r="AF460" s="151"/>
      <c r="AG460" s="151" t="s">
        <v>250</v>
      </c>
      <c r="AH460" s="151">
        <v>2</v>
      </c>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outlineLevel="1">
      <c r="A461" s="158"/>
      <c r="B461" s="159"/>
      <c r="C461" s="200" t="s">
        <v>2573</v>
      </c>
      <c r="D461" s="192"/>
      <c r="E461" s="193">
        <v>3.85</v>
      </c>
      <c r="F461" s="160"/>
      <c r="G461" s="160"/>
      <c r="H461" s="160"/>
      <c r="I461" s="160"/>
      <c r="J461" s="160"/>
      <c r="K461" s="160"/>
      <c r="L461" s="160"/>
      <c r="M461" s="160"/>
      <c r="N461" s="160"/>
      <c r="O461" s="160"/>
      <c r="P461" s="160"/>
      <c r="Q461" s="160"/>
      <c r="R461" s="160"/>
      <c r="S461" s="160"/>
      <c r="T461" s="160"/>
      <c r="U461" s="160"/>
      <c r="V461" s="160"/>
      <c r="W461" s="160"/>
      <c r="X461" s="151"/>
      <c r="Y461" s="151"/>
      <c r="Z461" s="151"/>
      <c r="AA461" s="151"/>
      <c r="AB461" s="151"/>
      <c r="AC461" s="151"/>
      <c r="AD461" s="151"/>
      <c r="AE461" s="151"/>
      <c r="AF461" s="151"/>
      <c r="AG461" s="151" t="s">
        <v>250</v>
      </c>
      <c r="AH461" s="151">
        <v>2</v>
      </c>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row>
    <row r="462" spans="1:60" outlineLevel="1">
      <c r="A462" s="158"/>
      <c r="B462" s="159"/>
      <c r="C462" s="200" t="s">
        <v>2574</v>
      </c>
      <c r="D462" s="192"/>
      <c r="E462" s="193">
        <v>3.87</v>
      </c>
      <c r="F462" s="160"/>
      <c r="G462" s="160"/>
      <c r="H462" s="160"/>
      <c r="I462" s="160"/>
      <c r="J462" s="160"/>
      <c r="K462" s="160"/>
      <c r="L462" s="160"/>
      <c r="M462" s="160"/>
      <c r="N462" s="160"/>
      <c r="O462" s="160"/>
      <c r="P462" s="160"/>
      <c r="Q462" s="160"/>
      <c r="R462" s="160"/>
      <c r="S462" s="160"/>
      <c r="T462" s="160"/>
      <c r="U462" s="160"/>
      <c r="V462" s="160"/>
      <c r="W462" s="160"/>
      <c r="X462" s="151"/>
      <c r="Y462" s="151"/>
      <c r="Z462" s="151"/>
      <c r="AA462" s="151"/>
      <c r="AB462" s="151"/>
      <c r="AC462" s="151"/>
      <c r="AD462" s="151"/>
      <c r="AE462" s="151"/>
      <c r="AF462" s="151"/>
      <c r="AG462" s="151" t="s">
        <v>250</v>
      </c>
      <c r="AH462" s="151">
        <v>2</v>
      </c>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c r="A463" s="158"/>
      <c r="B463" s="159"/>
      <c r="C463" s="201" t="s">
        <v>284</v>
      </c>
      <c r="D463" s="194"/>
      <c r="E463" s="195">
        <v>361.01</v>
      </c>
      <c r="F463" s="160"/>
      <c r="G463" s="160"/>
      <c r="H463" s="160"/>
      <c r="I463" s="160"/>
      <c r="J463" s="160"/>
      <c r="K463" s="160"/>
      <c r="L463" s="160"/>
      <c r="M463" s="160"/>
      <c r="N463" s="160"/>
      <c r="O463" s="160"/>
      <c r="P463" s="160"/>
      <c r="Q463" s="160"/>
      <c r="R463" s="160"/>
      <c r="S463" s="160"/>
      <c r="T463" s="160"/>
      <c r="U463" s="160"/>
      <c r="V463" s="160"/>
      <c r="W463" s="160"/>
      <c r="X463" s="151"/>
      <c r="Y463" s="151"/>
      <c r="Z463" s="151"/>
      <c r="AA463" s="151"/>
      <c r="AB463" s="151"/>
      <c r="AC463" s="151"/>
      <c r="AD463" s="151"/>
      <c r="AE463" s="151"/>
      <c r="AF463" s="151"/>
      <c r="AG463" s="151" t="s">
        <v>250</v>
      </c>
      <c r="AH463" s="151">
        <v>3</v>
      </c>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c r="A464" s="158"/>
      <c r="B464" s="159"/>
      <c r="C464" s="199" t="s">
        <v>285</v>
      </c>
      <c r="D464" s="192"/>
      <c r="E464" s="193"/>
      <c r="F464" s="160"/>
      <c r="G464" s="160"/>
      <c r="H464" s="160"/>
      <c r="I464" s="160"/>
      <c r="J464" s="160"/>
      <c r="K464" s="160"/>
      <c r="L464" s="160"/>
      <c r="M464" s="160"/>
      <c r="N464" s="160"/>
      <c r="O464" s="160"/>
      <c r="P464" s="160"/>
      <c r="Q464" s="160"/>
      <c r="R464" s="160"/>
      <c r="S464" s="160"/>
      <c r="T464" s="160"/>
      <c r="U464" s="160"/>
      <c r="V464" s="160"/>
      <c r="W464" s="160"/>
      <c r="X464" s="151"/>
      <c r="Y464" s="151"/>
      <c r="Z464" s="151"/>
      <c r="AA464" s="151"/>
      <c r="AB464" s="151"/>
      <c r="AC464" s="151"/>
      <c r="AD464" s="151"/>
      <c r="AE464" s="151"/>
      <c r="AF464" s="151"/>
      <c r="AG464" s="151" t="s">
        <v>250</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c r="A465" s="158"/>
      <c r="B465" s="159"/>
      <c r="C465" s="198" t="s">
        <v>2640</v>
      </c>
      <c r="D465" s="190"/>
      <c r="E465" s="191">
        <v>133.5737</v>
      </c>
      <c r="F465" s="160"/>
      <c r="G465" s="160"/>
      <c r="H465" s="160"/>
      <c r="I465" s="160"/>
      <c r="J465" s="160"/>
      <c r="K465" s="160"/>
      <c r="L465" s="160"/>
      <c r="M465" s="160"/>
      <c r="N465" s="160"/>
      <c r="O465" s="160"/>
      <c r="P465" s="160"/>
      <c r="Q465" s="160"/>
      <c r="R465" s="160"/>
      <c r="S465" s="160"/>
      <c r="T465" s="160"/>
      <c r="U465" s="160"/>
      <c r="V465" s="160"/>
      <c r="W465" s="160"/>
      <c r="X465" s="151"/>
      <c r="Y465" s="151"/>
      <c r="Z465" s="151"/>
      <c r="AA465" s="151"/>
      <c r="AB465" s="151"/>
      <c r="AC465" s="151"/>
      <c r="AD465" s="151"/>
      <c r="AE465" s="151"/>
      <c r="AF465" s="151"/>
      <c r="AG465" s="151" t="s">
        <v>250</v>
      </c>
      <c r="AH465" s="151">
        <v>0</v>
      </c>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c r="A466" s="158"/>
      <c r="B466" s="159"/>
      <c r="C466" s="199" t="s">
        <v>279</v>
      </c>
      <c r="D466" s="192"/>
      <c r="E466" s="193"/>
      <c r="F466" s="160"/>
      <c r="G466" s="160"/>
      <c r="H466" s="160"/>
      <c r="I466" s="160"/>
      <c r="J466" s="160"/>
      <c r="K466" s="160"/>
      <c r="L466" s="160"/>
      <c r="M466" s="160"/>
      <c r="N466" s="160"/>
      <c r="O466" s="160"/>
      <c r="P466" s="160"/>
      <c r="Q466" s="160"/>
      <c r="R466" s="160"/>
      <c r="S466" s="160"/>
      <c r="T466" s="160"/>
      <c r="U466" s="160"/>
      <c r="V466" s="160"/>
      <c r="W466" s="160"/>
      <c r="X466" s="151"/>
      <c r="Y466" s="151"/>
      <c r="Z466" s="151"/>
      <c r="AA466" s="151"/>
      <c r="AB466" s="151"/>
      <c r="AC466" s="151"/>
      <c r="AD466" s="151"/>
      <c r="AE466" s="151"/>
      <c r="AF466" s="151"/>
      <c r="AG466" s="151" t="s">
        <v>250</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c r="A467" s="158"/>
      <c r="B467" s="159"/>
      <c r="C467" s="200" t="s">
        <v>2576</v>
      </c>
      <c r="D467" s="192"/>
      <c r="E467" s="193">
        <v>5.0199999999999996</v>
      </c>
      <c r="F467" s="160"/>
      <c r="G467" s="160"/>
      <c r="H467" s="160"/>
      <c r="I467" s="160"/>
      <c r="J467" s="160"/>
      <c r="K467" s="160"/>
      <c r="L467" s="160"/>
      <c r="M467" s="160"/>
      <c r="N467" s="160"/>
      <c r="O467" s="160"/>
      <c r="P467" s="160"/>
      <c r="Q467" s="160"/>
      <c r="R467" s="160"/>
      <c r="S467" s="160"/>
      <c r="T467" s="160"/>
      <c r="U467" s="160"/>
      <c r="V467" s="160"/>
      <c r="W467" s="160"/>
      <c r="X467" s="151"/>
      <c r="Y467" s="151"/>
      <c r="Z467" s="151"/>
      <c r="AA467" s="151"/>
      <c r="AB467" s="151"/>
      <c r="AC467" s="151"/>
      <c r="AD467" s="151"/>
      <c r="AE467" s="151"/>
      <c r="AF467" s="151"/>
      <c r="AG467" s="151" t="s">
        <v>250</v>
      </c>
      <c r="AH467" s="151">
        <v>2</v>
      </c>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c r="A468" s="158"/>
      <c r="B468" s="159"/>
      <c r="C468" s="200" t="s">
        <v>2577</v>
      </c>
      <c r="D468" s="192"/>
      <c r="E468" s="193">
        <v>7.19</v>
      </c>
      <c r="F468" s="160"/>
      <c r="G468" s="160"/>
      <c r="H468" s="160"/>
      <c r="I468" s="160"/>
      <c r="J468" s="160"/>
      <c r="K468" s="160"/>
      <c r="L468" s="160"/>
      <c r="M468" s="160"/>
      <c r="N468" s="160"/>
      <c r="O468" s="160"/>
      <c r="P468" s="160"/>
      <c r="Q468" s="160"/>
      <c r="R468" s="160"/>
      <c r="S468" s="160"/>
      <c r="T468" s="160"/>
      <c r="U468" s="160"/>
      <c r="V468" s="160"/>
      <c r="W468" s="160"/>
      <c r="X468" s="151"/>
      <c r="Y468" s="151"/>
      <c r="Z468" s="151"/>
      <c r="AA468" s="151"/>
      <c r="AB468" s="151"/>
      <c r="AC468" s="151"/>
      <c r="AD468" s="151"/>
      <c r="AE468" s="151"/>
      <c r="AF468" s="151"/>
      <c r="AG468" s="151" t="s">
        <v>250</v>
      </c>
      <c r="AH468" s="151">
        <v>2</v>
      </c>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outlineLevel="1">
      <c r="A469" s="158"/>
      <c r="B469" s="159"/>
      <c r="C469" s="201" t="s">
        <v>284</v>
      </c>
      <c r="D469" s="194"/>
      <c r="E469" s="195">
        <v>12.21</v>
      </c>
      <c r="F469" s="160"/>
      <c r="G469" s="160"/>
      <c r="H469" s="160"/>
      <c r="I469" s="160"/>
      <c r="J469" s="160"/>
      <c r="K469" s="160"/>
      <c r="L469" s="160"/>
      <c r="M469" s="160"/>
      <c r="N469" s="160"/>
      <c r="O469" s="160"/>
      <c r="P469" s="160"/>
      <c r="Q469" s="160"/>
      <c r="R469" s="160"/>
      <c r="S469" s="160"/>
      <c r="T469" s="160"/>
      <c r="U469" s="160"/>
      <c r="V469" s="160"/>
      <c r="W469" s="160"/>
      <c r="X469" s="151"/>
      <c r="Y469" s="151"/>
      <c r="Z469" s="151"/>
      <c r="AA469" s="151"/>
      <c r="AB469" s="151"/>
      <c r="AC469" s="151"/>
      <c r="AD469" s="151"/>
      <c r="AE469" s="151"/>
      <c r="AF469" s="151"/>
      <c r="AG469" s="151" t="s">
        <v>250</v>
      </c>
      <c r="AH469" s="151">
        <v>3</v>
      </c>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outlineLevel="1">
      <c r="A470" s="158"/>
      <c r="B470" s="159"/>
      <c r="C470" s="199" t="s">
        <v>285</v>
      </c>
      <c r="D470" s="192"/>
      <c r="E470" s="193"/>
      <c r="F470" s="160"/>
      <c r="G470" s="160"/>
      <c r="H470" s="160"/>
      <c r="I470" s="160"/>
      <c r="J470" s="160"/>
      <c r="K470" s="160"/>
      <c r="L470" s="160"/>
      <c r="M470" s="160"/>
      <c r="N470" s="160"/>
      <c r="O470" s="160"/>
      <c r="P470" s="160"/>
      <c r="Q470" s="160"/>
      <c r="R470" s="160"/>
      <c r="S470" s="160"/>
      <c r="T470" s="160"/>
      <c r="U470" s="160"/>
      <c r="V470" s="160"/>
      <c r="W470" s="160"/>
      <c r="X470" s="151"/>
      <c r="Y470" s="151"/>
      <c r="Z470" s="151"/>
      <c r="AA470" s="151"/>
      <c r="AB470" s="151"/>
      <c r="AC470" s="151"/>
      <c r="AD470" s="151"/>
      <c r="AE470" s="151"/>
      <c r="AF470" s="151"/>
      <c r="AG470" s="151" t="s">
        <v>250</v>
      </c>
      <c r="AH470" s="151"/>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row>
    <row r="471" spans="1:60" outlineLevel="1">
      <c r="A471" s="158"/>
      <c r="B471" s="159"/>
      <c r="C471" s="198" t="s">
        <v>2641</v>
      </c>
      <c r="D471" s="190"/>
      <c r="E471" s="191">
        <v>6.1050000000000004</v>
      </c>
      <c r="F471" s="160"/>
      <c r="G471" s="160"/>
      <c r="H471" s="160"/>
      <c r="I471" s="160"/>
      <c r="J471" s="160"/>
      <c r="K471" s="160"/>
      <c r="L471" s="160"/>
      <c r="M471" s="160"/>
      <c r="N471" s="160"/>
      <c r="O471" s="160"/>
      <c r="P471" s="160"/>
      <c r="Q471" s="160"/>
      <c r="R471" s="160"/>
      <c r="S471" s="160"/>
      <c r="T471" s="160"/>
      <c r="U471" s="160"/>
      <c r="V471" s="160"/>
      <c r="W471" s="160"/>
      <c r="X471" s="151"/>
      <c r="Y471" s="151"/>
      <c r="Z471" s="151"/>
      <c r="AA471" s="151"/>
      <c r="AB471" s="151"/>
      <c r="AC471" s="151"/>
      <c r="AD471" s="151"/>
      <c r="AE471" s="151"/>
      <c r="AF471" s="151"/>
      <c r="AG471" s="151" t="s">
        <v>250</v>
      </c>
      <c r="AH471" s="151">
        <v>0</v>
      </c>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row>
    <row r="472" spans="1:60" outlineLevel="1">
      <c r="A472" s="158"/>
      <c r="B472" s="159"/>
      <c r="C472" s="198" t="s">
        <v>2599</v>
      </c>
      <c r="D472" s="190"/>
      <c r="E472" s="191">
        <v>33.799999999999997</v>
      </c>
      <c r="F472" s="160"/>
      <c r="G472" s="160"/>
      <c r="H472" s="160"/>
      <c r="I472" s="160"/>
      <c r="J472" s="160"/>
      <c r="K472" s="160"/>
      <c r="L472" s="160"/>
      <c r="M472" s="160"/>
      <c r="N472" s="160"/>
      <c r="O472" s="160"/>
      <c r="P472" s="160"/>
      <c r="Q472" s="160"/>
      <c r="R472" s="160"/>
      <c r="S472" s="160"/>
      <c r="T472" s="160"/>
      <c r="U472" s="160"/>
      <c r="V472" s="160"/>
      <c r="W472" s="160"/>
      <c r="X472" s="151"/>
      <c r="Y472" s="151"/>
      <c r="Z472" s="151"/>
      <c r="AA472" s="151"/>
      <c r="AB472" s="151"/>
      <c r="AC472" s="151"/>
      <c r="AD472" s="151"/>
      <c r="AE472" s="151"/>
      <c r="AF472" s="151"/>
      <c r="AG472" s="151" t="s">
        <v>250</v>
      </c>
      <c r="AH472" s="151">
        <v>0</v>
      </c>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row>
    <row r="473" spans="1:60" outlineLevel="1">
      <c r="A473" s="168">
        <v>44</v>
      </c>
      <c r="B473" s="169" t="s">
        <v>2681</v>
      </c>
      <c r="C473" s="185" t="s">
        <v>2682</v>
      </c>
      <c r="D473" s="170" t="s">
        <v>318</v>
      </c>
      <c r="E473" s="171">
        <v>1010.1787</v>
      </c>
      <c r="F473" s="172">
        <v>0</v>
      </c>
      <c r="G473" s="173">
        <f>ROUND(E473*F473,2)</f>
        <v>0</v>
      </c>
      <c r="H473" s="172"/>
      <c r="I473" s="173">
        <f>ROUND(E473*H473,2)</f>
        <v>0</v>
      </c>
      <c r="J473" s="172"/>
      <c r="K473" s="173">
        <f>ROUND(E473*J473,2)</f>
        <v>0</v>
      </c>
      <c r="L473" s="173">
        <v>21</v>
      </c>
      <c r="M473" s="173">
        <f>G473*(1+L473/100)</f>
        <v>0</v>
      </c>
      <c r="N473" s="173">
        <v>8.0000000000000007E-5</v>
      </c>
      <c r="O473" s="173">
        <f>ROUND(E473*N473,2)</f>
        <v>0.08</v>
      </c>
      <c r="P473" s="173">
        <v>0</v>
      </c>
      <c r="Q473" s="173">
        <f>ROUND(E473*P473,2)</f>
        <v>0</v>
      </c>
      <c r="R473" s="173" t="s">
        <v>309</v>
      </c>
      <c r="S473" s="173" t="s">
        <v>201</v>
      </c>
      <c r="T473" s="174" t="s">
        <v>245</v>
      </c>
      <c r="U473" s="160">
        <v>2.1000000000000001E-2</v>
      </c>
      <c r="V473" s="160">
        <f>ROUND(E473*U473,2)</f>
        <v>21.21</v>
      </c>
      <c r="W473" s="160"/>
      <c r="X473" s="151"/>
      <c r="Y473" s="151"/>
      <c r="Z473" s="151"/>
      <c r="AA473" s="151"/>
      <c r="AB473" s="151"/>
      <c r="AC473" s="151"/>
      <c r="AD473" s="151"/>
      <c r="AE473" s="151"/>
      <c r="AF473" s="151"/>
      <c r="AG473" s="151" t="s">
        <v>246</v>
      </c>
      <c r="AH473" s="151"/>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row>
    <row r="474" spans="1:60" outlineLevel="1">
      <c r="A474" s="158"/>
      <c r="B474" s="159"/>
      <c r="C474" s="198" t="s">
        <v>2601</v>
      </c>
      <c r="D474" s="190"/>
      <c r="E474" s="191">
        <v>42.5</v>
      </c>
      <c r="F474" s="160"/>
      <c r="G474" s="160"/>
      <c r="H474" s="160"/>
      <c r="I474" s="160"/>
      <c r="J474" s="160"/>
      <c r="K474" s="160"/>
      <c r="L474" s="160"/>
      <c r="M474" s="160"/>
      <c r="N474" s="160"/>
      <c r="O474" s="160"/>
      <c r="P474" s="160"/>
      <c r="Q474" s="160"/>
      <c r="R474" s="160"/>
      <c r="S474" s="160"/>
      <c r="T474" s="160"/>
      <c r="U474" s="160"/>
      <c r="V474" s="160"/>
      <c r="W474" s="160"/>
      <c r="X474" s="151"/>
      <c r="Y474" s="151"/>
      <c r="Z474" s="151"/>
      <c r="AA474" s="151"/>
      <c r="AB474" s="151"/>
      <c r="AC474" s="151"/>
      <c r="AD474" s="151"/>
      <c r="AE474" s="151"/>
      <c r="AF474" s="151"/>
      <c r="AG474" s="151" t="s">
        <v>250</v>
      </c>
      <c r="AH474" s="151">
        <v>0</v>
      </c>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row>
    <row r="475" spans="1:60" outlineLevel="1">
      <c r="A475" s="158"/>
      <c r="B475" s="159"/>
      <c r="C475" s="198" t="s">
        <v>2602</v>
      </c>
      <c r="D475" s="190"/>
      <c r="E475" s="191">
        <v>21</v>
      </c>
      <c r="F475" s="160"/>
      <c r="G475" s="160"/>
      <c r="H475" s="160"/>
      <c r="I475" s="160"/>
      <c r="J475" s="160"/>
      <c r="K475" s="160"/>
      <c r="L475" s="160"/>
      <c r="M475" s="160"/>
      <c r="N475" s="160"/>
      <c r="O475" s="160"/>
      <c r="P475" s="160"/>
      <c r="Q475" s="160"/>
      <c r="R475" s="160"/>
      <c r="S475" s="160"/>
      <c r="T475" s="160"/>
      <c r="U475" s="160"/>
      <c r="V475" s="160"/>
      <c r="W475" s="160"/>
      <c r="X475" s="151"/>
      <c r="Y475" s="151"/>
      <c r="Z475" s="151"/>
      <c r="AA475" s="151"/>
      <c r="AB475" s="151"/>
      <c r="AC475" s="151"/>
      <c r="AD475" s="151"/>
      <c r="AE475" s="151"/>
      <c r="AF475" s="151"/>
      <c r="AG475" s="151" t="s">
        <v>250</v>
      </c>
      <c r="AH475" s="151">
        <v>0</v>
      </c>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row>
    <row r="476" spans="1:60" outlineLevel="1">
      <c r="A476" s="158"/>
      <c r="B476" s="159"/>
      <c r="C476" s="198" t="s">
        <v>2603</v>
      </c>
      <c r="D476" s="190"/>
      <c r="E476" s="191">
        <v>22</v>
      </c>
      <c r="F476" s="160"/>
      <c r="G476" s="160"/>
      <c r="H476" s="160"/>
      <c r="I476" s="160"/>
      <c r="J476" s="160"/>
      <c r="K476" s="160"/>
      <c r="L476" s="160"/>
      <c r="M476" s="160"/>
      <c r="N476" s="160"/>
      <c r="O476" s="160"/>
      <c r="P476" s="160"/>
      <c r="Q476" s="160"/>
      <c r="R476" s="160"/>
      <c r="S476" s="160"/>
      <c r="T476" s="160"/>
      <c r="U476" s="160"/>
      <c r="V476" s="160"/>
      <c r="W476" s="160"/>
      <c r="X476" s="151"/>
      <c r="Y476" s="151"/>
      <c r="Z476" s="151"/>
      <c r="AA476" s="151"/>
      <c r="AB476" s="151"/>
      <c r="AC476" s="151"/>
      <c r="AD476" s="151"/>
      <c r="AE476" s="151"/>
      <c r="AF476" s="151"/>
      <c r="AG476" s="151" t="s">
        <v>250</v>
      </c>
      <c r="AH476" s="151">
        <v>0</v>
      </c>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row>
    <row r="477" spans="1:60" outlineLevel="1">
      <c r="A477" s="158"/>
      <c r="B477" s="159"/>
      <c r="C477" s="198" t="s">
        <v>2604</v>
      </c>
      <c r="D477" s="190"/>
      <c r="E477" s="191">
        <v>21</v>
      </c>
      <c r="F477" s="160"/>
      <c r="G477" s="160"/>
      <c r="H477" s="160"/>
      <c r="I477" s="160"/>
      <c r="J477" s="160"/>
      <c r="K477" s="160"/>
      <c r="L477" s="160"/>
      <c r="M477" s="160"/>
      <c r="N477" s="160"/>
      <c r="O477" s="160"/>
      <c r="P477" s="160"/>
      <c r="Q477" s="160"/>
      <c r="R477" s="160"/>
      <c r="S477" s="160"/>
      <c r="T477" s="160"/>
      <c r="U477" s="160"/>
      <c r="V477" s="160"/>
      <c r="W477" s="160"/>
      <c r="X477" s="151"/>
      <c r="Y477" s="151"/>
      <c r="Z477" s="151"/>
      <c r="AA477" s="151"/>
      <c r="AB477" s="151"/>
      <c r="AC477" s="151"/>
      <c r="AD477" s="151"/>
      <c r="AE477" s="151"/>
      <c r="AF477" s="151"/>
      <c r="AG477" s="151" t="s">
        <v>250</v>
      </c>
      <c r="AH477" s="151">
        <v>0</v>
      </c>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row>
    <row r="478" spans="1:60" outlineLevel="1">
      <c r="A478" s="158"/>
      <c r="B478" s="159"/>
      <c r="C478" s="198" t="s">
        <v>2605</v>
      </c>
      <c r="D478" s="190"/>
      <c r="E478" s="191">
        <v>42</v>
      </c>
      <c r="F478" s="160"/>
      <c r="G478" s="160"/>
      <c r="H478" s="160"/>
      <c r="I478" s="160"/>
      <c r="J478" s="160"/>
      <c r="K478" s="160"/>
      <c r="L478" s="160"/>
      <c r="M478" s="160"/>
      <c r="N478" s="160"/>
      <c r="O478" s="160"/>
      <c r="P478" s="160"/>
      <c r="Q478" s="160"/>
      <c r="R478" s="160"/>
      <c r="S478" s="160"/>
      <c r="T478" s="160"/>
      <c r="U478" s="160"/>
      <c r="V478" s="160"/>
      <c r="W478" s="160"/>
      <c r="X478" s="151"/>
      <c r="Y478" s="151"/>
      <c r="Z478" s="151"/>
      <c r="AA478" s="151"/>
      <c r="AB478" s="151"/>
      <c r="AC478" s="151"/>
      <c r="AD478" s="151"/>
      <c r="AE478" s="151"/>
      <c r="AF478" s="151"/>
      <c r="AG478" s="151" t="s">
        <v>250</v>
      </c>
      <c r="AH478" s="151">
        <v>0</v>
      </c>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row>
    <row r="479" spans="1:60" outlineLevel="1">
      <c r="A479" s="158"/>
      <c r="B479" s="159"/>
      <c r="C479" s="198" t="s">
        <v>2606</v>
      </c>
      <c r="D479" s="190"/>
      <c r="E479" s="191">
        <v>23</v>
      </c>
      <c r="F479" s="160"/>
      <c r="G479" s="160"/>
      <c r="H479" s="160"/>
      <c r="I479" s="160"/>
      <c r="J479" s="160"/>
      <c r="K479" s="160"/>
      <c r="L479" s="160"/>
      <c r="M479" s="160"/>
      <c r="N479" s="160"/>
      <c r="O479" s="160"/>
      <c r="P479" s="160"/>
      <c r="Q479" s="160"/>
      <c r="R479" s="160"/>
      <c r="S479" s="160"/>
      <c r="T479" s="160"/>
      <c r="U479" s="160"/>
      <c r="V479" s="160"/>
      <c r="W479" s="160"/>
      <c r="X479" s="151"/>
      <c r="Y479" s="151"/>
      <c r="Z479" s="151"/>
      <c r="AA479" s="151"/>
      <c r="AB479" s="151"/>
      <c r="AC479" s="151"/>
      <c r="AD479" s="151"/>
      <c r="AE479" s="151"/>
      <c r="AF479" s="151"/>
      <c r="AG479" s="151" t="s">
        <v>250</v>
      </c>
      <c r="AH479" s="151">
        <v>0</v>
      </c>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row>
    <row r="480" spans="1:60" outlineLevel="1">
      <c r="A480" s="158"/>
      <c r="B480" s="159"/>
      <c r="C480" s="198" t="s">
        <v>2607</v>
      </c>
      <c r="D480" s="190"/>
      <c r="E480" s="191">
        <v>30.5</v>
      </c>
      <c r="F480" s="160"/>
      <c r="G480" s="160"/>
      <c r="H480" s="160"/>
      <c r="I480" s="160"/>
      <c r="J480" s="160"/>
      <c r="K480" s="160"/>
      <c r="L480" s="160"/>
      <c r="M480" s="160"/>
      <c r="N480" s="160"/>
      <c r="O480" s="160"/>
      <c r="P480" s="160"/>
      <c r="Q480" s="160"/>
      <c r="R480" s="160"/>
      <c r="S480" s="160"/>
      <c r="T480" s="160"/>
      <c r="U480" s="160"/>
      <c r="V480" s="160"/>
      <c r="W480" s="160"/>
      <c r="X480" s="151"/>
      <c r="Y480" s="151"/>
      <c r="Z480" s="151"/>
      <c r="AA480" s="151"/>
      <c r="AB480" s="151"/>
      <c r="AC480" s="151"/>
      <c r="AD480" s="151"/>
      <c r="AE480" s="151"/>
      <c r="AF480" s="151"/>
      <c r="AG480" s="151" t="s">
        <v>250</v>
      </c>
      <c r="AH480" s="151">
        <v>0</v>
      </c>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row>
    <row r="481" spans="1:60" outlineLevel="1">
      <c r="A481" s="158"/>
      <c r="B481" s="159"/>
      <c r="C481" s="198" t="s">
        <v>2608</v>
      </c>
      <c r="D481" s="190"/>
      <c r="E481" s="191">
        <v>41</v>
      </c>
      <c r="F481" s="160"/>
      <c r="G481" s="160"/>
      <c r="H481" s="160"/>
      <c r="I481" s="160"/>
      <c r="J481" s="160"/>
      <c r="K481" s="160"/>
      <c r="L481" s="160"/>
      <c r="M481" s="160"/>
      <c r="N481" s="160"/>
      <c r="O481" s="160"/>
      <c r="P481" s="160"/>
      <c r="Q481" s="160"/>
      <c r="R481" s="160"/>
      <c r="S481" s="160"/>
      <c r="T481" s="160"/>
      <c r="U481" s="160"/>
      <c r="V481" s="160"/>
      <c r="W481" s="160"/>
      <c r="X481" s="151"/>
      <c r="Y481" s="151"/>
      <c r="Z481" s="151"/>
      <c r="AA481" s="151"/>
      <c r="AB481" s="151"/>
      <c r="AC481" s="151"/>
      <c r="AD481" s="151"/>
      <c r="AE481" s="151"/>
      <c r="AF481" s="151"/>
      <c r="AG481" s="151" t="s">
        <v>250</v>
      </c>
      <c r="AH481" s="151">
        <v>0</v>
      </c>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row>
    <row r="482" spans="1:60" outlineLevel="1">
      <c r="A482" s="158"/>
      <c r="B482" s="159"/>
      <c r="C482" s="198" t="s">
        <v>2609</v>
      </c>
      <c r="D482" s="190"/>
      <c r="E482" s="191">
        <v>16</v>
      </c>
      <c r="F482" s="160"/>
      <c r="G482" s="160"/>
      <c r="H482" s="160"/>
      <c r="I482" s="160"/>
      <c r="J482" s="160"/>
      <c r="K482" s="160"/>
      <c r="L482" s="160"/>
      <c r="M482" s="160"/>
      <c r="N482" s="160"/>
      <c r="O482" s="160"/>
      <c r="P482" s="160"/>
      <c r="Q482" s="160"/>
      <c r="R482" s="160"/>
      <c r="S482" s="160"/>
      <c r="T482" s="160"/>
      <c r="U482" s="160"/>
      <c r="V482" s="160"/>
      <c r="W482" s="160"/>
      <c r="X482" s="151"/>
      <c r="Y482" s="151"/>
      <c r="Z482" s="151"/>
      <c r="AA482" s="151"/>
      <c r="AB482" s="151"/>
      <c r="AC482" s="151"/>
      <c r="AD482" s="151"/>
      <c r="AE482" s="151"/>
      <c r="AF482" s="151"/>
      <c r="AG482" s="151" t="s">
        <v>250</v>
      </c>
      <c r="AH482" s="151">
        <v>0</v>
      </c>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row>
    <row r="483" spans="1:60" outlineLevel="1">
      <c r="A483" s="158"/>
      <c r="B483" s="159"/>
      <c r="C483" s="198" t="s">
        <v>2610</v>
      </c>
      <c r="D483" s="190"/>
      <c r="E483" s="191">
        <v>16</v>
      </c>
      <c r="F483" s="160"/>
      <c r="G483" s="160"/>
      <c r="H483" s="160"/>
      <c r="I483" s="160"/>
      <c r="J483" s="160"/>
      <c r="K483" s="160"/>
      <c r="L483" s="160"/>
      <c r="M483" s="160"/>
      <c r="N483" s="160"/>
      <c r="O483" s="160"/>
      <c r="P483" s="160"/>
      <c r="Q483" s="160"/>
      <c r="R483" s="160"/>
      <c r="S483" s="160"/>
      <c r="T483" s="160"/>
      <c r="U483" s="160"/>
      <c r="V483" s="160"/>
      <c r="W483" s="160"/>
      <c r="X483" s="151"/>
      <c r="Y483" s="151"/>
      <c r="Z483" s="151"/>
      <c r="AA483" s="151"/>
      <c r="AB483" s="151"/>
      <c r="AC483" s="151"/>
      <c r="AD483" s="151"/>
      <c r="AE483" s="151"/>
      <c r="AF483" s="151"/>
      <c r="AG483" s="151" t="s">
        <v>250</v>
      </c>
      <c r="AH483" s="151">
        <v>0</v>
      </c>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row>
    <row r="484" spans="1:60" outlineLevel="1">
      <c r="A484" s="158"/>
      <c r="B484" s="159"/>
      <c r="C484" s="198" t="s">
        <v>2611</v>
      </c>
      <c r="D484" s="190"/>
      <c r="E484" s="191">
        <v>17</v>
      </c>
      <c r="F484" s="160"/>
      <c r="G484" s="160"/>
      <c r="H484" s="160"/>
      <c r="I484" s="160"/>
      <c r="J484" s="160"/>
      <c r="K484" s="160"/>
      <c r="L484" s="160"/>
      <c r="M484" s="160"/>
      <c r="N484" s="160"/>
      <c r="O484" s="160"/>
      <c r="P484" s="160"/>
      <c r="Q484" s="160"/>
      <c r="R484" s="160"/>
      <c r="S484" s="160"/>
      <c r="T484" s="160"/>
      <c r="U484" s="160"/>
      <c r="V484" s="160"/>
      <c r="W484" s="160"/>
      <c r="X484" s="151"/>
      <c r="Y484" s="151"/>
      <c r="Z484" s="151"/>
      <c r="AA484" s="151"/>
      <c r="AB484" s="151"/>
      <c r="AC484" s="151"/>
      <c r="AD484" s="151"/>
      <c r="AE484" s="151"/>
      <c r="AF484" s="151"/>
      <c r="AG484" s="151" t="s">
        <v>250</v>
      </c>
      <c r="AH484" s="151">
        <v>0</v>
      </c>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row>
    <row r="485" spans="1:60" outlineLevel="1">
      <c r="A485" s="158"/>
      <c r="B485" s="159"/>
      <c r="C485" s="198" t="s">
        <v>2612</v>
      </c>
      <c r="D485" s="190"/>
      <c r="E485" s="191">
        <v>46</v>
      </c>
      <c r="F485" s="160"/>
      <c r="G485" s="160"/>
      <c r="H485" s="160"/>
      <c r="I485" s="160"/>
      <c r="J485" s="160"/>
      <c r="K485" s="160"/>
      <c r="L485" s="160"/>
      <c r="M485" s="160"/>
      <c r="N485" s="160"/>
      <c r="O485" s="160"/>
      <c r="P485" s="160"/>
      <c r="Q485" s="160"/>
      <c r="R485" s="160"/>
      <c r="S485" s="160"/>
      <c r="T485" s="160"/>
      <c r="U485" s="160"/>
      <c r="V485" s="160"/>
      <c r="W485" s="160"/>
      <c r="X485" s="151"/>
      <c r="Y485" s="151"/>
      <c r="Z485" s="151"/>
      <c r="AA485" s="151"/>
      <c r="AB485" s="151"/>
      <c r="AC485" s="151"/>
      <c r="AD485" s="151"/>
      <c r="AE485" s="151"/>
      <c r="AF485" s="151"/>
      <c r="AG485" s="151" t="s">
        <v>250</v>
      </c>
      <c r="AH485" s="151">
        <v>0</v>
      </c>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row>
    <row r="486" spans="1:60" outlineLevel="1">
      <c r="A486" s="158"/>
      <c r="B486" s="159"/>
      <c r="C486" s="198" t="s">
        <v>2613</v>
      </c>
      <c r="D486" s="190"/>
      <c r="E486" s="191">
        <v>9</v>
      </c>
      <c r="F486" s="160"/>
      <c r="G486" s="160"/>
      <c r="H486" s="160"/>
      <c r="I486" s="160"/>
      <c r="J486" s="160"/>
      <c r="K486" s="160"/>
      <c r="L486" s="160"/>
      <c r="M486" s="160"/>
      <c r="N486" s="160"/>
      <c r="O486" s="160"/>
      <c r="P486" s="160"/>
      <c r="Q486" s="160"/>
      <c r="R486" s="160"/>
      <c r="S486" s="160"/>
      <c r="T486" s="160"/>
      <c r="U486" s="160"/>
      <c r="V486" s="160"/>
      <c r="W486" s="160"/>
      <c r="X486" s="151"/>
      <c r="Y486" s="151"/>
      <c r="Z486" s="151"/>
      <c r="AA486" s="151"/>
      <c r="AB486" s="151"/>
      <c r="AC486" s="151"/>
      <c r="AD486" s="151"/>
      <c r="AE486" s="151"/>
      <c r="AF486" s="151"/>
      <c r="AG486" s="151" t="s">
        <v>250</v>
      </c>
      <c r="AH486" s="151">
        <v>0</v>
      </c>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row>
    <row r="487" spans="1:60" outlineLevel="1">
      <c r="A487" s="158"/>
      <c r="B487" s="159"/>
      <c r="C487" s="198" t="s">
        <v>2614</v>
      </c>
      <c r="D487" s="190"/>
      <c r="E487" s="191">
        <v>24</v>
      </c>
      <c r="F487" s="160"/>
      <c r="G487" s="160"/>
      <c r="H487" s="160"/>
      <c r="I487" s="160"/>
      <c r="J487" s="160"/>
      <c r="K487" s="160"/>
      <c r="L487" s="160"/>
      <c r="M487" s="160"/>
      <c r="N487" s="160"/>
      <c r="O487" s="160"/>
      <c r="P487" s="160"/>
      <c r="Q487" s="160"/>
      <c r="R487" s="160"/>
      <c r="S487" s="160"/>
      <c r="T487" s="160"/>
      <c r="U487" s="160"/>
      <c r="V487" s="160"/>
      <c r="W487" s="160"/>
      <c r="X487" s="151"/>
      <c r="Y487" s="151"/>
      <c r="Z487" s="151"/>
      <c r="AA487" s="151"/>
      <c r="AB487" s="151"/>
      <c r="AC487" s="151"/>
      <c r="AD487" s="151"/>
      <c r="AE487" s="151"/>
      <c r="AF487" s="151"/>
      <c r="AG487" s="151" t="s">
        <v>250</v>
      </c>
      <c r="AH487" s="151">
        <v>0</v>
      </c>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row>
    <row r="488" spans="1:60" outlineLevel="1">
      <c r="A488" s="158"/>
      <c r="B488" s="159"/>
      <c r="C488" s="198" t="s">
        <v>2615</v>
      </c>
      <c r="D488" s="190"/>
      <c r="E488" s="191">
        <v>10</v>
      </c>
      <c r="F488" s="160"/>
      <c r="G488" s="160"/>
      <c r="H488" s="160"/>
      <c r="I488" s="160"/>
      <c r="J488" s="160"/>
      <c r="K488" s="160"/>
      <c r="L488" s="160"/>
      <c r="M488" s="160"/>
      <c r="N488" s="160"/>
      <c r="O488" s="160"/>
      <c r="P488" s="160"/>
      <c r="Q488" s="160"/>
      <c r="R488" s="160"/>
      <c r="S488" s="160"/>
      <c r="T488" s="160"/>
      <c r="U488" s="160"/>
      <c r="V488" s="160"/>
      <c r="W488" s="160"/>
      <c r="X488" s="151"/>
      <c r="Y488" s="151"/>
      <c r="Z488" s="151"/>
      <c r="AA488" s="151"/>
      <c r="AB488" s="151"/>
      <c r="AC488" s="151"/>
      <c r="AD488" s="151"/>
      <c r="AE488" s="151"/>
      <c r="AF488" s="151"/>
      <c r="AG488" s="151" t="s">
        <v>250</v>
      </c>
      <c r="AH488" s="151">
        <v>0</v>
      </c>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row>
    <row r="489" spans="1:60" outlineLevel="1">
      <c r="A489" s="158"/>
      <c r="B489" s="159"/>
      <c r="C489" s="198" t="s">
        <v>2616</v>
      </c>
      <c r="D489" s="190"/>
      <c r="E489" s="191">
        <v>90</v>
      </c>
      <c r="F489" s="160"/>
      <c r="G489" s="160"/>
      <c r="H489" s="160"/>
      <c r="I489" s="160"/>
      <c r="J489" s="160"/>
      <c r="K489" s="160"/>
      <c r="L489" s="160"/>
      <c r="M489" s="160"/>
      <c r="N489" s="160"/>
      <c r="O489" s="160"/>
      <c r="P489" s="160"/>
      <c r="Q489" s="160"/>
      <c r="R489" s="160"/>
      <c r="S489" s="160"/>
      <c r="T489" s="160"/>
      <c r="U489" s="160"/>
      <c r="V489" s="160"/>
      <c r="W489" s="160"/>
      <c r="X489" s="151"/>
      <c r="Y489" s="151"/>
      <c r="Z489" s="151"/>
      <c r="AA489" s="151"/>
      <c r="AB489" s="151"/>
      <c r="AC489" s="151"/>
      <c r="AD489" s="151"/>
      <c r="AE489" s="151"/>
      <c r="AF489" s="151"/>
      <c r="AG489" s="151" t="s">
        <v>250</v>
      </c>
      <c r="AH489" s="151">
        <v>0</v>
      </c>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row>
    <row r="490" spans="1:60" outlineLevel="1">
      <c r="A490" s="158"/>
      <c r="B490" s="159"/>
      <c r="C490" s="198" t="s">
        <v>2617</v>
      </c>
      <c r="D490" s="190"/>
      <c r="E490" s="191">
        <v>176</v>
      </c>
      <c r="F490" s="160"/>
      <c r="G490" s="160"/>
      <c r="H490" s="160"/>
      <c r="I490" s="160"/>
      <c r="J490" s="160"/>
      <c r="K490" s="160"/>
      <c r="L490" s="160"/>
      <c r="M490" s="160"/>
      <c r="N490" s="160"/>
      <c r="O490" s="160"/>
      <c r="P490" s="160"/>
      <c r="Q490" s="160"/>
      <c r="R490" s="160"/>
      <c r="S490" s="160"/>
      <c r="T490" s="160"/>
      <c r="U490" s="160"/>
      <c r="V490" s="160"/>
      <c r="W490" s="160"/>
      <c r="X490" s="151"/>
      <c r="Y490" s="151"/>
      <c r="Z490" s="151"/>
      <c r="AA490" s="151"/>
      <c r="AB490" s="151"/>
      <c r="AC490" s="151"/>
      <c r="AD490" s="151"/>
      <c r="AE490" s="151"/>
      <c r="AF490" s="151"/>
      <c r="AG490" s="151" t="s">
        <v>250</v>
      </c>
      <c r="AH490" s="151">
        <v>0</v>
      </c>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row>
    <row r="491" spans="1:60" outlineLevel="1">
      <c r="A491" s="158"/>
      <c r="B491" s="159"/>
      <c r="C491" s="198" t="s">
        <v>2618</v>
      </c>
      <c r="D491" s="190"/>
      <c r="E491" s="191">
        <v>5</v>
      </c>
      <c r="F491" s="160"/>
      <c r="G491" s="160"/>
      <c r="H491" s="160"/>
      <c r="I491" s="160"/>
      <c r="J491" s="160"/>
      <c r="K491" s="160"/>
      <c r="L491" s="160"/>
      <c r="M491" s="160"/>
      <c r="N491" s="160"/>
      <c r="O491" s="160"/>
      <c r="P491" s="160"/>
      <c r="Q491" s="160"/>
      <c r="R491" s="160"/>
      <c r="S491" s="160"/>
      <c r="T491" s="160"/>
      <c r="U491" s="160"/>
      <c r="V491" s="160"/>
      <c r="W491" s="160"/>
      <c r="X491" s="151"/>
      <c r="Y491" s="151"/>
      <c r="Z491" s="151"/>
      <c r="AA491" s="151"/>
      <c r="AB491" s="151"/>
      <c r="AC491" s="151"/>
      <c r="AD491" s="151"/>
      <c r="AE491" s="151"/>
      <c r="AF491" s="151"/>
      <c r="AG491" s="151" t="s">
        <v>250</v>
      </c>
      <c r="AH491" s="151">
        <v>0</v>
      </c>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row>
    <row r="492" spans="1:60" outlineLevel="1">
      <c r="A492" s="158"/>
      <c r="B492" s="159"/>
      <c r="C492" s="198" t="s">
        <v>2619</v>
      </c>
      <c r="D492" s="190"/>
      <c r="E492" s="191">
        <v>25</v>
      </c>
      <c r="F492" s="160"/>
      <c r="G492" s="160"/>
      <c r="H492" s="160"/>
      <c r="I492" s="160"/>
      <c r="J492" s="160"/>
      <c r="K492" s="160"/>
      <c r="L492" s="160"/>
      <c r="M492" s="160"/>
      <c r="N492" s="160"/>
      <c r="O492" s="160"/>
      <c r="P492" s="160"/>
      <c r="Q492" s="160"/>
      <c r="R492" s="160"/>
      <c r="S492" s="160"/>
      <c r="T492" s="160"/>
      <c r="U492" s="160"/>
      <c r="V492" s="160"/>
      <c r="W492" s="160"/>
      <c r="X492" s="151"/>
      <c r="Y492" s="151"/>
      <c r="Z492" s="151"/>
      <c r="AA492" s="151"/>
      <c r="AB492" s="151"/>
      <c r="AC492" s="151"/>
      <c r="AD492" s="151"/>
      <c r="AE492" s="151"/>
      <c r="AF492" s="151"/>
      <c r="AG492" s="151" t="s">
        <v>250</v>
      </c>
      <c r="AH492" s="151">
        <v>0</v>
      </c>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row>
    <row r="493" spans="1:60" outlineLevel="1">
      <c r="A493" s="158"/>
      <c r="B493" s="159"/>
      <c r="C493" s="198" t="s">
        <v>2620</v>
      </c>
      <c r="D493" s="190"/>
      <c r="E493" s="191">
        <v>54</v>
      </c>
      <c r="F493" s="160"/>
      <c r="G493" s="160"/>
      <c r="H493" s="160"/>
      <c r="I493" s="160"/>
      <c r="J493" s="160"/>
      <c r="K493" s="160"/>
      <c r="L493" s="160"/>
      <c r="M493" s="160"/>
      <c r="N493" s="160"/>
      <c r="O493" s="160"/>
      <c r="P493" s="160"/>
      <c r="Q493" s="160"/>
      <c r="R493" s="160"/>
      <c r="S493" s="160"/>
      <c r="T493" s="160"/>
      <c r="U493" s="160"/>
      <c r="V493" s="160"/>
      <c r="W493" s="160"/>
      <c r="X493" s="151"/>
      <c r="Y493" s="151"/>
      <c r="Z493" s="151"/>
      <c r="AA493" s="151"/>
      <c r="AB493" s="151"/>
      <c r="AC493" s="151"/>
      <c r="AD493" s="151"/>
      <c r="AE493" s="151"/>
      <c r="AF493" s="151"/>
      <c r="AG493" s="151" t="s">
        <v>250</v>
      </c>
      <c r="AH493" s="151">
        <v>0</v>
      </c>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row>
    <row r="494" spans="1:60" outlineLevel="1">
      <c r="A494" s="158"/>
      <c r="B494" s="159"/>
      <c r="C494" s="198" t="s">
        <v>2621</v>
      </c>
      <c r="D494" s="190"/>
      <c r="E494" s="191">
        <v>17.7</v>
      </c>
      <c r="F494" s="160"/>
      <c r="G494" s="160"/>
      <c r="H494" s="160"/>
      <c r="I494" s="160"/>
      <c r="J494" s="160"/>
      <c r="K494" s="160"/>
      <c r="L494" s="160"/>
      <c r="M494" s="160"/>
      <c r="N494" s="160"/>
      <c r="O494" s="160"/>
      <c r="P494" s="160"/>
      <c r="Q494" s="160"/>
      <c r="R494" s="160"/>
      <c r="S494" s="160"/>
      <c r="T494" s="160"/>
      <c r="U494" s="160"/>
      <c r="V494" s="160"/>
      <c r="W494" s="160"/>
      <c r="X494" s="151"/>
      <c r="Y494" s="151"/>
      <c r="Z494" s="151"/>
      <c r="AA494" s="151"/>
      <c r="AB494" s="151"/>
      <c r="AC494" s="151"/>
      <c r="AD494" s="151"/>
      <c r="AE494" s="151"/>
      <c r="AF494" s="151"/>
      <c r="AG494" s="151" t="s">
        <v>250</v>
      </c>
      <c r="AH494" s="151">
        <v>0</v>
      </c>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row>
    <row r="495" spans="1:60" outlineLevel="1">
      <c r="A495" s="158"/>
      <c r="B495" s="159"/>
      <c r="C495" s="198" t="s">
        <v>2633</v>
      </c>
      <c r="D495" s="190"/>
      <c r="E495" s="191">
        <v>31.5</v>
      </c>
      <c r="F495" s="160"/>
      <c r="G495" s="160"/>
      <c r="H495" s="160"/>
      <c r="I495" s="160"/>
      <c r="J495" s="160"/>
      <c r="K495" s="160"/>
      <c r="L495" s="160"/>
      <c r="M495" s="160"/>
      <c r="N495" s="160"/>
      <c r="O495" s="160"/>
      <c r="P495" s="160"/>
      <c r="Q495" s="160"/>
      <c r="R495" s="160"/>
      <c r="S495" s="160"/>
      <c r="T495" s="160"/>
      <c r="U495" s="160"/>
      <c r="V495" s="160"/>
      <c r="W495" s="160"/>
      <c r="X495" s="151"/>
      <c r="Y495" s="151"/>
      <c r="Z495" s="151"/>
      <c r="AA495" s="151"/>
      <c r="AB495" s="151"/>
      <c r="AC495" s="151"/>
      <c r="AD495" s="151"/>
      <c r="AE495" s="151"/>
      <c r="AF495" s="151"/>
      <c r="AG495" s="151" t="s">
        <v>250</v>
      </c>
      <c r="AH495" s="151">
        <v>0</v>
      </c>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row>
    <row r="496" spans="1:60" outlineLevel="1">
      <c r="A496" s="158"/>
      <c r="B496" s="159"/>
      <c r="C496" s="198" t="s">
        <v>2634</v>
      </c>
      <c r="D496" s="190"/>
      <c r="E496" s="191">
        <v>15</v>
      </c>
      <c r="F496" s="160"/>
      <c r="G496" s="160"/>
      <c r="H496" s="160"/>
      <c r="I496" s="160"/>
      <c r="J496" s="160"/>
      <c r="K496" s="160"/>
      <c r="L496" s="160"/>
      <c r="M496" s="160"/>
      <c r="N496" s="160"/>
      <c r="O496" s="160"/>
      <c r="P496" s="160"/>
      <c r="Q496" s="160"/>
      <c r="R496" s="160"/>
      <c r="S496" s="160"/>
      <c r="T496" s="160"/>
      <c r="U496" s="160"/>
      <c r="V496" s="160"/>
      <c r="W496" s="160"/>
      <c r="X496" s="151"/>
      <c r="Y496" s="151"/>
      <c r="Z496" s="151"/>
      <c r="AA496" s="151"/>
      <c r="AB496" s="151"/>
      <c r="AC496" s="151"/>
      <c r="AD496" s="151"/>
      <c r="AE496" s="151"/>
      <c r="AF496" s="151"/>
      <c r="AG496" s="151" t="s">
        <v>250</v>
      </c>
      <c r="AH496" s="151">
        <v>0</v>
      </c>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row>
    <row r="497" spans="1:60" outlineLevel="1">
      <c r="A497" s="158"/>
      <c r="B497" s="159"/>
      <c r="C497" s="198" t="s">
        <v>2635</v>
      </c>
      <c r="D497" s="190"/>
      <c r="E497" s="191">
        <v>7.5</v>
      </c>
      <c r="F497" s="160"/>
      <c r="G497" s="160"/>
      <c r="H497" s="160"/>
      <c r="I497" s="160"/>
      <c r="J497" s="160"/>
      <c r="K497" s="160"/>
      <c r="L497" s="160"/>
      <c r="M497" s="160"/>
      <c r="N497" s="160"/>
      <c r="O497" s="160"/>
      <c r="P497" s="160"/>
      <c r="Q497" s="160"/>
      <c r="R497" s="160"/>
      <c r="S497" s="160"/>
      <c r="T497" s="160"/>
      <c r="U497" s="160"/>
      <c r="V497" s="160"/>
      <c r="W497" s="160"/>
      <c r="X497" s="151"/>
      <c r="Y497" s="151"/>
      <c r="Z497" s="151"/>
      <c r="AA497" s="151"/>
      <c r="AB497" s="151"/>
      <c r="AC497" s="151"/>
      <c r="AD497" s="151"/>
      <c r="AE497" s="151"/>
      <c r="AF497" s="151"/>
      <c r="AG497" s="151" t="s">
        <v>250</v>
      </c>
      <c r="AH497" s="151">
        <v>0</v>
      </c>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row>
    <row r="498" spans="1:60" outlineLevel="1">
      <c r="A498" s="158"/>
      <c r="B498" s="159"/>
      <c r="C498" s="198" t="s">
        <v>2636</v>
      </c>
      <c r="D498" s="190"/>
      <c r="E498" s="191">
        <v>7.5</v>
      </c>
      <c r="F498" s="160"/>
      <c r="G498" s="160"/>
      <c r="H498" s="160"/>
      <c r="I498" s="160"/>
      <c r="J498" s="160"/>
      <c r="K498" s="160"/>
      <c r="L498" s="160"/>
      <c r="M498" s="160"/>
      <c r="N498" s="160"/>
      <c r="O498" s="160"/>
      <c r="P498" s="160"/>
      <c r="Q498" s="160"/>
      <c r="R498" s="160"/>
      <c r="S498" s="160"/>
      <c r="T498" s="160"/>
      <c r="U498" s="160"/>
      <c r="V498" s="160"/>
      <c r="W498" s="160"/>
      <c r="X498" s="151"/>
      <c r="Y498" s="151"/>
      <c r="Z498" s="151"/>
      <c r="AA498" s="151"/>
      <c r="AB498" s="151"/>
      <c r="AC498" s="151"/>
      <c r="AD498" s="151"/>
      <c r="AE498" s="151"/>
      <c r="AF498" s="151"/>
      <c r="AG498" s="151" t="s">
        <v>250</v>
      </c>
      <c r="AH498" s="151">
        <v>0</v>
      </c>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row>
    <row r="499" spans="1:60" outlineLevel="1">
      <c r="A499" s="158"/>
      <c r="B499" s="159"/>
      <c r="C499" s="198" t="s">
        <v>2637</v>
      </c>
      <c r="D499" s="190"/>
      <c r="E499" s="191">
        <v>7.5</v>
      </c>
      <c r="F499" s="160"/>
      <c r="G499" s="160"/>
      <c r="H499" s="160"/>
      <c r="I499" s="160"/>
      <c r="J499" s="160"/>
      <c r="K499" s="160"/>
      <c r="L499" s="160"/>
      <c r="M499" s="160"/>
      <c r="N499" s="160"/>
      <c r="O499" s="160"/>
      <c r="P499" s="160"/>
      <c r="Q499" s="160"/>
      <c r="R499" s="160"/>
      <c r="S499" s="160"/>
      <c r="T499" s="160"/>
      <c r="U499" s="160"/>
      <c r="V499" s="160"/>
      <c r="W499" s="160"/>
      <c r="X499" s="151"/>
      <c r="Y499" s="151"/>
      <c r="Z499" s="151"/>
      <c r="AA499" s="151"/>
      <c r="AB499" s="151"/>
      <c r="AC499" s="151"/>
      <c r="AD499" s="151"/>
      <c r="AE499" s="151"/>
      <c r="AF499" s="151"/>
      <c r="AG499" s="151" t="s">
        <v>250</v>
      </c>
      <c r="AH499" s="151">
        <v>0</v>
      </c>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row>
    <row r="500" spans="1:60" outlineLevel="1">
      <c r="A500" s="158"/>
      <c r="B500" s="159"/>
      <c r="C500" s="198" t="s">
        <v>2638</v>
      </c>
      <c r="D500" s="190"/>
      <c r="E500" s="191">
        <v>7.5</v>
      </c>
      <c r="F500" s="160"/>
      <c r="G500" s="160"/>
      <c r="H500" s="160"/>
      <c r="I500" s="160"/>
      <c r="J500" s="160"/>
      <c r="K500" s="160"/>
      <c r="L500" s="160"/>
      <c r="M500" s="160"/>
      <c r="N500" s="160"/>
      <c r="O500" s="160"/>
      <c r="P500" s="160"/>
      <c r="Q500" s="160"/>
      <c r="R500" s="160"/>
      <c r="S500" s="160"/>
      <c r="T500" s="160"/>
      <c r="U500" s="160"/>
      <c r="V500" s="160"/>
      <c r="W500" s="160"/>
      <c r="X500" s="151"/>
      <c r="Y500" s="151"/>
      <c r="Z500" s="151"/>
      <c r="AA500" s="151"/>
      <c r="AB500" s="151"/>
      <c r="AC500" s="151"/>
      <c r="AD500" s="151"/>
      <c r="AE500" s="151"/>
      <c r="AF500" s="151"/>
      <c r="AG500" s="151" t="s">
        <v>250</v>
      </c>
      <c r="AH500" s="151">
        <v>0</v>
      </c>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row>
    <row r="501" spans="1:60" outlineLevel="1">
      <c r="A501" s="158"/>
      <c r="B501" s="159"/>
      <c r="C501" s="198" t="s">
        <v>2639</v>
      </c>
      <c r="D501" s="190"/>
      <c r="E501" s="191">
        <v>11.5</v>
      </c>
      <c r="F501" s="160"/>
      <c r="G501" s="160"/>
      <c r="H501" s="160"/>
      <c r="I501" s="160"/>
      <c r="J501" s="160"/>
      <c r="K501" s="160"/>
      <c r="L501" s="160"/>
      <c r="M501" s="160"/>
      <c r="N501" s="160"/>
      <c r="O501" s="160"/>
      <c r="P501" s="160"/>
      <c r="Q501" s="160"/>
      <c r="R501" s="160"/>
      <c r="S501" s="160"/>
      <c r="T501" s="160"/>
      <c r="U501" s="160"/>
      <c r="V501" s="160"/>
      <c r="W501" s="160"/>
      <c r="X501" s="151"/>
      <c r="Y501" s="151"/>
      <c r="Z501" s="151"/>
      <c r="AA501" s="151"/>
      <c r="AB501" s="151"/>
      <c r="AC501" s="151"/>
      <c r="AD501" s="151"/>
      <c r="AE501" s="151"/>
      <c r="AF501" s="151"/>
      <c r="AG501" s="151" t="s">
        <v>250</v>
      </c>
      <c r="AH501" s="151">
        <v>0</v>
      </c>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row>
    <row r="502" spans="1:60" outlineLevel="1">
      <c r="A502" s="158"/>
      <c r="B502" s="159"/>
      <c r="C502" s="199" t="s">
        <v>279</v>
      </c>
      <c r="D502" s="192"/>
      <c r="E502" s="193"/>
      <c r="F502" s="160"/>
      <c r="G502" s="160"/>
      <c r="H502" s="160"/>
      <c r="I502" s="160"/>
      <c r="J502" s="160"/>
      <c r="K502" s="160"/>
      <c r="L502" s="160"/>
      <c r="M502" s="160"/>
      <c r="N502" s="160"/>
      <c r="O502" s="160"/>
      <c r="P502" s="160"/>
      <c r="Q502" s="160"/>
      <c r="R502" s="160"/>
      <c r="S502" s="160"/>
      <c r="T502" s="160"/>
      <c r="U502" s="160"/>
      <c r="V502" s="160"/>
      <c r="W502" s="160"/>
      <c r="X502" s="151"/>
      <c r="Y502" s="151"/>
      <c r="Z502" s="151"/>
      <c r="AA502" s="151"/>
      <c r="AB502" s="151"/>
      <c r="AC502" s="151"/>
      <c r="AD502" s="151"/>
      <c r="AE502" s="151"/>
      <c r="AF502" s="151"/>
      <c r="AG502" s="151" t="s">
        <v>250</v>
      </c>
      <c r="AH502" s="151"/>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row>
    <row r="503" spans="1:60" outlineLevel="1">
      <c r="A503" s="158"/>
      <c r="B503" s="159"/>
      <c r="C503" s="200" t="s">
        <v>2559</v>
      </c>
      <c r="D503" s="192"/>
      <c r="E503" s="193">
        <v>42.96</v>
      </c>
      <c r="F503" s="160"/>
      <c r="G503" s="160"/>
      <c r="H503" s="160"/>
      <c r="I503" s="160"/>
      <c r="J503" s="160"/>
      <c r="K503" s="160"/>
      <c r="L503" s="160"/>
      <c r="M503" s="160"/>
      <c r="N503" s="160"/>
      <c r="O503" s="160"/>
      <c r="P503" s="160"/>
      <c r="Q503" s="160"/>
      <c r="R503" s="160"/>
      <c r="S503" s="160"/>
      <c r="T503" s="160"/>
      <c r="U503" s="160"/>
      <c r="V503" s="160"/>
      <c r="W503" s="160"/>
      <c r="X503" s="151"/>
      <c r="Y503" s="151"/>
      <c r="Z503" s="151"/>
      <c r="AA503" s="151"/>
      <c r="AB503" s="151"/>
      <c r="AC503" s="151"/>
      <c r="AD503" s="151"/>
      <c r="AE503" s="151"/>
      <c r="AF503" s="151"/>
      <c r="AG503" s="151" t="s">
        <v>250</v>
      </c>
      <c r="AH503" s="151">
        <v>2</v>
      </c>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row>
    <row r="504" spans="1:60" outlineLevel="1">
      <c r="A504" s="158"/>
      <c r="B504" s="159"/>
      <c r="C504" s="200" t="s">
        <v>2560</v>
      </c>
      <c r="D504" s="192"/>
      <c r="E504" s="193">
        <v>32.700000000000003</v>
      </c>
      <c r="F504" s="160"/>
      <c r="G504" s="160"/>
      <c r="H504" s="160"/>
      <c r="I504" s="160"/>
      <c r="J504" s="160"/>
      <c r="K504" s="160"/>
      <c r="L504" s="160"/>
      <c r="M504" s="160"/>
      <c r="N504" s="160"/>
      <c r="O504" s="160"/>
      <c r="P504" s="160"/>
      <c r="Q504" s="160"/>
      <c r="R504" s="160"/>
      <c r="S504" s="160"/>
      <c r="T504" s="160"/>
      <c r="U504" s="160"/>
      <c r="V504" s="160"/>
      <c r="W504" s="160"/>
      <c r="X504" s="151"/>
      <c r="Y504" s="151"/>
      <c r="Z504" s="151"/>
      <c r="AA504" s="151"/>
      <c r="AB504" s="151"/>
      <c r="AC504" s="151"/>
      <c r="AD504" s="151"/>
      <c r="AE504" s="151"/>
      <c r="AF504" s="151"/>
      <c r="AG504" s="151" t="s">
        <v>250</v>
      </c>
      <c r="AH504" s="151">
        <v>2</v>
      </c>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row>
    <row r="505" spans="1:60" outlineLevel="1">
      <c r="A505" s="158"/>
      <c r="B505" s="159"/>
      <c r="C505" s="200" t="s">
        <v>2561</v>
      </c>
      <c r="D505" s="192"/>
      <c r="E505" s="193">
        <v>6.73</v>
      </c>
      <c r="F505" s="160"/>
      <c r="G505" s="160"/>
      <c r="H505" s="160"/>
      <c r="I505" s="160"/>
      <c r="J505" s="160"/>
      <c r="K505" s="160"/>
      <c r="L505" s="160"/>
      <c r="M505" s="160"/>
      <c r="N505" s="160"/>
      <c r="O505" s="160"/>
      <c r="P505" s="160"/>
      <c r="Q505" s="160"/>
      <c r="R505" s="160"/>
      <c r="S505" s="160"/>
      <c r="T505" s="160"/>
      <c r="U505" s="160"/>
      <c r="V505" s="160"/>
      <c r="W505" s="160"/>
      <c r="X505" s="151"/>
      <c r="Y505" s="151"/>
      <c r="Z505" s="151"/>
      <c r="AA505" s="151"/>
      <c r="AB505" s="151"/>
      <c r="AC505" s="151"/>
      <c r="AD505" s="151"/>
      <c r="AE505" s="151"/>
      <c r="AF505" s="151"/>
      <c r="AG505" s="151" t="s">
        <v>250</v>
      </c>
      <c r="AH505" s="151">
        <v>2</v>
      </c>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row>
    <row r="506" spans="1:60" outlineLevel="1">
      <c r="A506" s="158"/>
      <c r="B506" s="159"/>
      <c r="C506" s="200" t="s">
        <v>2562</v>
      </c>
      <c r="D506" s="192"/>
      <c r="E506" s="193">
        <v>29.88</v>
      </c>
      <c r="F506" s="160"/>
      <c r="G506" s="160"/>
      <c r="H506" s="160"/>
      <c r="I506" s="160"/>
      <c r="J506" s="160"/>
      <c r="K506" s="160"/>
      <c r="L506" s="160"/>
      <c r="M506" s="160"/>
      <c r="N506" s="160"/>
      <c r="O506" s="160"/>
      <c r="P506" s="160"/>
      <c r="Q506" s="160"/>
      <c r="R506" s="160"/>
      <c r="S506" s="160"/>
      <c r="T506" s="160"/>
      <c r="U506" s="160"/>
      <c r="V506" s="160"/>
      <c r="W506" s="160"/>
      <c r="X506" s="151"/>
      <c r="Y506" s="151"/>
      <c r="Z506" s="151"/>
      <c r="AA506" s="151"/>
      <c r="AB506" s="151"/>
      <c r="AC506" s="151"/>
      <c r="AD506" s="151"/>
      <c r="AE506" s="151"/>
      <c r="AF506" s="151"/>
      <c r="AG506" s="151" t="s">
        <v>250</v>
      </c>
      <c r="AH506" s="151">
        <v>2</v>
      </c>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row>
    <row r="507" spans="1:60" outlineLevel="1">
      <c r="A507" s="158"/>
      <c r="B507" s="159"/>
      <c r="C507" s="200" t="s">
        <v>2563</v>
      </c>
      <c r="D507" s="192"/>
      <c r="E507" s="193">
        <v>77.61</v>
      </c>
      <c r="F507" s="160"/>
      <c r="G507" s="160"/>
      <c r="H507" s="160"/>
      <c r="I507" s="160"/>
      <c r="J507" s="160"/>
      <c r="K507" s="160"/>
      <c r="L507" s="160"/>
      <c r="M507" s="160"/>
      <c r="N507" s="160"/>
      <c r="O507" s="160"/>
      <c r="P507" s="160"/>
      <c r="Q507" s="160"/>
      <c r="R507" s="160"/>
      <c r="S507" s="160"/>
      <c r="T507" s="160"/>
      <c r="U507" s="160"/>
      <c r="V507" s="160"/>
      <c r="W507" s="160"/>
      <c r="X507" s="151"/>
      <c r="Y507" s="151"/>
      <c r="Z507" s="151"/>
      <c r="AA507" s="151"/>
      <c r="AB507" s="151"/>
      <c r="AC507" s="151"/>
      <c r="AD507" s="151"/>
      <c r="AE507" s="151"/>
      <c r="AF507" s="151"/>
      <c r="AG507" s="151" t="s">
        <v>250</v>
      </c>
      <c r="AH507" s="151">
        <v>2</v>
      </c>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row>
    <row r="508" spans="1:60" outlineLevel="1">
      <c r="A508" s="158"/>
      <c r="B508" s="159"/>
      <c r="C508" s="200" t="s">
        <v>2564</v>
      </c>
      <c r="D508" s="192"/>
      <c r="E508" s="193">
        <v>11.32</v>
      </c>
      <c r="F508" s="160"/>
      <c r="G508" s="160"/>
      <c r="H508" s="160"/>
      <c r="I508" s="160"/>
      <c r="J508" s="160"/>
      <c r="K508" s="160"/>
      <c r="L508" s="160"/>
      <c r="M508" s="160"/>
      <c r="N508" s="160"/>
      <c r="O508" s="160"/>
      <c r="P508" s="160"/>
      <c r="Q508" s="160"/>
      <c r="R508" s="160"/>
      <c r="S508" s="160"/>
      <c r="T508" s="160"/>
      <c r="U508" s="160"/>
      <c r="V508" s="160"/>
      <c r="W508" s="160"/>
      <c r="X508" s="151"/>
      <c r="Y508" s="151"/>
      <c r="Z508" s="151"/>
      <c r="AA508" s="151"/>
      <c r="AB508" s="151"/>
      <c r="AC508" s="151"/>
      <c r="AD508" s="151"/>
      <c r="AE508" s="151"/>
      <c r="AF508" s="151"/>
      <c r="AG508" s="151" t="s">
        <v>250</v>
      </c>
      <c r="AH508" s="151">
        <v>2</v>
      </c>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row>
    <row r="509" spans="1:60" outlineLevel="1">
      <c r="A509" s="158"/>
      <c r="B509" s="159"/>
      <c r="C509" s="200" t="s">
        <v>2565</v>
      </c>
      <c r="D509" s="192"/>
      <c r="E509" s="193">
        <v>7.61</v>
      </c>
      <c r="F509" s="160"/>
      <c r="G509" s="160"/>
      <c r="H509" s="160"/>
      <c r="I509" s="160"/>
      <c r="J509" s="160"/>
      <c r="K509" s="160"/>
      <c r="L509" s="160"/>
      <c r="M509" s="160"/>
      <c r="N509" s="160"/>
      <c r="O509" s="160"/>
      <c r="P509" s="160"/>
      <c r="Q509" s="160"/>
      <c r="R509" s="160"/>
      <c r="S509" s="160"/>
      <c r="T509" s="160"/>
      <c r="U509" s="160"/>
      <c r="V509" s="160"/>
      <c r="W509" s="160"/>
      <c r="X509" s="151"/>
      <c r="Y509" s="151"/>
      <c r="Z509" s="151"/>
      <c r="AA509" s="151"/>
      <c r="AB509" s="151"/>
      <c r="AC509" s="151"/>
      <c r="AD509" s="151"/>
      <c r="AE509" s="151"/>
      <c r="AF509" s="151"/>
      <c r="AG509" s="151" t="s">
        <v>250</v>
      </c>
      <c r="AH509" s="151">
        <v>2</v>
      </c>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row>
    <row r="510" spans="1:60" outlineLevel="1">
      <c r="A510" s="158"/>
      <c r="B510" s="159"/>
      <c r="C510" s="200" t="s">
        <v>2566</v>
      </c>
      <c r="D510" s="192"/>
      <c r="E510" s="193">
        <v>3.3</v>
      </c>
      <c r="F510" s="160"/>
      <c r="G510" s="160"/>
      <c r="H510" s="160"/>
      <c r="I510" s="160"/>
      <c r="J510" s="160"/>
      <c r="K510" s="160"/>
      <c r="L510" s="160"/>
      <c r="M510" s="160"/>
      <c r="N510" s="160"/>
      <c r="O510" s="160"/>
      <c r="P510" s="160"/>
      <c r="Q510" s="160"/>
      <c r="R510" s="160"/>
      <c r="S510" s="160"/>
      <c r="T510" s="160"/>
      <c r="U510" s="160"/>
      <c r="V510" s="160"/>
      <c r="W510" s="160"/>
      <c r="X510" s="151"/>
      <c r="Y510" s="151"/>
      <c r="Z510" s="151"/>
      <c r="AA510" s="151"/>
      <c r="AB510" s="151"/>
      <c r="AC510" s="151"/>
      <c r="AD510" s="151"/>
      <c r="AE510" s="151"/>
      <c r="AF510" s="151"/>
      <c r="AG510" s="151" t="s">
        <v>250</v>
      </c>
      <c r="AH510" s="151">
        <v>2</v>
      </c>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row>
    <row r="511" spans="1:60" outlineLevel="1">
      <c r="A511" s="158"/>
      <c r="B511" s="159"/>
      <c r="C511" s="200" t="s">
        <v>2567</v>
      </c>
      <c r="D511" s="192"/>
      <c r="E511" s="193">
        <v>2.7</v>
      </c>
      <c r="F511" s="160"/>
      <c r="G511" s="160"/>
      <c r="H511" s="160"/>
      <c r="I511" s="160"/>
      <c r="J511" s="160"/>
      <c r="K511" s="160"/>
      <c r="L511" s="160"/>
      <c r="M511" s="160"/>
      <c r="N511" s="160"/>
      <c r="O511" s="160"/>
      <c r="P511" s="160"/>
      <c r="Q511" s="160"/>
      <c r="R511" s="160"/>
      <c r="S511" s="160"/>
      <c r="T511" s="160"/>
      <c r="U511" s="160"/>
      <c r="V511" s="160"/>
      <c r="W511" s="160"/>
      <c r="X511" s="151"/>
      <c r="Y511" s="151"/>
      <c r="Z511" s="151"/>
      <c r="AA511" s="151"/>
      <c r="AB511" s="151"/>
      <c r="AC511" s="151"/>
      <c r="AD511" s="151"/>
      <c r="AE511" s="151"/>
      <c r="AF511" s="151"/>
      <c r="AG511" s="151" t="s">
        <v>250</v>
      </c>
      <c r="AH511" s="151">
        <v>2</v>
      </c>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row>
    <row r="512" spans="1:60" outlineLevel="1">
      <c r="A512" s="158"/>
      <c r="B512" s="159"/>
      <c r="C512" s="200" t="s">
        <v>2568</v>
      </c>
      <c r="D512" s="192"/>
      <c r="E512" s="193">
        <v>27.85</v>
      </c>
      <c r="F512" s="160"/>
      <c r="G512" s="160"/>
      <c r="H512" s="160"/>
      <c r="I512" s="160"/>
      <c r="J512" s="160"/>
      <c r="K512" s="160"/>
      <c r="L512" s="160"/>
      <c r="M512" s="160"/>
      <c r="N512" s="160"/>
      <c r="O512" s="160"/>
      <c r="P512" s="160"/>
      <c r="Q512" s="160"/>
      <c r="R512" s="160"/>
      <c r="S512" s="160"/>
      <c r="T512" s="160"/>
      <c r="U512" s="160"/>
      <c r="V512" s="160"/>
      <c r="W512" s="160"/>
      <c r="X512" s="151"/>
      <c r="Y512" s="151"/>
      <c r="Z512" s="151"/>
      <c r="AA512" s="151"/>
      <c r="AB512" s="151"/>
      <c r="AC512" s="151"/>
      <c r="AD512" s="151"/>
      <c r="AE512" s="151"/>
      <c r="AF512" s="151"/>
      <c r="AG512" s="151" t="s">
        <v>250</v>
      </c>
      <c r="AH512" s="151">
        <v>2</v>
      </c>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row>
    <row r="513" spans="1:60" outlineLevel="1">
      <c r="A513" s="158"/>
      <c r="B513" s="159"/>
      <c r="C513" s="200" t="s">
        <v>2569</v>
      </c>
      <c r="D513" s="192"/>
      <c r="E513" s="193">
        <v>33</v>
      </c>
      <c r="F513" s="160"/>
      <c r="G513" s="160"/>
      <c r="H513" s="160"/>
      <c r="I513" s="160"/>
      <c r="J513" s="160"/>
      <c r="K513" s="160"/>
      <c r="L513" s="160"/>
      <c r="M513" s="160"/>
      <c r="N513" s="160"/>
      <c r="O513" s="160"/>
      <c r="P513" s="160"/>
      <c r="Q513" s="160"/>
      <c r="R513" s="160"/>
      <c r="S513" s="160"/>
      <c r="T513" s="160"/>
      <c r="U513" s="160"/>
      <c r="V513" s="160"/>
      <c r="W513" s="160"/>
      <c r="X513" s="151"/>
      <c r="Y513" s="151"/>
      <c r="Z513" s="151"/>
      <c r="AA513" s="151"/>
      <c r="AB513" s="151"/>
      <c r="AC513" s="151"/>
      <c r="AD513" s="151"/>
      <c r="AE513" s="151"/>
      <c r="AF513" s="151"/>
      <c r="AG513" s="151" t="s">
        <v>250</v>
      </c>
      <c r="AH513" s="151">
        <v>2</v>
      </c>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row>
    <row r="514" spans="1:60" outlineLevel="1">
      <c r="A514" s="158"/>
      <c r="B514" s="159"/>
      <c r="C514" s="200" t="s">
        <v>2570</v>
      </c>
      <c r="D514" s="192"/>
      <c r="E514" s="193">
        <v>64.8</v>
      </c>
      <c r="F514" s="160"/>
      <c r="G514" s="160"/>
      <c r="H514" s="160"/>
      <c r="I514" s="160"/>
      <c r="J514" s="160"/>
      <c r="K514" s="160"/>
      <c r="L514" s="160"/>
      <c r="M514" s="160"/>
      <c r="N514" s="160"/>
      <c r="O514" s="160"/>
      <c r="P514" s="160"/>
      <c r="Q514" s="160"/>
      <c r="R514" s="160"/>
      <c r="S514" s="160"/>
      <c r="T514" s="160"/>
      <c r="U514" s="160"/>
      <c r="V514" s="160"/>
      <c r="W514" s="160"/>
      <c r="X514" s="151"/>
      <c r="Y514" s="151"/>
      <c r="Z514" s="151"/>
      <c r="AA514" s="151"/>
      <c r="AB514" s="151"/>
      <c r="AC514" s="151"/>
      <c r="AD514" s="151"/>
      <c r="AE514" s="151"/>
      <c r="AF514" s="151"/>
      <c r="AG514" s="151" t="s">
        <v>250</v>
      </c>
      <c r="AH514" s="151">
        <v>2</v>
      </c>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row>
    <row r="515" spans="1:60" outlineLevel="1">
      <c r="A515" s="158"/>
      <c r="B515" s="159"/>
      <c r="C515" s="200" t="s">
        <v>2571</v>
      </c>
      <c r="D515" s="192"/>
      <c r="E515" s="193">
        <v>6.98</v>
      </c>
      <c r="F515" s="160"/>
      <c r="G515" s="160"/>
      <c r="H515" s="160"/>
      <c r="I515" s="160"/>
      <c r="J515" s="160"/>
      <c r="K515" s="160"/>
      <c r="L515" s="160"/>
      <c r="M515" s="160"/>
      <c r="N515" s="160"/>
      <c r="O515" s="160"/>
      <c r="P515" s="160"/>
      <c r="Q515" s="160"/>
      <c r="R515" s="160"/>
      <c r="S515" s="160"/>
      <c r="T515" s="160"/>
      <c r="U515" s="160"/>
      <c r="V515" s="160"/>
      <c r="W515" s="160"/>
      <c r="X515" s="151"/>
      <c r="Y515" s="151"/>
      <c r="Z515" s="151"/>
      <c r="AA515" s="151"/>
      <c r="AB515" s="151"/>
      <c r="AC515" s="151"/>
      <c r="AD515" s="151"/>
      <c r="AE515" s="151"/>
      <c r="AF515" s="151"/>
      <c r="AG515" s="151" t="s">
        <v>250</v>
      </c>
      <c r="AH515" s="151">
        <v>2</v>
      </c>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row>
    <row r="516" spans="1:60" outlineLevel="1">
      <c r="A516" s="158"/>
      <c r="B516" s="159"/>
      <c r="C516" s="200" t="s">
        <v>2572</v>
      </c>
      <c r="D516" s="192"/>
      <c r="E516" s="193">
        <v>5.85</v>
      </c>
      <c r="F516" s="160"/>
      <c r="G516" s="160"/>
      <c r="H516" s="160"/>
      <c r="I516" s="160"/>
      <c r="J516" s="160"/>
      <c r="K516" s="160"/>
      <c r="L516" s="160"/>
      <c r="M516" s="160"/>
      <c r="N516" s="160"/>
      <c r="O516" s="160"/>
      <c r="P516" s="160"/>
      <c r="Q516" s="160"/>
      <c r="R516" s="160"/>
      <c r="S516" s="160"/>
      <c r="T516" s="160"/>
      <c r="U516" s="160"/>
      <c r="V516" s="160"/>
      <c r="W516" s="160"/>
      <c r="X516" s="151"/>
      <c r="Y516" s="151"/>
      <c r="Z516" s="151"/>
      <c r="AA516" s="151"/>
      <c r="AB516" s="151"/>
      <c r="AC516" s="151"/>
      <c r="AD516" s="151"/>
      <c r="AE516" s="151"/>
      <c r="AF516" s="151"/>
      <c r="AG516" s="151" t="s">
        <v>250</v>
      </c>
      <c r="AH516" s="151">
        <v>2</v>
      </c>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row>
    <row r="517" spans="1:60" outlineLevel="1">
      <c r="A517" s="158"/>
      <c r="B517" s="159"/>
      <c r="C517" s="200" t="s">
        <v>2573</v>
      </c>
      <c r="D517" s="192"/>
      <c r="E517" s="193">
        <v>3.85</v>
      </c>
      <c r="F517" s="160"/>
      <c r="G517" s="160"/>
      <c r="H517" s="160"/>
      <c r="I517" s="160"/>
      <c r="J517" s="160"/>
      <c r="K517" s="160"/>
      <c r="L517" s="160"/>
      <c r="M517" s="160"/>
      <c r="N517" s="160"/>
      <c r="O517" s="160"/>
      <c r="P517" s="160"/>
      <c r="Q517" s="160"/>
      <c r="R517" s="160"/>
      <c r="S517" s="160"/>
      <c r="T517" s="160"/>
      <c r="U517" s="160"/>
      <c r="V517" s="160"/>
      <c r="W517" s="160"/>
      <c r="X517" s="151"/>
      <c r="Y517" s="151"/>
      <c r="Z517" s="151"/>
      <c r="AA517" s="151"/>
      <c r="AB517" s="151"/>
      <c r="AC517" s="151"/>
      <c r="AD517" s="151"/>
      <c r="AE517" s="151"/>
      <c r="AF517" s="151"/>
      <c r="AG517" s="151" t="s">
        <v>250</v>
      </c>
      <c r="AH517" s="151">
        <v>2</v>
      </c>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row>
    <row r="518" spans="1:60" outlineLevel="1">
      <c r="A518" s="158"/>
      <c r="B518" s="159"/>
      <c r="C518" s="200" t="s">
        <v>2574</v>
      </c>
      <c r="D518" s="192"/>
      <c r="E518" s="193">
        <v>3.87</v>
      </c>
      <c r="F518" s="160"/>
      <c r="G518" s="160"/>
      <c r="H518" s="160"/>
      <c r="I518" s="160"/>
      <c r="J518" s="160"/>
      <c r="K518" s="160"/>
      <c r="L518" s="160"/>
      <c r="M518" s="160"/>
      <c r="N518" s="160"/>
      <c r="O518" s="160"/>
      <c r="P518" s="160"/>
      <c r="Q518" s="160"/>
      <c r="R518" s="160"/>
      <c r="S518" s="160"/>
      <c r="T518" s="160"/>
      <c r="U518" s="160"/>
      <c r="V518" s="160"/>
      <c r="W518" s="160"/>
      <c r="X518" s="151"/>
      <c r="Y518" s="151"/>
      <c r="Z518" s="151"/>
      <c r="AA518" s="151"/>
      <c r="AB518" s="151"/>
      <c r="AC518" s="151"/>
      <c r="AD518" s="151"/>
      <c r="AE518" s="151"/>
      <c r="AF518" s="151"/>
      <c r="AG518" s="151" t="s">
        <v>250</v>
      </c>
      <c r="AH518" s="151">
        <v>2</v>
      </c>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row>
    <row r="519" spans="1:60" outlineLevel="1">
      <c r="A519" s="158"/>
      <c r="B519" s="159"/>
      <c r="C519" s="201" t="s">
        <v>284</v>
      </c>
      <c r="D519" s="194"/>
      <c r="E519" s="195">
        <v>361.01</v>
      </c>
      <c r="F519" s="160"/>
      <c r="G519" s="160"/>
      <c r="H519" s="160"/>
      <c r="I519" s="160"/>
      <c r="J519" s="160"/>
      <c r="K519" s="160"/>
      <c r="L519" s="160"/>
      <c r="M519" s="160"/>
      <c r="N519" s="160"/>
      <c r="O519" s="160"/>
      <c r="P519" s="160"/>
      <c r="Q519" s="160"/>
      <c r="R519" s="160"/>
      <c r="S519" s="160"/>
      <c r="T519" s="160"/>
      <c r="U519" s="160"/>
      <c r="V519" s="160"/>
      <c r="W519" s="160"/>
      <c r="X519" s="151"/>
      <c r="Y519" s="151"/>
      <c r="Z519" s="151"/>
      <c r="AA519" s="151"/>
      <c r="AB519" s="151"/>
      <c r="AC519" s="151"/>
      <c r="AD519" s="151"/>
      <c r="AE519" s="151"/>
      <c r="AF519" s="151"/>
      <c r="AG519" s="151" t="s">
        <v>250</v>
      </c>
      <c r="AH519" s="151">
        <v>3</v>
      </c>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row>
    <row r="520" spans="1:60" outlineLevel="1">
      <c r="A520" s="158"/>
      <c r="B520" s="159"/>
      <c r="C520" s="199" t="s">
        <v>285</v>
      </c>
      <c r="D520" s="192"/>
      <c r="E520" s="193"/>
      <c r="F520" s="160"/>
      <c r="G520" s="160"/>
      <c r="H520" s="160"/>
      <c r="I520" s="160"/>
      <c r="J520" s="160"/>
      <c r="K520" s="160"/>
      <c r="L520" s="160"/>
      <c r="M520" s="160"/>
      <c r="N520" s="160"/>
      <c r="O520" s="160"/>
      <c r="P520" s="160"/>
      <c r="Q520" s="160"/>
      <c r="R520" s="160"/>
      <c r="S520" s="160"/>
      <c r="T520" s="160"/>
      <c r="U520" s="160"/>
      <c r="V520" s="160"/>
      <c r="W520" s="160"/>
      <c r="X520" s="151"/>
      <c r="Y520" s="151"/>
      <c r="Z520" s="151"/>
      <c r="AA520" s="151"/>
      <c r="AB520" s="151"/>
      <c r="AC520" s="151"/>
      <c r="AD520" s="151"/>
      <c r="AE520" s="151"/>
      <c r="AF520" s="151"/>
      <c r="AG520" s="151" t="s">
        <v>250</v>
      </c>
      <c r="AH520" s="151"/>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row>
    <row r="521" spans="1:60" outlineLevel="1">
      <c r="A521" s="158"/>
      <c r="B521" s="159"/>
      <c r="C521" s="198" t="s">
        <v>2640</v>
      </c>
      <c r="D521" s="190"/>
      <c r="E521" s="191">
        <v>133.5737</v>
      </c>
      <c r="F521" s="160"/>
      <c r="G521" s="160"/>
      <c r="H521" s="160"/>
      <c r="I521" s="160"/>
      <c r="J521" s="160"/>
      <c r="K521" s="160"/>
      <c r="L521" s="160"/>
      <c r="M521" s="160"/>
      <c r="N521" s="160"/>
      <c r="O521" s="160"/>
      <c r="P521" s="160"/>
      <c r="Q521" s="160"/>
      <c r="R521" s="160"/>
      <c r="S521" s="160"/>
      <c r="T521" s="160"/>
      <c r="U521" s="160"/>
      <c r="V521" s="160"/>
      <c r="W521" s="160"/>
      <c r="X521" s="151"/>
      <c r="Y521" s="151"/>
      <c r="Z521" s="151"/>
      <c r="AA521" s="151"/>
      <c r="AB521" s="151"/>
      <c r="AC521" s="151"/>
      <c r="AD521" s="151"/>
      <c r="AE521" s="151"/>
      <c r="AF521" s="151"/>
      <c r="AG521" s="151" t="s">
        <v>250</v>
      </c>
      <c r="AH521" s="151">
        <v>0</v>
      </c>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row>
    <row r="522" spans="1:60" outlineLevel="1">
      <c r="A522" s="158"/>
      <c r="B522" s="159"/>
      <c r="C522" s="199" t="s">
        <v>279</v>
      </c>
      <c r="D522" s="192"/>
      <c r="E522" s="193"/>
      <c r="F522" s="160"/>
      <c r="G522" s="160"/>
      <c r="H522" s="160"/>
      <c r="I522" s="160"/>
      <c r="J522" s="160"/>
      <c r="K522" s="160"/>
      <c r="L522" s="160"/>
      <c r="M522" s="160"/>
      <c r="N522" s="160"/>
      <c r="O522" s="160"/>
      <c r="P522" s="160"/>
      <c r="Q522" s="160"/>
      <c r="R522" s="160"/>
      <c r="S522" s="160"/>
      <c r="T522" s="160"/>
      <c r="U522" s="160"/>
      <c r="V522" s="160"/>
      <c r="W522" s="160"/>
      <c r="X522" s="151"/>
      <c r="Y522" s="151"/>
      <c r="Z522" s="151"/>
      <c r="AA522" s="151"/>
      <c r="AB522" s="151"/>
      <c r="AC522" s="151"/>
      <c r="AD522" s="151"/>
      <c r="AE522" s="151"/>
      <c r="AF522" s="151"/>
      <c r="AG522" s="151" t="s">
        <v>250</v>
      </c>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row>
    <row r="523" spans="1:60" outlineLevel="1">
      <c r="A523" s="158"/>
      <c r="B523" s="159"/>
      <c r="C523" s="200" t="s">
        <v>2576</v>
      </c>
      <c r="D523" s="192"/>
      <c r="E523" s="193">
        <v>5.0199999999999996</v>
      </c>
      <c r="F523" s="160"/>
      <c r="G523" s="160"/>
      <c r="H523" s="160"/>
      <c r="I523" s="160"/>
      <c r="J523" s="160"/>
      <c r="K523" s="160"/>
      <c r="L523" s="160"/>
      <c r="M523" s="160"/>
      <c r="N523" s="160"/>
      <c r="O523" s="160"/>
      <c r="P523" s="160"/>
      <c r="Q523" s="160"/>
      <c r="R523" s="160"/>
      <c r="S523" s="160"/>
      <c r="T523" s="160"/>
      <c r="U523" s="160"/>
      <c r="V523" s="160"/>
      <c r="W523" s="160"/>
      <c r="X523" s="151"/>
      <c r="Y523" s="151"/>
      <c r="Z523" s="151"/>
      <c r="AA523" s="151"/>
      <c r="AB523" s="151"/>
      <c r="AC523" s="151"/>
      <c r="AD523" s="151"/>
      <c r="AE523" s="151"/>
      <c r="AF523" s="151"/>
      <c r="AG523" s="151" t="s">
        <v>250</v>
      </c>
      <c r="AH523" s="151">
        <v>2</v>
      </c>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row>
    <row r="524" spans="1:60" outlineLevel="1">
      <c r="A524" s="158"/>
      <c r="B524" s="159"/>
      <c r="C524" s="200" t="s">
        <v>2577</v>
      </c>
      <c r="D524" s="192"/>
      <c r="E524" s="193">
        <v>7.19</v>
      </c>
      <c r="F524" s="160"/>
      <c r="G524" s="160"/>
      <c r="H524" s="160"/>
      <c r="I524" s="160"/>
      <c r="J524" s="160"/>
      <c r="K524" s="160"/>
      <c r="L524" s="160"/>
      <c r="M524" s="160"/>
      <c r="N524" s="160"/>
      <c r="O524" s="160"/>
      <c r="P524" s="160"/>
      <c r="Q524" s="160"/>
      <c r="R524" s="160"/>
      <c r="S524" s="160"/>
      <c r="T524" s="160"/>
      <c r="U524" s="160"/>
      <c r="V524" s="160"/>
      <c r="W524" s="160"/>
      <c r="X524" s="151"/>
      <c r="Y524" s="151"/>
      <c r="Z524" s="151"/>
      <c r="AA524" s="151"/>
      <c r="AB524" s="151"/>
      <c r="AC524" s="151"/>
      <c r="AD524" s="151"/>
      <c r="AE524" s="151"/>
      <c r="AF524" s="151"/>
      <c r="AG524" s="151" t="s">
        <v>250</v>
      </c>
      <c r="AH524" s="151">
        <v>2</v>
      </c>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row>
    <row r="525" spans="1:60" outlineLevel="1">
      <c r="A525" s="158"/>
      <c r="B525" s="159"/>
      <c r="C525" s="201" t="s">
        <v>284</v>
      </c>
      <c r="D525" s="194"/>
      <c r="E525" s="195">
        <v>12.21</v>
      </c>
      <c r="F525" s="160"/>
      <c r="G525" s="160"/>
      <c r="H525" s="160"/>
      <c r="I525" s="160"/>
      <c r="J525" s="160"/>
      <c r="K525" s="160"/>
      <c r="L525" s="160"/>
      <c r="M525" s="160"/>
      <c r="N525" s="160"/>
      <c r="O525" s="160"/>
      <c r="P525" s="160"/>
      <c r="Q525" s="160"/>
      <c r="R525" s="160"/>
      <c r="S525" s="160"/>
      <c r="T525" s="160"/>
      <c r="U525" s="160"/>
      <c r="V525" s="160"/>
      <c r="W525" s="160"/>
      <c r="X525" s="151"/>
      <c r="Y525" s="151"/>
      <c r="Z525" s="151"/>
      <c r="AA525" s="151"/>
      <c r="AB525" s="151"/>
      <c r="AC525" s="151"/>
      <c r="AD525" s="151"/>
      <c r="AE525" s="151"/>
      <c r="AF525" s="151"/>
      <c r="AG525" s="151" t="s">
        <v>250</v>
      </c>
      <c r="AH525" s="151">
        <v>3</v>
      </c>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row>
    <row r="526" spans="1:60" outlineLevel="1">
      <c r="A526" s="158"/>
      <c r="B526" s="159"/>
      <c r="C526" s="199" t="s">
        <v>285</v>
      </c>
      <c r="D526" s="192"/>
      <c r="E526" s="193"/>
      <c r="F526" s="160"/>
      <c r="G526" s="160"/>
      <c r="H526" s="160"/>
      <c r="I526" s="160"/>
      <c r="J526" s="160"/>
      <c r="K526" s="160"/>
      <c r="L526" s="160"/>
      <c r="M526" s="160"/>
      <c r="N526" s="160"/>
      <c r="O526" s="160"/>
      <c r="P526" s="160"/>
      <c r="Q526" s="160"/>
      <c r="R526" s="160"/>
      <c r="S526" s="160"/>
      <c r="T526" s="160"/>
      <c r="U526" s="160"/>
      <c r="V526" s="160"/>
      <c r="W526" s="160"/>
      <c r="X526" s="151"/>
      <c r="Y526" s="151"/>
      <c r="Z526" s="151"/>
      <c r="AA526" s="151"/>
      <c r="AB526" s="151"/>
      <c r="AC526" s="151"/>
      <c r="AD526" s="151"/>
      <c r="AE526" s="151"/>
      <c r="AF526" s="151"/>
      <c r="AG526" s="151" t="s">
        <v>250</v>
      </c>
      <c r="AH526" s="151"/>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row>
    <row r="527" spans="1:60" outlineLevel="1">
      <c r="A527" s="158"/>
      <c r="B527" s="159"/>
      <c r="C527" s="198" t="s">
        <v>2641</v>
      </c>
      <c r="D527" s="190"/>
      <c r="E527" s="191">
        <v>6.1050000000000004</v>
      </c>
      <c r="F527" s="160"/>
      <c r="G527" s="160"/>
      <c r="H527" s="160"/>
      <c r="I527" s="160"/>
      <c r="J527" s="160"/>
      <c r="K527" s="160"/>
      <c r="L527" s="160"/>
      <c r="M527" s="160"/>
      <c r="N527" s="160"/>
      <c r="O527" s="160"/>
      <c r="P527" s="160"/>
      <c r="Q527" s="160"/>
      <c r="R527" s="160"/>
      <c r="S527" s="160"/>
      <c r="T527" s="160"/>
      <c r="U527" s="160"/>
      <c r="V527" s="160"/>
      <c r="W527" s="160"/>
      <c r="X527" s="151"/>
      <c r="Y527" s="151"/>
      <c r="Z527" s="151"/>
      <c r="AA527" s="151"/>
      <c r="AB527" s="151"/>
      <c r="AC527" s="151"/>
      <c r="AD527" s="151"/>
      <c r="AE527" s="151"/>
      <c r="AF527" s="151"/>
      <c r="AG527" s="151" t="s">
        <v>250</v>
      </c>
      <c r="AH527" s="151">
        <v>0</v>
      </c>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row>
    <row r="528" spans="1:60" outlineLevel="1">
      <c r="A528" s="158"/>
      <c r="B528" s="159"/>
      <c r="C528" s="198" t="s">
        <v>2599</v>
      </c>
      <c r="D528" s="190"/>
      <c r="E528" s="191">
        <v>33.799999999999997</v>
      </c>
      <c r="F528" s="160"/>
      <c r="G528" s="160"/>
      <c r="H528" s="160"/>
      <c r="I528" s="160"/>
      <c r="J528" s="160"/>
      <c r="K528" s="160"/>
      <c r="L528" s="160"/>
      <c r="M528" s="160"/>
      <c r="N528" s="160"/>
      <c r="O528" s="160"/>
      <c r="P528" s="160"/>
      <c r="Q528" s="160"/>
      <c r="R528" s="160"/>
      <c r="S528" s="160"/>
      <c r="T528" s="160"/>
      <c r="U528" s="160"/>
      <c r="V528" s="160"/>
      <c r="W528" s="160"/>
      <c r="X528" s="151"/>
      <c r="Y528" s="151"/>
      <c r="Z528" s="151"/>
      <c r="AA528" s="151"/>
      <c r="AB528" s="151"/>
      <c r="AC528" s="151"/>
      <c r="AD528" s="151"/>
      <c r="AE528" s="151"/>
      <c r="AF528" s="151"/>
      <c r="AG528" s="151" t="s">
        <v>250</v>
      </c>
      <c r="AH528" s="151">
        <v>0</v>
      </c>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row>
    <row r="529" spans="1:60" outlineLevel="1">
      <c r="A529" s="168">
        <v>45</v>
      </c>
      <c r="B529" s="169" t="s">
        <v>2683</v>
      </c>
      <c r="C529" s="185" t="s">
        <v>2684</v>
      </c>
      <c r="D529" s="170" t="s">
        <v>292</v>
      </c>
      <c r="E529" s="171">
        <v>1010.1787</v>
      </c>
      <c r="F529" s="172">
        <v>0</v>
      </c>
      <c r="G529" s="173">
        <f>ROUND(E529*F529,2)</f>
        <v>0</v>
      </c>
      <c r="H529" s="172"/>
      <c r="I529" s="173">
        <f>ROUND(E529*H529,2)</f>
        <v>0</v>
      </c>
      <c r="J529" s="172"/>
      <c r="K529" s="173">
        <f>ROUND(E529*J529,2)</f>
        <v>0</v>
      </c>
      <c r="L529" s="173">
        <v>21</v>
      </c>
      <c r="M529" s="173">
        <f>G529*(1+L529/100)</f>
        <v>0</v>
      </c>
      <c r="N529" s="173">
        <v>6.0999999999999997E-4</v>
      </c>
      <c r="O529" s="173">
        <f>ROUND(E529*N529,2)</f>
        <v>0.62</v>
      </c>
      <c r="P529" s="173">
        <v>0</v>
      </c>
      <c r="Q529" s="173">
        <f>ROUND(E529*P529,2)</f>
        <v>0</v>
      </c>
      <c r="R529" s="173" t="s">
        <v>309</v>
      </c>
      <c r="S529" s="173" t="s">
        <v>201</v>
      </c>
      <c r="T529" s="174" t="s">
        <v>245</v>
      </c>
      <c r="U529" s="160">
        <v>0.24199999999999999</v>
      </c>
      <c r="V529" s="160">
        <f>ROUND(E529*U529,2)</f>
        <v>244.46</v>
      </c>
      <c r="W529" s="160"/>
      <c r="X529" s="151"/>
      <c r="Y529" s="151"/>
      <c r="Z529" s="151"/>
      <c r="AA529" s="151"/>
      <c r="AB529" s="151"/>
      <c r="AC529" s="151"/>
      <c r="AD529" s="151"/>
      <c r="AE529" s="151"/>
      <c r="AF529" s="151"/>
      <c r="AG529" s="151" t="s">
        <v>246</v>
      </c>
      <c r="AH529" s="151"/>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row>
    <row r="530" spans="1:60" outlineLevel="1">
      <c r="A530" s="158"/>
      <c r="B530" s="159"/>
      <c r="C530" s="319" t="s">
        <v>2685</v>
      </c>
      <c r="D530" s="320"/>
      <c r="E530" s="320"/>
      <c r="F530" s="320"/>
      <c r="G530" s="320"/>
      <c r="H530" s="160"/>
      <c r="I530" s="160"/>
      <c r="J530" s="160"/>
      <c r="K530" s="160"/>
      <c r="L530" s="160"/>
      <c r="M530" s="160"/>
      <c r="N530" s="160"/>
      <c r="O530" s="160"/>
      <c r="P530" s="160"/>
      <c r="Q530" s="160"/>
      <c r="R530" s="160"/>
      <c r="S530" s="160"/>
      <c r="T530" s="160"/>
      <c r="U530" s="160"/>
      <c r="V530" s="160"/>
      <c r="W530" s="160"/>
      <c r="X530" s="151"/>
      <c r="Y530" s="151"/>
      <c r="Z530" s="151"/>
      <c r="AA530" s="151"/>
      <c r="AB530" s="151"/>
      <c r="AC530" s="151"/>
      <c r="AD530" s="151"/>
      <c r="AE530" s="151"/>
      <c r="AF530" s="151"/>
      <c r="AG530" s="151" t="s">
        <v>204</v>
      </c>
      <c r="AH530" s="151"/>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row>
    <row r="531" spans="1:60" outlineLevel="1">
      <c r="A531" s="158"/>
      <c r="B531" s="159"/>
      <c r="C531" s="198" t="s">
        <v>2601</v>
      </c>
      <c r="D531" s="190"/>
      <c r="E531" s="191">
        <v>42.5</v>
      </c>
      <c r="F531" s="160"/>
      <c r="G531" s="160"/>
      <c r="H531" s="160"/>
      <c r="I531" s="160"/>
      <c r="J531" s="160"/>
      <c r="K531" s="160"/>
      <c r="L531" s="160"/>
      <c r="M531" s="160"/>
      <c r="N531" s="160"/>
      <c r="O531" s="160"/>
      <c r="P531" s="160"/>
      <c r="Q531" s="160"/>
      <c r="R531" s="160"/>
      <c r="S531" s="160"/>
      <c r="T531" s="160"/>
      <c r="U531" s="160"/>
      <c r="V531" s="160"/>
      <c r="W531" s="160"/>
      <c r="X531" s="151"/>
      <c r="Y531" s="151"/>
      <c r="Z531" s="151"/>
      <c r="AA531" s="151"/>
      <c r="AB531" s="151"/>
      <c r="AC531" s="151"/>
      <c r="AD531" s="151"/>
      <c r="AE531" s="151"/>
      <c r="AF531" s="151"/>
      <c r="AG531" s="151" t="s">
        <v>250</v>
      </c>
      <c r="AH531" s="151">
        <v>0</v>
      </c>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row>
    <row r="532" spans="1:60" outlineLevel="1">
      <c r="A532" s="158"/>
      <c r="B532" s="159"/>
      <c r="C532" s="198" t="s">
        <v>2602</v>
      </c>
      <c r="D532" s="190"/>
      <c r="E532" s="191">
        <v>21</v>
      </c>
      <c r="F532" s="160"/>
      <c r="G532" s="160"/>
      <c r="H532" s="160"/>
      <c r="I532" s="160"/>
      <c r="J532" s="160"/>
      <c r="K532" s="160"/>
      <c r="L532" s="160"/>
      <c r="M532" s="160"/>
      <c r="N532" s="160"/>
      <c r="O532" s="160"/>
      <c r="P532" s="160"/>
      <c r="Q532" s="160"/>
      <c r="R532" s="160"/>
      <c r="S532" s="160"/>
      <c r="T532" s="160"/>
      <c r="U532" s="160"/>
      <c r="V532" s="160"/>
      <c r="W532" s="160"/>
      <c r="X532" s="151"/>
      <c r="Y532" s="151"/>
      <c r="Z532" s="151"/>
      <c r="AA532" s="151"/>
      <c r="AB532" s="151"/>
      <c r="AC532" s="151"/>
      <c r="AD532" s="151"/>
      <c r="AE532" s="151"/>
      <c r="AF532" s="151"/>
      <c r="AG532" s="151" t="s">
        <v>250</v>
      </c>
      <c r="AH532" s="151">
        <v>0</v>
      </c>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row>
    <row r="533" spans="1:60" outlineLevel="1">
      <c r="A533" s="158"/>
      <c r="B533" s="159"/>
      <c r="C533" s="198" t="s">
        <v>2603</v>
      </c>
      <c r="D533" s="190"/>
      <c r="E533" s="191">
        <v>22</v>
      </c>
      <c r="F533" s="160"/>
      <c r="G533" s="160"/>
      <c r="H533" s="160"/>
      <c r="I533" s="160"/>
      <c r="J533" s="160"/>
      <c r="K533" s="160"/>
      <c r="L533" s="160"/>
      <c r="M533" s="160"/>
      <c r="N533" s="160"/>
      <c r="O533" s="160"/>
      <c r="P533" s="160"/>
      <c r="Q533" s="160"/>
      <c r="R533" s="160"/>
      <c r="S533" s="160"/>
      <c r="T533" s="160"/>
      <c r="U533" s="160"/>
      <c r="V533" s="160"/>
      <c r="W533" s="160"/>
      <c r="X533" s="151"/>
      <c r="Y533" s="151"/>
      <c r="Z533" s="151"/>
      <c r="AA533" s="151"/>
      <c r="AB533" s="151"/>
      <c r="AC533" s="151"/>
      <c r="AD533" s="151"/>
      <c r="AE533" s="151"/>
      <c r="AF533" s="151"/>
      <c r="AG533" s="151" t="s">
        <v>250</v>
      </c>
      <c r="AH533" s="151">
        <v>0</v>
      </c>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row>
    <row r="534" spans="1:60" outlineLevel="1">
      <c r="A534" s="158"/>
      <c r="B534" s="159"/>
      <c r="C534" s="198" t="s">
        <v>2604</v>
      </c>
      <c r="D534" s="190"/>
      <c r="E534" s="191">
        <v>21</v>
      </c>
      <c r="F534" s="160"/>
      <c r="G534" s="160"/>
      <c r="H534" s="160"/>
      <c r="I534" s="160"/>
      <c r="J534" s="160"/>
      <c r="K534" s="160"/>
      <c r="L534" s="160"/>
      <c r="M534" s="160"/>
      <c r="N534" s="160"/>
      <c r="O534" s="160"/>
      <c r="P534" s="160"/>
      <c r="Q534" s="160"/>
      <c r="R534" s="160"/>
      <c r="S534" s="160"/>
      <c r="T534" s="160"/>
      <c r="U534" s="160"/>
      <c r="V534" s="160"/>
      <c r="W534" s="160"/>
      <c r="X534" s="151"/>
      <c r="Y534" s="151"/>
      <c r="Z534" s="151"/>
      <c r="AA534" s="151"/>
      <c r="AB534" s="151"/>
      <c r="AC534" s="151"/>
      <c r="AD534" s="151"/>
      <c r="AE534" s="151"/>
      <c r="AF534" s="151"/>
      <c r="AG534" s="151" t="s">
        <v>250</v>
      </c>
      <c r="AH534" s="151">
        <v>0</v>
      </c>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row>
    <row r="535" spans="1:60" outlineLevel="1">
      <c r="A535" s="158"/>
      <c r="B535" s="159"/>
      <c r="C535" s="198" t="s">
        <v>2605</v>
      </c>
      <c r="D535" s="190"/>
      <c r="E535" s="191">
        <v>42</v>
      </c>
      <c r="F535" s="160"/>
      <c r="G535" s="160"/>
      <c r="H535" s="160"/>
      <c r="I535" s="160"/>
      <c r="J535" s="160"/>
      <c r="K535" s="160"/>
      <c r="L535" s="160"/>
      <c r="M535" s="160"/>
      <c r="N535" s="160"/>
      <c r="O535" s="160"/>
      <c r="P535" s="160"/>
      <c r="Q535" s="160"/>
      <c r="R535" s="160"/>
      <c r="S535" s="160"/>
      <c r="T535" s="160"/>
      <c r="U535" s="160"/>
      <c r="V535" s="160"/>
      <c r="W535" s="160"/>
      <c r="X535" s="151"/>
      <c r="Y535" s="151"/>
      <c r="Z535" s="151"/>
      <c r="AA535" s="151"/>
      <c r="AB535" s="151"/>
      <c r="AC535" s="151"/>
      <c r="AD535" s="151"/>
      <c r="AE535" s="151"/>
      <c r="AF535" s="151"/>
      <c r="AG535" s="151" t="s">
        <v>250</v>
      </c>
      <c r="AH535" s="151">
        <v>0</v>
      </c>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row>
    <row r="536" spans="1:60" outlineLevel="1">
      <c r="A536" s="158"/>
      <c r="B536" s="159"/>
      <c r="C536" s="198" t="s">
        <v>2606</v>
      </c>
      <c r="D536" s="190"/>
      <c r="E536" s="191">
        <v>23</v>
      </c>
      <c r="F536" s="160"/>
      <c r="G536" s="160"/>
      <c r="H536" s="160"/>
      <c r="I536" s="160"/>
      <c r="J536" s="160"/>
      <c r="K536" s="160"/>
      <c r="L536" s="160"/>
      <c r="M536" s="160"/>
      <c r="N536" s="160"/>
      <c r="O536" s="160"/>
      <c r="P536" s="160"/>
      <c r="Q536" s="160"/>
      <c r="R536" s="160"/>
      <c r="S536" s="160"/>
      <c r="T536" s="160"/>
      <c r="U536" s="160"/>
      <c r="V536" s="160"/>
      <c r="W536" s="160"/>
      <c r="X536" s="151"/>
      <c r="Y536" s="151"/>
      <c r="Z536" s="151"/>
      <c r="AA536" s="151"/>
      <c r="AB536" s="151"/>
      <c r="AC536" s="151"/>
      <c r="AD536" s="151"/>
      <c r="AE536" s="151"/>
      <c r="AF536" s="151"/>
      <c r="AG536" s="151" t="s">
        <v>250</v>
      </c>
      <c r="AH536" s="151">
        <v>0</v>
      </c>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row>
    <row r="537" spans="1:60" outlineLevel="1">
      <c r="A537" s="158"/>
      <c r="B537" s="159"/>
      <c r="C537" s="198" t="s">
        <v>2607</v>
      </c>
      <c r="D537" s="190"/>
      <c r="E537" s="191">
        <v>30.5</v>
      </c>
      <c r="F537" s="160"/>
      <c r="G537" s="160"/>
      <c r="H537" s="160"/>
      <c r="I537" s="160"/>
      <c r="J537" s="160"/>
      <c r="K537" s="160"/>
      <c r="L537" s="160"/>
      <c r="M537" s="160"/>
      <c r="N537" s="160"/>
      <c r="O537" s="160"/>
      <c r="P537" s="160"/>
      <c r="Q537" s="160"/>
      <c r="R537" s="160"/>
      <c r="S537" s="160"/>
      <c r="T537" s="160"/>
      <c r="U537" s="160"/>
      <c r="V537" s="160"/>
      <c r="W537" s="160"/>
      <c r="X537" s="151"/>
      <c r="Y537" s="151"/>
      <c r="Z537" s="151"/>
      <c r="AA537" s="151"/>
      <c r="AB537" s="151"/>
      <c r="AC537" s="151"/>
      <c r="AD537" s="151"/>
      <c r="AE537" s="151"/>
      <c r="AF537" s="151"/>
      <c r="AG537" s="151" t="s">
        <v>250</v>
      </c>
      <c r="AH537" s="151">
        <v>0</v>
      </c>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row>
    <row r="538" spans="1:60" outlineLevel="1">
      <c r="A538" s="158"/>
      <c r="B538" s="159"/>
      <c r="C538" s="198" t="s">
        <v>2608</v>
      </c>
      <c r="D538" s="190"/>
      <c r="E538" s="191">
        <v>41</v>
      </c>
      <c r="F538" s="160"/>
      <c r="G538" s="160"/>
      <c r="H538" s="160"/>
      <c r="I538" s="160"/>
      <c r="J538" s="160"/>
      <c r="K538" s="160"/>
      <c r="L538" s="160"/>
      <c r="M538" s="160"/>
      <c r="N538" s="160"/>
      <c r="O538" s="160"/>
      <c r="P538" s="160"/>
      <c r="Q538" s="160"/>
      <c r="R538" s="160"/>
      <c r="S538" s="160"/>
      <c r="T538" s="160"/>
      <c r="U538" s="160"/>
      <c r="V538" s="160"/>
      <c r="W538" s="160"/>
      <c r="X538" s="151"/>
      <c r="Y538" s="151"/>
      <c r="Z538" s="151"/>
      <c r="AA538" s="151"/>
      <c r="AB538" s="151"/>
      <c r="AC538" s="151"/>
      <c r="AD538" s="151"/>
      <c r="AE538" s="151"/>
      <c r="AF538" s="151"/>
      <c r="AG538" s="151" t="s">
        <v>250</v>
      </c>
      <c r="AH538" s="151">
        <v>0</v>
      </c>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row>
    <row r="539" spans="1:60" outlineLevel="1">
      <c r="A539" s="158"/>
      <c r="B539" s="159"/>
      <c r="C539" s="198" t="s">
        <v>2609</v>
      </c>
      <c r="D539" s="190"/>
      <c r="E539" s="191">
        <v>16</v>
      </c>
      <c r="F539" s="160"/>
      <c r="G539" s="160"/>
      <c r="H539" s="160"/>
      <c r="I539" s="160"/>
      <c r="J539" s="160"/>
      <c r="K539" s="160"/>
      <c r="L539" s="160"/>
      <c r="M539" s="160"/>
      <c r="N539" s="160"/>
      <c r="O539" s="160"/>
      <c r="P539" s="160"/>
      <c r="Q539" s="160"/>
      <c r="R539" s="160"/>
      <c r="S539" s="160"/>
      <c r="T539" s="160"/>
      <c r="U539" s="160"/>
      <c r="V539" s="160"/>
      <c r="W539" s="160"/>
      <c r="X539" s="151"/>
      <c r="Y539" s="151"/>
      <c r="Z539" s="151"/>
      <c r="AA539" s="151"/>
      <c r="AB539" s="151"/>
      <c r="AC539" s="151"/>
      <c r="AD539" s="151"/>
      <c r="AE539" s="151"/>
      <c r="AF539" s="151"/>
      <c r="AG539" s="151" t="s">
        <v>250</v>
      </c>
      <c r="AH539" s="151">
        <v>0</v>
      </c>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row>
    <row r="540" spans="1:60" outlineLevel="1">
      <c r="A540" s="158"/>
      <c r="B540" s="159"/>
      <c r="C540" s="198" t="s">
        <v>2610</v>
      </c>
      <c r="D540" s="190"/>
      <c r="E540" s="191">
        <v>16</v>
      </c>
      <c r="F540" s="160"/>
      <c r="G540" s="160"/>
      <c r="H540" s="160"/>
      <c r="I540" s="160"/>
      <c r="J540" s="160"/>
      <c r="K540" s="160"/>
      <c r="L540" s="160"/>
      <c r="M540" s="160"/>
      <c r="N540" s="160"/>
      <c r="O540" s="160"/>
      <c r="P540" s="160"/>
      <c r="Q540" s="160"/>
      <c r="R540" s="160"/>
      <c r="S540" s="160"/>
      <c r="T540" s="160"/>
      <c r="U540" s="160"/>
      <c r="V540" s="160"/>
      <c r="W540" s="160"/>
      <c r="X540" s="151"/>
      <c r="Y540" s="151"/>
      <c r="Z540" s="151"/>
      <c r="AA540" s="151"/>
      <c r="AB540" s="151"/>
      <c r="AC540" s="151"/>
      <c r="AD540" s="151"/>
      <c r="AE540" s="151"/>
      <c r="AF540" s="151"/>
      <c r="AG540" s="151" t="s">
        <v>250</v>
      </c>
      <c r="AH540" s="151">
        <v>0</v>
      </c>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row>
    <row r="541" spans="1:60" outlineLevel="1">
      <c r="A541" s="158"/>
      <c r="B541" s="159"/>
      <c r="C541" s="198" t="s">
        <v>2611</v>
      </c>
      <c r="D541" s="190"/>
      <c r="E541" s="191">
        <v>17</v>
      </c>
      <c r="F541" s="160"/>
      <c r="G541" s="160"/>
      <c r="H541" s="160"/>
      <c r="I541" s="160"/>
      <c r="J541" s="160"/>
      <c r="K541" s="160"/>
      <c r="L541" s="160"/>
      <c r="M541" s="160"/>
      <c r="N541" s="160"/>
      <c r="O541" s="160"/>
      <c r="P541" s="160"/>
      <c r="Q541" s="160"/>
      <c r="R541" s="160"/>
      <c r="S541" s="160"/>
      <c r="T541" s="160"/>
      <c r="U541" s="160"/>
      <c r="V541" s="160"/>
      <c r="W541" s="160"/>
      <c r="X541" s="151"/>
      <c r="Y541" s="151"/>
      <c r="Z541" s="151"/>
      <c r="AA541" s="151"/>
      <c r="AB541" s="151"/>
      <c r="AC541" s="151"/>
      <c r="AD541" s="151"/>
      <c r="AE541" s="151"/>
      <c r="AF541" s="151"/>
      <c r="AG541" s="151" t="s">
        <v>250</v>
      </c>
      <c r="AH541" s="151">
        <v>0</v>
      </c>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row>
    <row r="542" spans="1:60" outlineLevel="1">
      <c r="A542" s="158"/>
      <c r="B542" s="159"/>
      <c r="C542" s="198" t="s">
        <v>2612</v>
      </c>
      <c r="D542" s="190"/>
      <c r="E542" s="191">
        <v>46</v>
      </c>
      <c r="F542" s="160"/>
      <c r="G542" s="160"/>
      <c r="H542" s="160"/>
      <c r="I542" s="160"/>
      <c r="J542" s="160"/>
      <c r="K542" s="160"/>
      <c r="L542" s="160"/>
      <c r="M542" s="160"/>
      <c r="N542" s="160"/>
      <c r="O542" s="160"/>
      <c r="P542" s="160"/>
      <c r="Q542" s="160"/>
      <c r="R542" s="160"/>
      <c r="S542" s="160"/>
      <c r="T542" s="160"/>
      <c r="U542" s="160"/>
      <c r="V542" s="160"/>
      <c r="W542" s="160"/>
      <c r="X542" s="151"/>
      <c r="Y542" s="151"/>
      <c r="Z542" s="151"/>
      <c r="AA542" s="151"/>
      <c r="AB542" s="151"/>
      <c r="AC542" s="151"/>
      <c r="AD542" s="151"/>
      <c r="AE542" s="151"/>
      <c r="AF542" s="151"/>
      <c r="AG542" s="151" t="s">
        <v>250</v>
      </c>
      <c r="AH542" s="151">
        <v>0</v>
      </c>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row>
    <row r="543" spans="1:60" outlineLevel="1">
      <c r="A543" s="158"/>
      <c r="B543" s="159"/>
      <c r="C543" s="198" t="s">
        <v>2613</v>
      </c>
      <c r="D543" s="190"/>
      <c r="E543" s="191">
        <v>9</v>
      </c>
      <c r="F543" s="160"/>
      <c r="G543" s="160"/>
      <c r="H543" s="160"/>
      <c r="I543" s="160"/>
      <c r="J543" s="160"/>
      <c r="K543" s="160"/>
      <c r="L543" s="160"/>
      <c r="M543" s="160"/>
      <c r="N543" s="160"/>
      <c r="O543" s="160"/>
      <c r="P543" s="160"/>
      <c r="Q543" s="160"/>
      <c r="R543" s="160"/>
      <c r="S543" s="160"/>
      <c r="T543" s="160"/>
      <c r="U543" s="160"/>
      <c r="V543" s="160"/>
      <c r="W543" s="160"/>
      <c r="X543" s="151"/>
      <c r="Y543" s="151"/>
      <c r="Z543" s="151"/>
      <c r="AA543" s="151"/>
      <c r="AB543" s="151"/>
      <c r="AC543" s="151"/>
      <c r="AD543" s="151"/>
      <c r="AE543" s="151"/>
      <c r="AF543" s="151"/>
      <c r="AG543" s="151" t="s">
        <v>250</v>
      </c>
      <c r="AH543" s="151">
        <v>0</v>
      </c>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row>
    <row r="544" spans="1:60" outlineLevel="1">
      <c r="A544" s="158"/>
      <c r="B544" s="159"/>
      <c r="C544" s="198" t="s">
        <v>2614</v>
      </c>
      <c r="D544" s="190"/>
      <c r="E544" s="191">
        <v>24</v>
      </c>
      <c r="F544" s="160"/>
      <c r="G544" s="160"/>
      <c r="H544" s="160"/>
      <c r="I544" s="160"/>
      <c r="J544" s="160"/>
      <c r="K544" s="160"/>
      <c r="L544" s="160"/>
      <c r="M544" s="160"/>
      <c r="N544" s="160"/>
      <c r="O544" s="160"/>
      <c r="P544" s="160"/>
      <c r="Q544" s="160"/>
      <c r="R544" s="160"/>
      <c r="S544" s="160"/>
      <c r="T544" s="160"/>
      <c r="U544" s="160"/>
      <c r="V544" s="160"/>
      <c r="W544" s="160"/>
      <c r="X544" s="151"/>
      <c r="Y544" s="151"/>
      <c r="Z544" s="151"/>
      <c r="AA544" s="151"/>
      <c r="AB544" s="151"/>
      <c r="AC544" s="151"/>
      <c r="AD544" s="151"/>
      <c r="AE544" s="151"/>
      <c r="AF544" s="151"/>
      <c r="AG544" s="151" t="s">
        <v>250</v>
      </c>
      <c r="AH544" s="151">
        <v>0</v>
      </c>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row>
    <row r="545" spans="1:60" outlineLevel="1">
      <c r="A545" s="158"/>
      <c r="B545" s="159"/>
      <c r="C545" s="198" t="s">
        <v>2615</v>
      </c>
      <c r="D545" s="190"/>
      <c r="E545" s="191">
        <v>10</v>
      </c>
      <c r="F545" s="160"/>
      <c r="G545" s="160"/>
      <c r="H545" s="160"/>
      <c r="I545" s="160"/>
      <c r="J545" s="160"/>
      <c r="K545" s="160"/>
      <c r="L545" s="160"/>
      <c r="M545" s="160"/>
      <c r="N545" s="160"/>
      <c r="O545" s="160"/>
      <c r="P545" s="160"/>
      <c r="Q545" s="160"/>
      <c r="R545" s="160"/>
      <c r="S545" s="160"/>
      <c r="T545" s="160"/>
      <c r="U545" s="160"/>
      <c r="V545" s="160"/>
      <c r="W545" s="160"/>
      <c r="X545" s="151"/>
      <c r="Y545" s="151"/>
      <c r="Z545" s="151"/>
      <c r="AA545" s="151"/>
      <c r="AB545" s="151"/>
      <c r="AC545" s="151"/>
      <c r="AD545" s="151"/>
      <c r="AE545" s="151"/>
      <c r="AF545" s="151"/>
      <c r="AG545" s="151" t="s">
        <v>250</v>
      </c>
      <c r="AH545" s="151">
        <v>0</v>
      </c>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row>
    <row r="546" spans="1:60" outlineLevel="1">
      <c r="A546" s="158"/>
      <c r="B546" s="159"/>
      <c r="C546" s="198" t="s">
        <v>2616</v>
      </c>
      <c r="D546" s="190"/>
      <c r="E546" s="191">
        <v>90</v>
      </c>
      <c r="F546" s="160"/>
      <c r="G546" s="160"/>
      <c r="H546" s="160"/>
      <c r="I546" s="160"/>
      <c r="J546" s="160"/>
      <c r="K546" s="160"/>
      <c r="L546" s="160"/>
      <c r="M546" s="160"/>
      <c r="N546" s="160"/>
      <c r="O546" s="160"/>
      <c r="P546" s="160"/>
      <c r="Q546" s="160"/>
      <c r="R546" s="160"/>
      <c r="S546" s="160"/>
      <c r="T546" s="160"/>
      <c r="U546" s="160"/>
      <c r="V546" s="160"/>
      <c r="W546" s="160"/>
      <c r="X546" s="151"/>
      <c r="Y546" s="151"/>
      <c r="Z546" s="151"/>
      <c r="AA546" s="151"/>
      <c r="AB546" s="151"/>
      <c r="AC546" s="151"/>
      <c r="AD546" s="151"/>
      <c r="AE546" s="151"/>
      <c r="AF546" s="151"/>
      <c r="AG546" s="151" t="s">
        <v>250</v>
      </c>
      <c r="AH546" s="151">
        <v>0</v>
      </c>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row>
    <row r="547" spans="1:60" outlineLevel="1">
      <c r="A547" s="158"/>
      <c r="B547" s="159"/>
      <c r="C547" s="198" t="s">
        <v>2617</v>
      </c>
      <c r="D547" s="190"/>
      <c r="E547" s="191">
        <v>176</v>
      </c>
      <c r="F547" s="160"/>
      <c r="G547" s="160"/>
      <c r="H547" s="160"/>
      <c r="I547" s="160"/>
      <c r="J547" s="160"/>
      <c r="K547" s="160"/>
      <c r="L547" s="160"/>
      <c r="M547" s="160"/>
      <c r="N547" s="160"/>
      <c r="O547" s="160"/>
      <c r="P547" s="160"/>
      <c r="Q547" s="160"/>
      <c r="R547" s="160"/>
      <c r="S547" s="160"/>
      <c r="T547" s="160"/>
      <c r="U547" s="160"/>
      <c r="V547" s="160"/>
      <c r="W547" s="160"/>
      <c r="X547" s="151"/>
      <c r="Y547" s="151"/>
      <c r="Z547" s="151"/>
      <c r="AA547" s="151"/>
      <c r="AB547" s="151"/>
      <c r="AC547" s="151"/>
      <c r="AD547" s="151"/>
      <c r="AE547" s="151"/>
      <c r="AF547" s="151"/>
      <c r="AG547" s="151" t="s">
        <v>250</v>
      </c>
      <c r="AH547" s="151">
        <v>0</v>
      </c>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row>
    <row r="548" spans="1:60" outlineLevel="1">
      <c r="A548" s="158"/>
      <c r="B548" s="159"/>
      <c r="C548" s="198" t="s">
        <v>2618</v>
      </c>
      <c r="D548" s="190"/>
      <c r="E548" s="191">
        <v>5</v>
      </c>
      <c r="F548" s="160"/>
      <c r="G548" s="160"/>
      <c r="H548" s="160"/>
      <c r="I548" s="160"/>
      <c r="J548" s="160"/>
      <c r="K548" s="160"/>
      <c r="L548" s="160"/>
      <c r="M548" s="160"/>
      <c r="N548" s="160"/>
      <c r="O548" s="160"/>
      <c r="P548" s="160"/>
      <c r="Q548" s="160"/>
      <c r="R548" s="160"/>
      <c r="S548" s="160"/>
      <c r="T548" s="160"/>
      <c r="U548" s="160"/>
      <c r="V548" s="160"/>
      <c r="W548" s="160"/>
      <c r="X548" s="151"/>
      <c r="Y548" s="151"/>
      <c r="Z548" s="151"/>
      <c r="AA548" s="151"/>
      <c r="AB548" s="151"/>
      <c r="AC548" s="151"/>
      <c r="AD548" s="151"/>
      <c r="AE548" s="151"/>
      <c r="AF548" s="151"/>
      <c r="AG548" s="151" t="s">
        <v>250</v>
      </c>
      <c r="AH548" s="151">
        <v>0</v>
      </c>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row>
    <row r="549" spans="1:60" outlineLevel="1">
      <c r="A549" s="158"/>
      <c r="B549" s="159"/>
      <c r="C549" s="198" t="s">
        <v>2619</v>
      </c>
      <c r="D549" s="190"/>
      <c r="E549" s="191">
        <v>25</v>
      </c>
      <c r="F549" s="160"/>
      <c r="G549" s="160"/>
      <c r="H549" s="160"/>
      <c r="I549" s="160"/>
      <c r="J549" s="160"/>
      <c r="K549" s="160"/>
      <c r="L549" s="160"/>
      <c r="M549" s="160"/>
      <c r="N549" s="160"/>
      <c r="O549" s="160"/>
      <c r="P549" s="160"/>
      <c r="Q549" s="160"/>
      <c r="R549" s="160"/>
      <c r="S549" s="160"/>
      <c r="T549" s="160"/>
      <c r="U549" s="160"/>
      <c r="V549" s="160"/>
      <c r="W549" s="160"/>
      <c r="X549" s="151"/>
      <c r="Y549" s="151"/>
      <c r="Z549" s="151"/>
      <c r="AA549" s="151"/>
      <c r="AB549" s="151"/>
      <c r="AC549" s="151"/>
      <c r="AD549" s="151"/>
      <c r="AE549" s="151"/>
      <c r="AF549" s="151"/>
      <c r="AG549" s="151" t="s">
        <v>250</v>
      </c>
      <c r="AH549" s="151">
        <v>0</v>
      </c>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row>
    <row r="550" spans="1:60" outlineLevel="1">
      <c r="A550" s="158"/>
      <c r="B550" s="159"/>
      <c r="C550" s="198" t="s">
        <v>2620</v>
      </c>
      <c r="D550" s="190"/>
      <c r="E550" s="191">
        <v>54</v>
      </c>
      <c r="F550" s="160"/>
      <c r="G550" s="160"/>
      <c r="H550" s="160"/>
      <c r="I550" s="160"/>
      <c r="J550" s="160"/>
      <c r="K550" s="160"/>
      <c r="L550" s="160"/>
      <c r="M550" s="160"/>
      <c r="N550" s="160"/>
      <c r="O550" s="160"/>
      <c r="P550" s="160"/>
      <c r="Q550" s="160"/>
      <c r="R550" s="160"/>
      <c r="S550" s="160"/>
      <c r="T550" s="160"/>
      <c r="U550" s="160"/>
      <c r="V550" s="160"/>
      <c r="W550" s="160"/>
      <c r="X550" s="151"/>
      <c r="Y550" s="151"/>
      <c r="Z550" s="151"/>
      <c r="AA550" s="151"/>
      <c r="AB550" s="151"/>
      <c r="AC550" s="151"/>
      <c r="AD550" s="151"/>
      <c r="AE550" s="151"/>
      <c r="AF550" s="151"/>
      <c r="AG550" s="151" t="s">
        <v>250</v>
      </c>
      <c r="AH550" s="151">
        <v>0</v>
      </c>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row>
    <row r="551" spans="1:60" outlineLevel="1">
      <c r="A551" s="158"/>
      <c r="B551" s="159"/>
      <c r="C551" s="198" t="s">
        <v>2621</v>
      </c>
      <c r="D551" s="190"/>
      <c r="E551" s="191">
        <v>17.7</v>
      </c>
      <c r="F551" s="160"/>
      <c r="G551" s="160"/>
      <c r="H551" s="160"/>
      <c r="I551" s="160"/>
      <c r="J551" s="160"/>
      <c r="K551" s="160"/>
      <c r="L551" s="160"/>
      <c r="M551" s="160"/>
      <c r="N551" s="160"/>
      <c r="O551" s="160"/>
      <c r="P551" s="160"/>
      <c r="Q551" s="160"/>
      <c r="R551" s="160"/>
      <c r="S551" s="160"/>
      <c r="T551" s="160"/>
      <c r="U551" s="160"/>
      <c r="V551" s="160"/>
      <c r="W551" s="160"/>
      <c r="X551" s="151"/>
      <c r="Y551" s="151"/>
      <c r="Z551" s="151"/>
      <c r="AA551" s="151"/>
      <c r="AB551" s="151"/>
      <c r="AC551" s="151"/>
      <c r="AD551" s="151"/>
      <c r="AE551" s="151"/>
      <c r="AF551" s="151"/>
      <c r="AG551" s="151" t="s">
        <v>250</v>
      </c>
      <c r="AH551" s="151">
        <v>0</v>
      </c>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row>
    <row r="552" spans="1:60" outlineLevel="1">
      <c r="A552" s="158"/>
      <c r="B552" s="159"/>
      <c r="C552" s="198" t="s">
        <v>2633</v>
      </c>
      <c r="D552" s="190"/>
      <c r="E552" s="191">
        <v>31.5</v>
      </c>
      <c r="F552" s="160"/>
      <c r="G552" s="160"/>
      <c r="H552" s="160"/>
      <c r="I552" s="160"/>
      <c r="J552" s="160"/>
      <c r="K552" s="160"/>
      <c r="L552" s="160"/>
      <c r="M552" s="160"/>
      <c r="N552" s="160"/>
      <c r="O552" s="160"/>
      <c r="P552" s="160"/>
      <c r="Q552" s="160"/>
      <c r="R552" s="160"/>
      <c r="S552" s="160"/>
      <c r="T552" s="160"/>
      <c r="U552" s="160"/>
      <c r="V552" s="160"/>
      <c r="W552" s="160"/>
      <c r="X552" s="151"/>
      <c r="Y552" s="151"/>
      <c r="Z552" s="151"/>
      <c r="AA552" s="151"/>
      <c r="AB552" s="151"/>
      <c r="AC552" s="151"/>
      <c r="AD552" s="151"/>
      <c r="AE552" s="151"/>
      <c r="AF552" s="151"/>
      <c r="AG552" s="151" t="s">
        <v>250</v>
      </c>
      <c r="AH552" s="151">
        <v>0</v>
      </c>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row>
    <row r="553" spans="1:60" outlineLevel="1">
      <c r="A553" s="158"/>
      <c r="B553" s="159"/>
      <c r="C553" s="198" t="s">
        <v>2634</v>
      </c>
      <c r="D553" s="190"/>
      <c r="E553" s="191">
        <v>15</v>
      </c>
      <c r="F553" s="160"/>
      <c r="G553" s="160"/>
      <c r="H553" s="160"/>
      <c r="I553" s="160"/>
      <c r="J553" s="160"/>
      <c r="K553" s="160"/>
      <c r="L553" s="160"/>
      <c r="M553" s="160"/>
      <c r="N553" s="160"/>
      <c r="O553" s="160"/>
      <c r="P553" s="160"/>
      <c r="Q553" s="160"/>
      <c r="R553" s="160"/>
      <c r="S553" s="160"/>
      <c r="T553" s="160"/>
      <c r="U553" s="160"/>
      <c r="V553" s="160"/>
      <c r="W553" s="160"/>
      <c r="X553" s="151"/>
      <c r="Y553" s="151"/>
      <c r="Z553" s="151"/>
      <c r="AA553" s="151"/>
      <c r="AB553" s="151"/>
      <c r="AC553" s="151"/>
      <c r="AD553" s="151"/>
      <c r="AE553" s="151"/>
      <c r="AF553" s="151"/>
      <c r="AG553" s="151" t="s">
        <v>250</v>
      </c>
      <c r="AH553" s="151">
        <v>0</v>
      </c>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row>
    <row r="554" spans="1:60" outlineLevel="1">
      <c r="A554" s="158"/>
      <c r="B554" s="159"/>
      <c r="C554" s="198" t="s">
        <v>2635</v>
      </c>
      <c r="D554" s="190"/>
      <c r="E554" s="191">
        <v>7.5</v>
      </c>
      <c r="F554" s="160"/>
      <c r="G554" s="160"/>
      <c r="H554" s="160"/>
      <c r="I554" s="160"/>
      <c r="J554" s="160"/>
      <c r="K554" s="160"/>
      <c r="L554" s="160"/>
      <c r="M554" s="160"/>
      <c r="N554" s="160"/>
      <c r="O554" s="160"/>
      <c r="P554" s="160"/>
      <c r="Q554" s="160"/>
      <c r="R554" s="160"/>
      <c r="S554" s="160"/>
      <c r="T554" s="160"/>
      <c r="U554" s="160"/>
      <c r="V554" s="160"/>
      <c r="W554" s="160"/>
      <c r="X554" s="151"/>
      <c r="Y554" s="151"/>
      <c r="Z554" s="151"/>
      <c r="AA554" s="151"/>
      <c r="AB554" s="151"/>
      <c r="AC554" s="151"/>
      <c r="AD554" s="151"/>
      <c r="AE554" s="151"/>
      <c r="AF554" s="151"/>
      <c r="AG554" s="151" t="s">
        <v>250</v>
      </c>
      <c r="AH554" s="151">
        <v>0</v>
      </c>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row>
    <row r="555" spans="1:60" outlineLevel="1">
      <c r="A555" s="158"/>
      <c r="B555" s="159"/>
      <c r="C555" s="198" t="s">
        <v>2636</v>
      </c>
      <c r="D555" s="190"/>
      <c r="E555" s="191">
        <v>7.5</v>
      </c>
      <c r="F555" s="160"/>
      <c r="G555" s="160"/>
      <c r="H555" s="160"/>
      <c r="I555" s="160"/>
      <c r="J555" s="160"/>
      <c r="K555" s="160"/>
      <c r="L555" s="160"/>
      <c r="M555" s="160"/>
      <c r="N555" s="160"/>
      <c r="O555" s="160"/>
      <c r="P555" s="160"/>
      <c r="Q555" s="160"/>
      <c r="R555" s="160"/>
      <c r="S555" s="160"/>
      <c r="T555" s="160"/>
      <c r="U555" s="160"/>
      <c r="V555" s="160"/>
      <c r="W555" s="160"/>
      <c r="X555" s="151"/>
      <c r="Y555" s="151"/>
      <c r="Z555" s="151"/>
      <c r="AA555" s="151"/>
      <c r="AB555" s="151"/>
      <c r="AC555" s="151"/>
      <c r="AD555" s="151"/>
      <c r="AE555" s="151"/>
      <c r="AF555" s="151"/>
      <c r="AG555" s="151" t="s">
        <v>250</v>
      </c>
      <c r="AH555" s="151">
        <v>0</v>
      </c>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row>
    <row r="556" spans="1:60" outlineLevel="1">
      <c r="A556" s="158"/>
      <c r="B556" s="159"/>
      <c r="C556" s="198" t="s">
        <v>2637</v>
      </c>
      <c r="D556" s="190"/>
      <c r="E556" s="191">
        <v>7.5</v>
      </c>
      <c r="F556" s="160"/>
      <c r="G556" s="160"/>
      <c r="H556" s="160"/>
      <c r="I556" s="160"/>
      <c r="J556" s="160"/>
      <c r="K556" s="160"/>
      <c r="L556" s="160"/>
      <c r="M556" s="160"/>
      <c r="N556" s="160"/>
      <c r="O556" s="160"/>
      <c r="P556" s="160"/>
      <c r="Q556" s="160"/>
      <c r="R556" s="160"/>
      <c r="S556" s="160"/>
      <c r="T556" s="160"/>
      <c r="U556" s="160"/>
      <c r="V556" s="160"/>
      <c r="W556" s="160"/>
      <c r="X556" s="151"/>
      <c r="Y556" s="151"/>
      <c r="Z556" s="151"/>
      <c r="AA556" s="151"/>
      <c r="AB556" s="151"/>
      <c r="AC556" s="151"/>
      <c r="AD556" s="151"/>
      <c r="AE556" s="151"/>
      <c r="AF556" s="151"/>
      <c r="AG556" s="151" t="s">
        <v>250</v>
      </c>
      <c r="AH556" s="151">
        <v>0</v>
      </c>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row>
    <row r="557" spans="1:60" outlineLevel="1">
      <c r="A557" s="158"/>
      <c r="B557" s="159"/>
      <c r="C557" s="198" t="s">
        <v>2638</v>
      </c>
      <c r="D557" s="190"/>
      <c r="E557" s="191">
        <v>7.5</v>
      </c>
      <c r="F557" s="160"/>
      <c r="G557" s="160"/>
      <c r="H557" s="160"/>
      <c r="I557" s="160"/>
      <c r="J557" s="160"/>
      <c r="K557" s="160"/>
      <c r="L557" s="160"/>
      <c r="M557" s="160"/>
      <c r="N557" s="160"/>
      <c r="O557" s="160"/>
      <c r="P557" s="160"/>
      <c r="Q557" s="160"/>
      <c r="R557" s="160"/>
      <c r="S557" s="160"/>
      <c r="T557" s="160"/>
      <c r="U557" s="160"/>
      <c r="V557" s="160"/>
      <c r="W557" s="160"/>
      <c r="X557" s="151"/>
      <c r="Y557" s="151"/>
      <c r="Z557" s="151"/>
      <c r="AA557" s="151"/>
      <c r="AB557" s="151"/>
      <c r="AC557" s="151"/>
      <c r="AD557" s="151"/>
      <c r="AE557" s="151"/>
      <c r="AF557" s="151"/>
      <c r="AG557" s="151" t="s">
        <v>250</v>
      </c>
      <c r="AH557" s="151">
        <v>0</v>
      </c>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row>
    <row r="558" spans="1:60" outlineLevel="1">
      <c r="A558" s="158"/>
      <c r="B558" s="159"/>
      <c r="C558" s="198" t="s">
        <v>2639</v>
      </c>
      <c r="D558" s="190"/>
      <c r="E558" s="191">
        <v>11.5</v>
      </c>
      <c r="F558" s="160"/>
      <c r="G558" s="160"/>
      <c r="H558" s="160"/>
      <c r="I558" s="160"/>
      <c r="J558" s="160"/>
      <c r="K558" s="160"/>
      <c r="L558" s="160"/>
      <c r="M558" s="160"/>
      <c r="N558" s="160"/>
      <c r="O558" s="160"/>
      <c r="P558" s="160"/>
      <c r="Q558" s="160"/>
      <c r="R558" s="160"/>
      <c r="S558" s="160"/>
      <c r="T558" s="160"/>
      <c r="U558" s="160"/>
      <c r="V558" s="160"/>
      <c r="W558" s="160"/>
      <c r="X558" s="151"/>
      <c r="Y558" s="151"/>
      <c r="Z558" s="151"/>
      <c r="AA558" s="151"/>
      <c r="AB558" s="151"/>
      <c r="AC558" s="151"/>
      <c r="AD558" s="151"/>
      <c r="AE558" s="151"/>
      <c r="AF558" s="151"/>
      <c r="AG558" s="151" t="s">
        <v>250</v>
      </c>
      <c r="AH558" s="151">
        <v>0</v>
      </c>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row>
    <row r="559" spans="1:60" outlineLevel="1">
      <c r="A559" s="158"/>
      <c r="B559" s="159"/>
      <c r="C559" s="199" t="s">
        <v>279</v>
      </c>
      <c r="D559" s="192"/>
      <c r="E559" s="193"/>
      <c r="F559" s="160"/>
      <c r="G559" s="160"/>
      <c r="H559" s="160"/>
      <c r="I559" s="160"/>
      <c r="J559" s="160"/>
      <c r="K559" s="160"/>
      <c r="L559" s="160"/>
      <c r="M559" s="160"/>
      <c r="N559" s="160"/>
      <c r="O559" s="160"/>
      <c r="P559" s="160"/>
      <c r="Q559" s="160"/>
      <c r="R559" s="160"/>
      <c r="S559" s="160"/>
      <c r="T559" s="160"/>
      <c r="U559" s="160"/>
      <c r="V559" s="160"/>
      <c r="W559" s="160"/>
      <c r="X559" s="151"/>
      <c r="Y559" s="151"/>
      <c r="Z559" s="151"/>
      <c r="AA559" s="151"/>
      <c r="AB559" s="151"/>
      <c r="AC559" s="151"/>
      <c r="AD559" s="151"/>
      <c r="AE559" s="151"/>
      <c r="AF559" s="151"/>
      <c r="AG559" s="151" t="s">
        <v>250</v>
      </c>
      <c r="AH559" s="151"/>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row>
    <row r="560" spans="1:60" outlineLevel="1">
      <c r="A560" s="158"/>
      <c r="B560" s="159"/>
      <c r="C560" s="200" t="s">
        <v>2559</v>
      </c>
      <c r="D560" s="192"/>
      <c r="E560" s="193">
        <v>42.96</v>
      </c>
      <c r="F560" s="160"/>
      <c r="G560" s="160"/>
      <c r="H560" s="160"/>
      <c r="I560" s="160"/>
      <c r="J560" s="160"/>
      <c r="K560" s="160"/>
      <c r="L560" s="160"/>
      <c r="M560" s="160"/>
      <c r="N560" s="160"/>
      <c r="O560" s="160"/>
      <c r="P560" s="160"/>
      <c r="Q560" s="160"/>
      <c r="R560" s="160"/>
      <c r="S560" s="160"/>
      <c r="T560" s="160"/>
      <c r="U560" s="160"/>
      <c r="V560" s="160"/>
      <c r="W560" s="160"/>
      <c r="X560" s="151"/>
      <c r="Y560" s="151"/>
      <c r="Z560" s="151"/>
      <c r="AA560" s="151"/>
      <c r="AB560" s="151"/>
      <c r="AC560" s="151"/>
      <c r="AD560" s="151"/>
      <c r="AE560" s="151"/>
      <c r="AF560" s="151"/>
      <c r="AG560" s="151" t="s">
        <v>250</v>
      </c>
      <c r="AH560" s="151">
        <v>2</v>
      </c>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row>
    <row r="561" spans="1:60" outlineLevel="1">
      <c r="A561" s="158"/>
      <c r="B561" s="159"/>
      <c r="C561" s="200" t="s">
        <v>2560</v>
      </c>
      <c r="D561" s="192"/>
      <c r="E561" s="193">
        <v>32.700000000000003</v>
      </c>
      <c r="F561" s="160"/>
      <c r="G561" s="160"/>
      <c r="H561" s="160"/>
      <c r="I561" s="160"/>
      <c r="J561" s="160"/>
      <c r="K561" s="160"/>
      <c r="L561" s="160"/>
      <c r="M561" s="160"/>
      <c r="N561" s="160"/>
      <c r="O561" s="160"/>
      <c r="P561" s="160"/>
      <c r="Q561" s="160"/>
      <c r="R561" s="160"/>
      <c r="S561" s="160"/>
      <c r="T561" s="160"/>
      <c r="U561" s="160"/>
      <c r="V561" s="160"/>
      <c r="W561" s="160"/>
      <c r="X561" s="151"/>
      <c r="Y561" s="151"/>
      <c r="Z561" s="151"/>
      <c r="AA561" s="151"/>
      <c r="AB561" s="151"/>
      <c r="AC561" s="151"/>
      <c r="AD561" s="151"/>
      <c r="AE561" s="151"/>
      <c r="AF561" s="151"/>
      <c r="AG561" s="151" t="s">
        <v>250</v>
      </c>
      <c r="AH561" s="151">
        <v>2</v>
      </c>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row>
    <row r="562" spans="1:60" outlineLevel="1">
      <c r="A562" s="158"/>
      <c r="B562" s="159"/>
      <c r="C562" s="200" t="s">
        <v>2561</v>
      </c>
      <c r="D562" s="192"/>
      <c r="E562" s="193">
        <v>6.73</v>
      </c>
      <c r="F562" s="160"/>
      <c r="G562" s="160"/>
      <c r="H562" s="160"/>
      <c r="I562" s="160"/>
      <c r="J562" s="160"/>
      <c r="K562" s="160"/>
      <c r="L562" s="160"/>
      <c r="M562" s="160"/>
      <c r="N562" s="160"/>
      <c r="O562" s="160"/>
      <c r="P562" s="160"/>
      <c r="Q562" s="160"/>
      <c r="R562" s="160"/>
      <c r="S562" s="160"/>
      <c r="T562" s="160"/>
      <c r="U562" s="160"/>
      <c r="V562" s="160"/>
      <c r="W562" s="160"/>
      <c r="X562" s="151"/>
      <c r="Y562" s="151"/>
      <c r="Z562" s="151"/>
      <c r="AA562" s="151"/>
      <c r="AB562" s="151"/>
      <c r="AC562" s="151"/>
      <c r="AD562" s="151"/>
      <c r="AE562" s="151"/>
      <c r="AF562" s="151"/>
      <c r="AG562" s="151" t="s">
        <v>250</v>
      </c>
      <c r="AH562" s="151">
        <v>2</v>
      </c>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row>
    <row r="563" spans="1:60" outlineLevel="1">
      <c r="A563" s="158"/>
      <c r="B563" s="159"/>
      <c r="C563" s="200" t="s">
        <v>2562</v>
      </c>
      <c r="D563" s="192"/>
      <c r="E563" s="193">
        <v>29.88</v>
      </c>
      <c r="F563" s="160"/>
      <c r="G563" s="160"/>
      <c r="H563" s="160"/>
      <c r="I563" s="160"/>
      <c r="J563" s="160"/>
      <c r="K563" s="160"/>
      <c r="L563" s="160"/>
      <c r="M563" s="160"/>
      <c r="N563" s="160"/>
      <c r="O563" s="160"/>
      <c r="P563" s="160"/>
      <c r="Q563" s="160"/>
      <c r="R563" s="160"/>
      <c r="S563" s="160"/>
      <c r="T563" s="160"/>
      <c r="U563" s="160"/>
      <c r="V563" s="160"/>
      <c r="W563" s="160"/>
      <c r="X563" s="151"/>
      <c r="Y563" s="151"/>
      <c r="Z563" s="151"/>
      <c r="AA563" s="151"/>
      <c r="AB563" s="151"/>
      <c r="AC563" s="151"/>
      <c r="AD563" s="151"/>
      <c r="AE563" s="151"/>
      <c r="AF563" s="151"/>
      <c r="AG563" s="151" t="s">
        <v>250</v>
      </c>
      <c r="AH563" s="151">
        <v>2</v>
      </c>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row>
    <row r="564" spans="1:60" outlineLevel="1">
      <c r="A564" s="158"/>
      <c r="B564" s="159"/>
      <c r="C564" s="200" t="s">
        <v>2563</v>
      </c>
      <c r="D564" s="192"/>
      <c r="E564" s="193">
        <v>77.61</v>
      </c>
      <c r="F564" s="160"/>
      <c r="G564" s="160"/>
      <c r="H564" s="160"/>
      <c r="I564" s="160"/>
      <c r="J564" s="160"/>
      <c r="K564" s="160"/>
      <c r="L564" s="160"/>
      <c r="M564" s="160"/>
      <c r="N564" s="160"/>
      <c r="O564" s="160"/>
      <c r="P564" s="160"/>
      <c r="Q564" s="160"/>
      <c r="R564" s="160"/>
      <c r="S564" s="160"/>
      <c r="T564" s="160"/>
      <c r="U564" s="160"/>
      <c r="V564" s="160"/>
      <c r="W564" s="160"/>
      <c r="X564" s="151"/>
      <c r="Y564" s="151"/>
      <c r="Z564" s="151"/>
      <c r="AA564" s="151"/>
      <c r="AB564" s="151"/>
      <c r="AC564" s="151"/>
      <c r="AD564" s="151"/>
      <c r="AE564" s="151"/>
      <c r="AF564" s="151"/>
      <c r="AG564" s="151" t="s">
        <v>250</v>
      </c>
      <c r="AH564" s="151">
        <v>2</v>
      </c>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row>
    <row r="565" spans="1:60" outlineLevel="1">
      <c r="A565" s="158"/>
      <c r="B565" s="159"/>
      <c r="C565" s="200" t="s">
        <v>2564</v>
      </c>
      <c r="D565" s="192"/>
      <c r="E565" s="193">
        <v>11.32</v>
      </c>
      <c r="F565" s="160"/>
      <c r="G565" s="160"/>
      <c r="H565" s="160"/>
      <c r="I565" s="160"/>
      <c r="J565" s="160"/>
      <c r="K565" s="160"/>
      <c r="L565" s="160"/>
      <c r="M565" s="160"/>
      <c r="N565" s="160"/>
      <c r="O565" s="160"/>
      <c r="P565" s="160"/>
      <c r="Q565" s="160"/>
      <c r="R565" s="160"/>
      <c r="S565" s="160"/>
      <c r="T565" s="160"/>
      <c r="U565" s="160"/>
      <c r="V565" s="160"/>
      <c r="W565" s="160"/>
      <c r="X565" s="151"/>
      <c r="Y565" s="151"/>
      <c r="Z565" s="151"/>
      <c r="AA565" s="151"/>
      <c r="AB565" s="151"/>
      <c r="AC565" s="151"/>
      <c r="AD565" s="151"/>
      <c r="AE565" s="151"/>
      <c r="AF565" s="151"/>
      <c r="AG565" s="151" t="s">
        <v>250</v>
      </c>
      <c r="AH565" s="151">
        <v>2</v>
      </c>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row>
    <row r="566" spans="1:60" outlineLevel="1">
      <c r="A566" s="158"/>
      <c r="B566" s="159"/>
      <c r="C566" s="200" t="s">
        <v>2565</v>
      </c>
      <c r="D566" s="192"/>
      <c r="E566" s="193">
        <v>7.61</v>
      </c>
      <c r="F566" s="160"/>
      <c r="G566" s="160"/>
      <c r="H566" s="160"/>
      <c r="I566" s="160"/>
      <c r="J566" s="160"/>
      <c r="K566" s="160"/>
      <c r="L566" s="160"/>
      <c r="M566" s="160"/>
      <c r="N566" s="160"/>
      <c r="O566" s="160"/>
      <c r="P566" s="160"/>
      <c r="Q566" s="160"/>
      <c r="R566" s="160"/>
      <c r="S566" s="160"/>
      <c r="T566" s="160"/>
      <c r="U566" s="160"/>
      <c r="V566" s="160"/>
      <c r="W566" s="160"/>
      <c r="X566" s="151"/>
      <c r="Y566" s="151"/>
      <c r="Z566" s="151"/>
      <c r="AA566" s="151"/>
      <c r="AB566" s="151"/>
      <c r="AC566" s="151"/>
      <c r="AD566" s="151"/>
      <c r="AE566" s="151"/>
      <c r="AF566" s="151"/>
      <c r="AG566" s="151" t="s">
        <v>250</v>
      </c>
      <c r="AH566" s="151">
        <v>2</v>
      </c>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row>
    <row r="567" spans="1:60" outlineLevel="1">
      <c r="A567" s="158"/>
      <c r="B567" s="159"/>
      <c r="C567" s="200" t="s">
        <v>2566</v>
      </c>
      <c r="D567" s="192"/>
      <c r="E567" s="193">
        <v>3.3</v>
      </c>
      <c r="F567" s="160"/>
      <c r="G567" s="160"/>
      <c r="H567" s="160"/>
      <c r="I567" s="160"/>
      <c r="J567" s="160"/>
      <c r="K567" s="160"/>
      <c r="L567" s="160"/>
      <c r="M567" s="160"/>
      <c r="N567" s="160"/>
      <c r="O567" s="160"/>
      <c r="P567" s="160"/>
      <c r="Q567" s="160"/>
      <c r="R567" s="160"/>
      <c r="S567" s="160"/>
      <c r="T567" s="160"/>
      <c r="U567" s="160"/>
      <c r="V567" s="160"/>
      <c r="W567" s="160"/>
      <c r="X567" s="151"/>
      <c r="Y567" s="151"/>
      <c r="Z567" s="151"/>
      <c r="AA567" s="151"/>
      <c r="AB567" s="151"/>
      <c r="AC567" s="151"/>
      <c r="AD567" s="151"/>
      <c r="AE567" s="151"/>
      <c r="AF567" s="151"/>
      <c r="AG567" s="151" t="s">
        <v>250</v>
      </c>
      <c r="AH567" s="151">
        <v>2</v>
      </c>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row>
    <row r="568" spans="1:60" outlineLevel="1">
      <c r="A568" s="158"/>
      <c r="B568" s="159"/>
      <c r="C568" s="200" t="s">
        <v>2567</v>
      </c>
      <c r="D568" s="192"/>
      <c r="E568" s="193">
        <v>2.7</v>
      </c>
      <c r="F568" s="160"/>
      <c r="G568" s="160"/>
      <c r="H568" s="160"/>
      <c r="I568" s="160"/>
      <c r="J568" s="160"/>
      <c r="K568" s="160"/>
      <c r="L568" s="160"/>
      <c r="M568" s="160"/>
      <c r="N568" s="160"/>
      <c r="O568" s="160"/>
      <c r="P568" s="160"/>
      <c r="Q568" s="160"/>
      <c r="R568" s="160"/>
      <c r="S568" s="160"/>
      <c r="T568" s="160"/>
      <c r="U568" s="160"/>
      <c r="V568" s="160"/>
      <c r="W568" s="160"/>
      <c r="X568" s="151"/>
      <c r="Y568" s="151"/>
      <c r="Z568" s="151"/>
      <c r="AA568" s="151"/>
      <c r="AB568" s="151"/>
      <c r="AC568" s="151"/>
      <c r="AD568" s="151"/>
      <c r="AE568" s="151"/>
      <c r="AF568" s="151"/>
      <c r="AG568" s="151" t="s">
        <v>250</v>
      </c>
      <c r="AH568" s="151">
        <v>2</v>
      </c>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row>
    <row r="569" spans="1:60" outlineLevel="1">
      <c r="A569" s="158"/>
      <c r="B569" s="159"/>
      <c r="C569" s="200" t="s">
        <v>2568</v>
      </c>
      <c r="D569" s="192"/>
      <c r="E569" s="193">
        <v>27.85</v>
      </c>
      <c r="F569" s="160"/>
      <c r="G569" s="160"/>
      <c r="H569" s="160"/>
      <c r="I569" s="160"/>
      <c r="J569" s="160"/>
      <c r="K569" s="160"/>
      <c r="L569" s="160"/>
      <c r="M569" s="160"/>
      <c r="N569" s="160"/>
      <c r="O569" s="160"/>
      <c r="P569" s="160"/>
      <c r="Q569" s="160"/>
      <c r="R569" s="160"/>
      <c r="S569" s="160"/>
      <c r="T569" s="160"/>
      <c r="U569" s="160"/>
      <c r="V569" s="160"/>
      <c r="W569" s="160"/>
      <c r="X569" s="151"/>
      <c r="Y569" s="151"/>
      <c r="Z569" s="151"/>
      <c r="AA569" s="151"/>
      <c r="AB569" s="151"/>
      <c r="AC569" s="151"/>
      <c r="AD569" s="151"/>
      <c r="AE569" s="151"/>
      <c r="AF569" s="151"/>
      <c r="AG569" s="151" t="s">
        <v>250</v>
      </c>
      <c r="AH569" s="151">
        <v>2</v>
      </c>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row>
    <row r="570" spans="1:60" outlineLevel="1">
      <c r="A570" s="158"/>
      <c r="B570" s="159"/>
      <c r="C570" s="200" t="s">
        <v>2569</v>
      </c>
      <c r="D570" s="192"/>
      <c r="E570" s="193">
        <v>33</v>
      </c>
      <c r="F570" s="160"/>
      <c r="G570" s="160"/>
      <c r="H570" s="160"/>
      <c r="I570" s="160"/>
      <c r="J570" s="160"/>
      <c r="K570" s="160"/>
      <c r="L570" s="160"/>
      <c r="M570" s="160"/>
      <c r="N570" s="160"/>
      <c r="O570" s="160"/>
      <c r="P570" s="160"/>
      <c r="Q570" s="160"/>
      <c r="R570" s="160"/>
      <c r="S570" s="160"/>
      <c r="T570" s="160"/>
      <c r="U570" s="160"/>
      <c r="V570" s="160"/>
      <c r="W570" s="160"/>
      <c r="X570" s="151"/>
      <c r="Y570" s="151"/>
      <c r="Z570" s="151"/>
      <c r="AA570" s="151"/>
      <c r="AB570" s="151"/>
      <c r="AC570" s="151"/>
      <c r="AD570" s="151"/>
      <c r="AE570" s="151"/>
      <c r="AF570" s="151"/>
      <c r="AG570" s="151" t="s">
        <v>250</v>
      </c>
      <c r="AH570" s="151">
        <v>2</v>
      </c>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row>
    <row r="571" spans="1:60" outlineLevel="1">
      <c r="A571" s="158"/>
      <c r="B571" s="159"/>
      <c r="C571" s="200" t="s">
        <v>2570</v>
      </c>
      <c r="D571" s="192"/>
      <c r="E571" s="193">
        <v>64.8</v>
      </c>
      <c r="F571" s="160"/>
      <c r="G571" s="160"/>
      <c r="H571" s="160"/>
      <c r="I571" s="160"/>
      <c r="J571" s="160"/>
      <c r="K571" s="160"/>
      <c r="L571" s="160"/>
      <c r="M571" s="160"/>
      <c r="N571" s="160"/>
      <c r="O571" s="160"/>
      <c r="P571" s="160"/>
      <c r="Q571" s="160"/>
      <c r="R571" s="160"/>
      <c r="S571" s="160"/>
      <c r="T571" s="160"/>
      <c r="U571" s="160"/>
      <c r="V571" s="160"/>
      <c r="W571" s="160"/>
      <c r="X571" s="151"/>
      <c r="Y571" s="151"/>
      <c r="Z571" s="151"/>
      <c r="AA571" s="151"/>
      <c r="AB571" s="151"/>
      <c r="AC571" s="151"/>
      <c r="AD571" s="151"/>
      <c r="AE571" s="151"/>
      <c r="AF571" s="151"/>
      <c r="AG571" s="151" t="s">
        <v>250</v>
      </c>
      <c r="AH571" s="151">
        <v>2</v>
      </c>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row>
    <row r="572" spans="1:60" outlineLevel="1">
      <c r="A572" s="158"/>
      <c r="B572" s="159"/>
      <c r="C572" s="200" t="s">
        <v>2571</v>
      </c>
      <c r="D572" s="192"/>
      <c r="E572" s="193">
        <v>6.98</v>
      </c>
      <c r="F572" s="160"/>
      <c r="G572" s="160"/>
      <c r="H572" s="160"/>
      <c r="I572" s="160"/>
      <c r="J572" s="160"/>
      <c r="K572" s="160"/>
      <c r="L572" s="160"/>
      <c r="M572" s="160"/>
      <c r="N572" s="160"/>
      <c r="O572" s="160"/>
      <c r="P572" s="160"/>
      <c r="Q572" s="160"/>
      <c r="R572" s="160"/>
      <c r="S572" s="160"/>
      <c r="T572" s="160"/>
      <c r="U572" s="160"/>
      <c r="V572" s="160"/>
      <c r="W572" s="160"/>
      <c r="X572" s="151"/>
      <c r="Y572" s="151"/>
      <c r="Z572" s="151"/>
      <c r="AA572" s="151"/>
      <c r="AB572" s="151"/>
      <c r="AC572" s="151"/>
      <c r="AD572" s="151"/>
      <c r="AE572" s="151"/>
      <c r="AF572" s="151"/>
      <c r="AG572" s="151" t="s">
        <v>250</v>
      </c>
      <c r="AH572" s="151">
        <v>2</v>
      </c>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row>
    <row r="573" spans="1:60" outlineLevel="1">
      <c r="A573" s="158"/>
      <c r="B573" s="159"/>
      <c r="C573" s="200" t="s">
        <v>2572</v>
      </c>
      <c r="D573" s="192"/>
      <c r="E573" s="193">
        <v>5.85</v>
      </c>
      <c r="F573" s="160"/>
      <c r="G573" s="160"/>
      <c r="H573" s="160"/>
      <c r="I573" s="160"/>
      <c r="J573" s="160"/>
      <c r="K573" s="160"/>
      <c r="L573" s="160"/>
      <c r="M573" s="160"/>
      <c r="N573" s="160"/>
      <c r="O573" s="160"/>
      <c r="P573" s="160"/>
      <c r="Q573" s="160"/>
      <c r="R573" s="160"/>
      <c r="S573" s="160"/>
      <c r="T573" s="160"/>
      <c r="U573" s="160"/>
      <c r="V573" s="160"/>
      <c r="W573" s="160"/>
      <c r="X573" s="151"/>
      <c r="Y573" s="151"/>
      <c r="Z573" s="151"/>
      <c r="AA573" s="151"/>
      <c r="AB573" s="151"/>
      <c r="AC573" s="151"/>
      <c r="AD573" s="151"/>
      <c r="AE573" s="151"/>
      <c r="AF573" s="151"/>
      <c r="AG573" s="151" t="s">
        <v>250</v>
      </c>
      <c r="AH573" s="151">
        <v>2</v>
      </c>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row>
    <row r="574" spans="1:60" outlineLevel="1">
      <c r="A574" s="158"/>
      <c r="B574" s="159"/>
      <c r="C574" s="200" t="s">
        <v>2573</v>
      </c>
      <c r="D574" s="192"/>
      <c r="E574" s="193">
        <v>3.85</v>
      </c>
      <c r="F574" s="160"/>
      <c r="G574" s="160"/>
      <c r="H574" s="160"/>
      <c r="I574" s="160"/>
      <c r="J574" s="160"/>
      <c r="K574" s="160"/>
      <c r="L574" s="160"/>
      <c r="M574" s="160"/>
      <c r="N574" s="160"/>
      <c r="O574" s="160"/>
      <c r="P574" s="160"/>
      <c r="Q574" s="160"/>
      <c r="R574" s="160"/>
      <c r="S574" s="160"/>
      <c r="T574" s="160"/>
      <c r="U574" s="160"/>
      <c r="V574" s="160"/>
      <c r="W574" s="160"/>
      <c r="X574" s="151"/>
      <c r="Y574" s="151"/>
      <c r="Z574" s="151"/>
      <c r="AA574" s="151"/>
      <c r="AB574" s="151"/>
      <c r="AC574" s="151"/>
      <c r="AD574" s="151"/>
      <c r="AE574" s="151"/>
      <c r="AF574" s="151"/>
      <c r="AG574" s="151" t="s">
        <v>250</v>
      </c>
      <c r="AH574" s="151">
        <v>2</v>
      </c>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row>
    <row r="575" spans="1:60" outlineLevel="1">
      <c r="A575" s="158"/>
      <c r="B575" s="159"/>
      <c r="C575" s="200" t="s">
        <v>2574</v>
      </c>
      <c r="D575" s="192"/>
      <c r="E575" s="193">
        <v>3.87</v>
      </c>
      <c r="F575" s="160"/>
      <c r="G575" s="160"/>
      <c r="H575" s="160"/>
      <c r="I575" s="160"/>
      <c r="J575" s="160"/>
      <c r="K575" s="160"/>
      <c r="L575" s="160"/>
      <c r="M575" s="160"/>
      <c r="N575" s="160"/>
      <c r="O575" s="160"/>
      <c r="P575" s="160"/>
      <c r="Q575" s="160"/>
      <c r="R575" s="160"/>
      <c r="S575" s="160"/>
      <c r="T575" s="160"/>
      <c r="U575" s="160"/>
      <c r="V575" s="160"/>
      <c r="W575" s="160"/>
      <c r="X575" s="151"/>
      <c r="Y575" s="151"/>
      <c r="Z575" s="151"/>
      <c r="AA575" s="151"/>
      <c r="AB575" s="151"/>
      <c r="AC575" s="151"/>
      <c r="AD575" s="151"/>
      <c r="AE575" s="151"/>
      <c r="AF575" s="151"/>
      <c r="AG575" s="151" t="s">
        <v>250</v>
      </c>
      <c r="AH575" s="151">
        <v>2</v>
      </c>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row>
    <row r="576" spans="1:60" outlineLevel="1">
      <c r="A576" s="158"/>
      <c r="B576" s="159"/>
      <c r="C576" s="201" t="s">
        <v>284</v>
      </c>
      <c r="D576" s="194"/>
      <c r="E576" s="195">
        <v>361.01</v>
      </c>
      <c r="F576" s="160"/>
      <c r="G576" s="160"/>
      <c r="H576" s="160"/>
      <c r="I576" s="160"/>
      <c r="J576" s="160"/>
      <c r="K576" s="160"/>
      <c r="L576" s="160"/>
      <c r="M576" s="160"/>
      <c r="N576" s="160"/>
      <c r="O576" s="160"/>
      <c r="P576" s="160"/>
      <c r="Q576" s="160"/>
      <c r="R576" s="160"/>
      <c r="S576" s="160"/>
      <c r="T576" s="160"/>
      <c r="U576" s="160"/>
      <c r="V576" s="160"/>
      <c r="W576" s="160"/>
      <c r="X576" s="151"/>
      <c r="Y576" s="151"/>
      <c r="Z576" s="151"/>
      <c r="AA576" s="151"/>
      <c r="AB576" s="151"/>
      <c r="AC576" s="151"/>
      <c r="AD576" s="151"/>
      <c r="AE576" s="151"/>
      <c r="AF576" s="151"/>
      <c r="AG576" s="151" t="s">
        <v>250</v>
      </c>
      <c r="AH576" s="151">
        <v>3</v>
      </c>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row>
    <row r="577" spans="1:60" outlineLevel="1">
      <c r="A577" s="158"/>
      <c r="B577" s="159"/>
      <c r="C577" s="199" t="s">
        <v>285</v>
      </c>
      <c r="D577" s="192"/>
      <c r="E577" s="193"/>
      <c r="F577" s="160"/>
      <c r="G577" s="160"/>
      <c r="H577" s="160"/>
      <c r="I577" s="160"/>
      <c r="J577" s="160"/>
      <c r="K577" s="160"/>
      <c r="L577" s="160"/>
      <c r="M577" s="160"/>
      <c r="N577" s="160"/>
      <c r="O577" s="160"/>
      <c r="P577" s="160"/>
      <c r="Q577" s="160"/>
      <c r="R577" s="160"/>
      <c r="S577" s="160"/>
      <c r="T577" s="160"/>
      <c r="U577" s="160"/>
      <c r="V577" s="160"/>
      <c r="W577" s="160"/>
      <c r="X577" s="151"/>
      <c r="Y577" s="151"/>
      <c r="Z577" s="151"/>
      <c r="AA577" s="151"/>
      <c r="AB577" s="151"/>
      <c r="AC577" s="151"/>
      <c r="AD577" s="151"/>
      <c r="AE577" s="151"/>
      <c r="AF577" s="151"/>
      <c r="AG577" s="151" t="s">
        <v>250</v>
      </c>
      <c r="AH577" s="151"/>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row>
    <row r="578" spans="1:60" outlineLevel="1">
      <c r="A578" s="158"/>
      <c r="B578" s="159"/>
      <c r="C578" s="198" t="s">
        <v>2640</v>
      </c>
      <c r="D578" s="190"/>
      <c r="E578" s="191">
        <v>133.5737</v>
      </c>
      <c r="F578" s="160"/>
      <c r="G578" s="160"/>
      <c r="H578" s="160"/>
      <c r="I578" s="160"/>
      <c r="J578" s="160"/>
      <c r="K578" s="160"/>
      <c r="L578" s="160"/>
      <c r="M578" s="160"/>
      <c r="N578" s="160"/>
      <c r="O578" s="160"/>
      <c r="P578" s="160"/>
      <c r="Q578" s="160"/>
      <c r="R578" s="160"/>
      <c r="S578" s="160"/>
      <c r="T578" s="160"/>
      <c r="U578" s="160"/>
      <c r="V578" s="160"/>
      <c r="W578" s="160"/>
      <c r="X578" s="151"/>
      <c r="Y578" s="151"/>
      <c r="Z578" s="151"/>
      <c r="AA578" s="151"/>
      <c r="AB578" s="151"/>
      <c r="AC578" s="151"/>
      <c r="AD578" s="151"/>
      <c r="AE578" s="151"/>
      <c r="AF578" s="151"/>
      <c r="AG578" s="151" t="s">
        <v>250</v>
      </c>
      <c r="AH578" s="151">
        <v>0</v>
      </c>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row>
    <row r="579" spans="1:60" outlineLevel="1">
      <c r="A579" s="158"/>
      <c r="B579" s="159"/>
      <c r="C579" s="199" t="s">
        <v>279</v>
      </c>
      <c r="D579" s="192"/>
      <c r="E579" s="193"/>
      <c r="F579" s="160"/>
      <c r="G579" s="160"/>
      <c r="H579" s="160"/>
      <c r="I579" s="160"/>
      <c r="J579" s="160"/>
      <c r="K579" s="160"/>
      <c r="L579" s="160"/>
      <c r="M579" s="160"/>
      <c r="N579" s="160"/>
      <c r="O579" s="160"/>
      <c r="P579" s="160"/>
      <c r="Q579" s="160"/>
      <c r="R579" s="160"/>
      <c r="S579" s="160"/>
      <c r="T579" s="160"/>
      <c r="U579" s="160"/>
      <c r="V579" s="160"/>
      <c r="W579" s="160"/>
      <c r="X579" s="151"/>
      <c r="Y579" s="151"/>
      <c r="Z579" s="151"/>
      <c r="AA579" s="151"/>
      <c r="AB579" s="151"/>
      <c r="AC579" s="151"/>
      <c r="AD579" s="151"/>
      <c r="AE579" s="151"/>
      <c r="AF579" s="151"/>
      <c r="AG579" s="151" t="s">
        <v>250</v>
      </c>
      <c r="AH579" s="151"/>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row>
    <row r="580" spans="1:60" outlineLevel="1">
      <c r="A580" s="158"/>
      <c r="B580" s="159"/>
      <c r="C580" s="200" t="s">
        <v>2576</v>
      </c>
      <c r="D580" s="192"/>
      <c r="E580" s="193">
        <v>5.0199999999999996</v>
      </c>
      <c r="F580" s="160"/>
      <c r="G580" s="160"/>
      <c r="H580" s="160"/>
      <c r="I580" s="160"/>
      <c r="J580" s="160"/>
      <c r="K580" s="160"/>
      <c r="L580" s="160"/>
      <c r="M580" s="160"/>
      <c r="N580" s="160"/>
      <c r="O580" s="160"/>
      <c r="P580" s="160"/>
      <c r="Q580" s="160"/>
      <c r="R580" s="160"/>
      <c r="S580" s="160"/>
      <c r="T580" s="160"/>
      <c r="U580" s="160"/>
      <c r="V580" s="160"/>
      <c r="W580" s="160"/>
      <c r="X580" s="151"/>
      <c r="Y580" s="151"/>
      <c r="Z580" s="151"/>
      <c r="AA580" s="151"/>
      <c r="AB580" s="151"/>
      <c r="AC580" s="151"/>
      <c r="AD580" s="151"/>
      <c r="AE580" s="151"/>
      <c r="AF580" s="151"/>
      <c r="AG580" s="151" t="s">
        <v>250</v>
      </c>
      <c r="AH580" s="151">
        <v>2</v>
      </c>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row>
    <row r="581" spans="1:60" outlineLevel="1">
      <c r="A581" s="158"/>
      <c r="B581" s="159"/>
      <c r="C581" s="200" t="s">
        <v>2577</v>
      </c>
      <c r="D581" s="192"/>
      <c r="E581" s="193">
        <v>7.19</v>
      </c>
      <c r="F581" s="160"/>
      <c r="G581" s="160"/>
      <c r="H581" s="160"/>
      <c r="I581" s="160"/>
      <c r="J581" s="160"/>
      <c r="K581" s="160"/>
      <c r="L581" s="160"/>
      <c r="M581" s="160"/>
      <c r="N581" s="160"/>
      <c r="O581" s="160"/>
      <c r="P581" s="160"/>
      <c r="Q581" s="160"/>
      <c r="R581" s="160"/>
      <c r="S581" s="160"/>
      <c r="T581" s="160"/>
      <c r="U581" s="160"/>
      <c r="V581" s="160"/>
      <c r="W581" s="160"/>
      <c r="X581" s="151"/>
      <c r="Y581" s="151"/>
      <c r="Z581" s="151"/>
      <c r="AA581" s="151"/>
      <c r="AB581" s="151"/>
      <c r="AC581" s="151"/>
      <c r="AD581" s="151"/>
      <c r="AE581" s="151"/>
      <c r="AF581" s="151"/>
      <c r="AG581" s="151" t="s">
        <v>250</v>
      </c>
      <c r="AH581" s="151">
        <v>2</v>
      </c>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row>
    <row r="582" spans="1:60" outlineLevel="1">
      <c r="A582" s="158"/>
      <c r="B582" s="159"/>
      <c r="C582" s="201" t="s">
        <v>284</v>
      </c>
      <c r="D582" s="194"/>
      <c r="E582" s="195">
        <v>12.21</v>
      </c>
      <c r="F582" s="160"/>
      <c r="G582" s="160"/>
      <c r="H582" s="160"/>
      <c r="I582" s="160"/>
      <c r="J582" s="160"/>
      <c r="K582" s="160"/>
      <c r="L582" s="160"/>
      <c r="M582" s="160"/>
      <c r="N582" s="160"/>
      <c r="O582" s="160"/>
      <c r="P582" s="160"/>
      <c r="Q582" s="160"/>
      <c r="R582" s="160"/>
      <c r="S582" s="160"/>
      <c r="T582" s="160"/>
      <c r="U582" s="160"/>
      <c r="V582" s="160"/>
      <c r="W582" s="160"/>
      <c r="X582" s="151"/>
      <c r="Y582" s="151"/>
      <c r="Z582" s="151"/>
      <c r="AA582" s="151"/>
      <c r="AB582" s="151"/>
      <c r="AC582" s="151"/>
      <c r="AD582" s="151"/>
      <c r="AE582" s="151"/>
      <c r="AF582" s="151"/>
      <c r="AG582" s="151" t="s">
        <v>250</v>
      </c>
      <c r="AH582" s="151">
        <v>3</v>
      </c>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row>
    <row r="583" spans="1:60" outlineLevel="1">
      <c r="A583" s="158"/>
      <c r="B583" s="159"/>
      <c r="C583" s="199" t="s">
        <v>285</v>
      </c>
      <c r="D583" s="192"/>
      <c r="E583" s="193"/>
      <c r="F583" s="160"/>
      <c r="G583" s="160"/>
      <c r="H583" s="160"/>
      <c r="I583" s="160"/>
      <c r="J583" s="160"/>
      <c r="K583" s="160"/>
      <c r="L583" s="160"/>
      <c r="M583" s="160"/>
      <c r="N583" s="160"/>
      <c r="O583" s="160"/>
      <c r="P583" s="160"/>
      <c r="Q583" s="160"/>
      <c r="R583" s="160"/>
      <c r="S583" s="160"/>
      <c r="T583" s="160"/>
      <c r="U583" s="160"/>
      <c r="V583" s="160"/>
      <c r="W583" s="160"/>
      <c r="X583" s="151"/>
      <c r="Y583" s="151"/>
      <c r="Z583" s="151"/>
      <c r="AA583" s="151"/>
      <c r="AB583" s="151"/>
      <c r="AC583" s="151"/>
      <c r="AD583" s="151"/>
      <c r="AE583" s="151"/>
      <c r="AF583" s="151"/>
      <c r="AG583" s="151" t="s">
        <v>250</v>
      </c>
      <c r="AH583" s="151"/>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row>
    <row r="584" spans="1:60" outlineLevel="1">
      <c r="A584" s="158"/>
      <c r="B584" s="159"/>
      <c r="C584" s="198" t="s">
        <v>2641</v>
      </c>
      <c r="D584" s="190"/>
      <c r="E584" s="191">
        <v>6.1050000000000004</v>
      </c>
      <c r="F584" s="160"/>
      <c r="G584" s="160"/>
      <c r="H584" s="160"/>
      <c r="I584" s="160"/>
      <c r="J584" s="160"/>
      <c r="K584" s="160"/>
      <c r="L584" s="160"/>
      <c r="M584" s="160"/>
      <c r="N584" s="160"/>
      <c r="O584" s="160"/>
      <c r="P584" s="160"/>
      <c r="Q584" s="160"/>
      <c r="R584" s="160"/>
      <c r="S584" s="160"/>
      <c r="T584" s="160"/>
      <c r="U584" s="160"/>
      <c r="V584" s="160"/>
      <c r="W584" s="160"/>
      <c r="X584" s="151"/>
      <c r="Y584" s="151"/>
      <c r="Z584" s="151"/>
      <c r="AA584" s="151"/>
      <c r="AB584" s="151"/>
      <c r="AC584" s="151"/>
      <c r="AD584" s="151"/>
      <c r="AE584" s="151"/>
      <c r="AF584" s="151"/>
      <c r="AG584" s="151" t="s">
        <v>250</v>
      </c>
      <c r="AH584" s="151">
        <v>0</v>
      </c>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row>
    <row r="585" spans="1:60" outlineLevel="1">
      <c r="A585" s="158"/>
      <c r="B585" s="159"/>
      <c r="C585" s="198" t="s">
        <v>2599</v>
      </c>
      <c r="D585" s="190"/>
      <c r="E585" s="191">
        <v>33.799999999999997</v>
      </c>
      <c r="F585" s="160"/>
      <c r="G585" s="160"/>
      <c r="H585" s="160"/>
      <c r="I585" s="160"/>
      <c r="J585" s="160"/>
      <c r="K585" s="160"/>
      <c r="L585" s="160"/>
      <c r="M585" s="160"/>
      <c r="N585" s="160"/>
      <c r="O585" s="160"/>
      <c r="P585" s="160"/>
      <c r="Q585" s="160"/>
      <c r="R585" s="160"/>
      <c r="S585" s="160"/>
      <c r="T585" s="160"/>
      <c r="U585" s="160"/>
      <c r="V585" s="160"/>
      <c r="W585" s="160"/>
      <c r="X585" s="151"/>
      <c r="Y585" s="151"/>
      <c r="Z585" s="151"/>
      <c r="AA585" s="151"/>
      <c r="AB585" s="151"/>
      <c r="AC585" s="151"/>
      <c r="AD585" s="151"/>
      <c r="AE585" s="151"/>
      <c r="AF585" s="151"/>
      <c r="AG585" s="151" t="s">
        <v>250</v>
      </c>
      <c r="AH585" s="151">
        <v>0</v>
      </c>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row>
    <row r="586" spans="1:60" outlineLevel="1">
      <c r="A586" s="168">
        <v>46</v>
      </c>
      <c r="B586" s="169" t="s">
        <v>2686</v>
      </c>
      <c r="C586" s="185" t="s">
        <v>2687</v>
      </c>
      <c r="D586" s="170" t="s">
        <v>292</v>
      </c>
      <c r="E586" s="171">
        <v>283.87670000000003</v>
      </c>
      <c r="F586" s="172">
        <v>0</v>
      </c>
      <c r="G586" s="173">
        <f>ROUND(E586*F586,2)</f>
        <v>0</v>
      </c>
      <c r="H586" s="172"/>
      <c r="I586" s="173">
        <f>ROUND(E586*H586,2)</f>
        <v>0</v>
      </c>
      <c r="J586" s="172"/>
      <c r="K586" s="173">
        <f>ROUND(E586*J586,2)</f>
        <v>0</v>
      </c>
      <c r="L586" s="173">
        <v>21</v>
      </c>
      <c r="M586" s="173">
        <f>G586*(1+L586/100)</f>
        <v>0</v>
      </c>
      <c r="N586" s="173">
        <v>4.8169999999999998E-2</v>
      </c>
      <c r="O586" s="173">
        <f>ROUND(E586*N586,2)</f>
        <v>13.67</v>
      </c>
      <c r="P586" s="173">
        <v>0</v>
      </c>
      <c r="Q586" s="173">
        <f>ROUND(E586*P586,2)</f>
        <v>0</v>
      </c>
      <c r="R586" s="173" t="s">
        <v>309</v>
      </c>
      <c r="S586" s="173" t="s">
        <v>201</v>
      </c>
      <c r="T586" s="174" t="s">
        <v>245</v>
      </c>
      <c r="U586" s="160">
        <v>0.74299999999999999</v>
      </c>
      <c r="V586" s="160">
        <f>ROUND(E586*U586,2)</f>
        <v>210.92</v>
      </c>
      <c r="W586" s="160"/>
      <c r="X586" s="151"/>
      <c r="Y586" s="151"/>
      <c r="Z586" s="151"/>
      <c r="AA586" s="151"/>
      <c r="AB586" s="151"/>
      <c r="AC586" s="151"/>
      <c r="AD586" s="151"/>
      <c r="AE586" s="151"/>
      <c r="AF586" s="151"/>
      <c r="AG586" s="151" t="s">
        <v>246</v>
      </c>
      <c r="AH586" s="151"/>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row>
    <row r="587" spans="1:60" outlineLevel="1">
      <c r="A587" s="158"/>
      <c r="B587" s="159"/>
      <c r="C587" s="198" t="s">
        <v>2688</v>
      </c>
      <c r="D587" s="190"/>
      <c r="E587" s="191">
        <v>17.7</v>
      </c>
      <c r="F587" s="160"/>
      <c r="G587" s="160"/>
      <c r="H587" s="160"/>
      <c r="I587" s="160"/>
      <c r="J587" s="160"/>
      <c r="K587" s="160"/>
      <c r="L587" s="160"/>
      <c r="M587" s="160"/>
      <c r="N587" s="160"/>
      <c r="O587" s="160"/>
      <c r="P587" s="160"/>
      <c r="Q587" s="160"/>
      <c r="R587" s="160"/>
      <c r="S587" s="160"/>
      <c r="T587" s="160"/>
      <c r="U587" s="160"/>
      <c r="V587" s="160"/>
      <c r="W587" s="160"/>
      <c r="X587" s="151"/>
      <c r="Y587" s="151"/>
      <c r="Z587" s="151"/>
      <c r="AA587" s="151"/>
      <c r="AB587" s="151"/>
      <c r="AC587" s="151"/>
      <c r="AD587" s="151"/>
      <c r="AE587" s="151"/>
      <c r="AF587" s="151"/>
      <c r="AG587" s="151" t="s">
        <v>250</v>
      </c>
      <c r="AH587" s="151">
        <v>0</v>
      </c>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row>
    <row r="588" spans="1:60" outlineLevel="1">
      <c r="A588" s="158"/>
      <c r="B588" s="159"/>
      <c r="C588" s="198" t="s">
        <v>2600</v>
      </c>
      <c r="D588" s="190"/>
      <c r="E588" s="191">
        <v>6.4</v>
      </c>
      <c r="F588" s="160"/>
      <c r="G588" s="160"/>
      <c r="H588" s="160"/>
      <c r="I588" s="160"/>
      <c r="J588" s="160"/>
      <c r="K588" s="160"/>
      <c r="L588" s="160"/>
      <c r="M588" s="160"/>
      <c r="N588" s="160"/>
      <c r="O588" s="160"/>
      <c r="P588" s="160"/>
      <c r="Q588" s="160"/>
      <c r="R588" s="160"/>
      <c r="S588" s="160"/>
      <c r="T588" s="160"/>
      <c r="U588" s="160"/>
      <c r="V588" s="160"/>
      <c r="W588" s="160"/>
      <c r="X588" s="151"/>
      <c r="Y588" s="151"/>
      <c r="Z588" s="151"/>
      <c r="AA588" s="151"/>
      <c r="AB588" s="151"/>
      <c r="AC588" s="151"/>
      <c r="AD588" s="151"/>
      <c r="AE588" s="151"/>
      <c r="AF588" s="151"/>
      <c r="AG588" s="151" t="s">
        <v>250</v>
      </c>
      <c r="AH588" s="151">
        <v>0</v>
      </c>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row>
    <row r="589" spans="1:60" outlineLevel="1">
      <c r="A589" s="158"/>
      <c r="B589" s="159"/>
      <c r="C589" s="198" t="s">
        <v>2622</v>
      </c>
      <c r="D589" s="190"/>
      <c r="E589" s="191">
        <v>13.8</v>
      </c>
      <c r="F589" s="160"/>
      <c r="G589" s="160"/>
      <c r="H589" s="160"/>
      <c r="I589" s="160"/>
      <c r="J589" s="160"/>
      <c r="K589" s="160"/>
      <c r="L589" s="160"/>
      <c r="M589" s="160"/>
      <c r="N589" s="160"/>
      <c r="O589" s="160"/>
      <c r="P589" s="160"/>
      <c r="Q589" s="160"/>
      <c r="R589" s="160"/>
      <c r="S589" s="160"/>
      <c r="T589" s="160"/>
      <c r="U589" s="160"/>
      <c r="V589" s="160"/>
      <c r="W589" s="160"/>
      <c r="X589" s="151"/>
      <c r="Y589" s="151"/>
      <c r="Z589" s="151"/>
      <c r="AA589" s="151"/>
      <c r="AB589" s="151"/>
      <c r="AC589" s="151"/>
      <c r="AD589" s="151"/>
      <c r="AE589" s="151"/>
      <c r="AF589" s="151"/>
      <c r="AG589" s="151" t="s">
        <v>250</v>
      </c>
      <c r="AH589" s="151">
        <v>0</v>
      </c>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row>
    <row r="590" spans="1:60" outlineLevel="1">
      <c r="A590" s="158"/>
      <c r="B590" s="159"/>
      <c r="C590" s="198" t="s">
        <v>2623</v>
      </c>
      <c r="D590" s="190"/>
      <c r="E590" s="191">
        <v>3.5</v>
      </c>
      <c r="F590" s="160"/>
      <c r="G590" s="160"/>
      <c r="H590" s="160"/>
      <c r="I590" s="160"/>
      <c r="J590" s="160"/>
      <c r="K590" s="160"/>
      <c r="L590" s="160"/>
      <c r="M590" s="160"/>
      <c r="N590" s="160"/>
      <c r="O590" s="160"/>
      <c r="P590" s="160"/>
      <c r="Q590" s="160"/>
      <c r="R590" s="160"/>
      <c r="S590" s="160"/>
      <c r="T590" s="160"/>
      <c r="U590" s="160"/>
      <c r="V590" s="160"/>
      <c r="W590" s="160"/>
      <c r="X590" s="151"/>
      <c r="Y590" s="151"/>
      <c r="Z590" s="151"/>
      <c r="AA590" s="151"/>
      <c r="AB590" s="151"/>
      <c r="AC590" s="151"/>
      <c r="AD590" s="151"/>
      <c r="AE590" s="151"/>
      <c r="AF590" s="151"/>
      <c r="AG590" s="151" t="s">
        <v>250</v>
      </c>
      <c r="AH590" s="151">
        <v>0</v>
      </c>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row>
    <row r="591" spans="1:60" outlineLevel="1">
      <c r="A591" s="158"/>
      <c r="B591" s="159"/>
      <c r="C591" s="198" t="s">
        <v>2624</v>
      </c>
      <c r="D591" s="190"/>
      <c r="E591" s="191">
        <v>4</v>
      </c>
      <c r="F591" s="160"/>
      <c r="G591" s="160"/>
      <c r="H591" s="160"/>
      <c r="I591" s="160"/>
      <c r="J591" s="160"/>
      <c r="K591" s="160"/>
      <c r="L591" s="160"/>
      <c r="M591" s="160"/>
      <c r="N591" s="160"/>
      <c r="O591" s="160"/>
      <c r="P591" s="160"/>
      <c r="Q591" s="160"/>
      <c r="R591" s="160"/>
      <c r="S591" s="160"/>
      <c r="T591" s="160"/>
      <c r="U591" s="160"/>
      <c r="V591" s="160"/>
      <c r="W591" s="160"/>
      <c r="X591" s="151"/>
      <c r="Y591" s="151"/>
      <c r="Z591" s="151"/>
      <c r="AA591" s="151"/>
      <c r="AB591" s="151"/>
      <c r="AC591" s="151"/>
      <c r="AD591" s="151"/>
      <c r="AE591" s="151"/>
      <c r="AF591" s="151"/>
      <c r="AG591" s="151" t="s">
        <v>250</v>
      </c>
      <c r="AH591" s="151">
        <v>0</v>
      </c>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row>
    <row r="592" spans="1:60" outlineLevel="1">
      <c r="A592" s="158"/>
      <c r="B592" s="159"/>
      <c r="C592" s="198" t="s">
        <v>2625</v>
      </c>
      <c r="D592" s="190"/>
      <c r="E592" s="191">
        <v>27</v>
      </c>
      <c r="F592" s="160"/>
      <c r="G592" s="160"/>
      <c r="H592" s="160"/>
      <c r="I592" s="160"/>
      <c r="J592" s="160"/>
      <c r="K592" s="160"/>
      <c r="L592" s="160"/>
      <c r="M592" s="160"/>
      <c r="N592" s="160"/>
      <c r="O592" s="160"/>
      <c r="P592" s="160"/>
      <c r="Q592" s="160"/>
      <c r="R592" s="160"/>
      <c r="S592" s="160"/>
      <c r="T592" s="160"/>
      <c r="U592" s="160"/>
      <c r="V592" s="160"/>
      <c r="W592" s="160"/>
      <c r="X592" s="151"/>
      <c r="Y592" s="151"/>
      <c r="Z592" s="151"/>
      <c r="AA592" s="151"/>
      <c r="AB592" s="151"/>
      <c r="AC592" s="151"/>
      <c r="AD592" s="151"/>
      <c r="AE592" s="151"/>
      <c r="AF592" s="151"/>
      <c r="AG592" s="151" t="s">
        <v>250</v>
      </c>
      <c r="AH592" s="151">
        <v>0</v>
      </c>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row>
    <row r="593" spans="1:60" outlineLevel="1">
      <c r="A593" s="158"/>
      <c r="B593" s="159"/>
      <c r="C593" s="198" t="s">
        <v>2626</v>
      </c>
      <c r="D593" s="190"/>
      <c r="E593" s="191">
        <v>68</v>
      </c>
      <c r="F593" s="160"/>
      <c r="G593" s="160"/>
      <c r="H593" s="160"/>
      <c r="I593" s="160"/>
      <c r="J593" s="160"/>
      <c r="K593" s="160"/>
      <c r="L593" s="160"/>
      <c r="M593" s="160"/>
      <c r="N593" s="160"/>
      <c r="O593" s="160"/>
      <c r="P593" s="160"/>
      <c r="Q593" s="160"/>
      <c r="R593" s="160"/>
      <c r="S593" s="160"/>
      <c r="T593" s="160"/>
      <c r="U593" s="160"/>
      <c r="V593" s="160"/>
      <c r="W593" s="160"/>
      <c r="X593" s="151"/>
      <c r="Y593" s="151"/>
      <c r="Z593" s="151"/>
      <c r="AA593" s="151"/>
      <c r="AB593" s="151"/>
      <c r="AC593" s="151"/>
      <c r="AD593" s="151"/>
      <c r="AE593" s="151"/>
      <c r="AF593" s="151"/>
      <c r="AG593" s="151" t="s">
        <v>250</v>
      </c>
      <c r="AH593" s="151">
        <v>0</v>
      </c>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row>
    <row r="594" spans="1:60" outlineLevel="1">
      <c r="A594" s="158"/>
      <c r="B594" s="159"/>
      <c r="C594" s="198" t="s">
        <v>2627</v>
      </c>
      <c r="D594" s="190"/>
      <c r="E594" s="191">
        <v>13</v>
      </c>
      <c r="F594" s="160"/>
      <c r="G594" s="160"/>
      <c r="H594" s="160"/>
      <c r="I594" s="160"/>
      <c r="J594" s="160"/>
      <c r="K594" s="160"/>
      <c r="L594" s="160"/>
      <c r="M594" s="160"/>
      <c r="N594" s="160"/>
      <c r="O594" s="160"/>
      <c r="P594" s="160"/>
      <c r="Q594" s="160"/>
      <c r="R594" s="160"/>
      <c r="S594" s="160"/>
      <c r="T594" s="160"/>
      <c r="U594" s="160"/>
      <c r="V594" s="160"/>
      <c r="W594" s="160"/>
      <c r="X594" s="151"/>
      <c r="Y594" s="151"/>
      <c r="Z594" s="151"/>
      <c r="AA594" s="151"/>
      <c r="AB594" s="151"/>
      <c r="AC594" s="151"/>
      <c r="AD594" s="151"/>
      <c r="AE594" s="151"/>
      <c r="AF594" s="151"/>
      <c r="AG594" s="151" t="s">
        <v>250</v>
      </c>
      <c r="AH594" s="151">
        <v>0</v>
      </c>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row>
    <row r="595" spans="1:60" outlineLevel="1">
      <c r="A595" s="158"/>
      <c r="B595" s="159"/>
      <c r="C595" s="198" t="s">
        <v>2628</v>
      </c>
      <c r="D595" s="190"/>
      <c r="E595" s="191">
        <v>14</v>
      </c>
      <c r="F595" s="160"/>
      <c r="G595" s="160"/>
      <c r="H595" s="160"/>
      <c r="I595" s="160"/>
      <c r="J595" s="160"/>
      <c r="K595" s="160"/>
      <c r="L595" s="160"/>
      <c r="M595" s="160"/>
      <c r="N595" s="160"/>
      <c r="O595" s="160"/>
      <c r="P595" s="160"/>
      <c r="Q595" s="160"/>
      <c r="R595" s="160"/>
      <c r="S595" s="160"/>
      <c r="T595" s="160"/>
      <c r="U595" s="160"/>
      <c r="V595" s="160"/>
      <c r="W595" s="160"/>
      <c r="X595" s="151"/>
      <c r="Y595" s="151"/>
      <c r="Z595" s="151"/>
      <c r="AA595" s="151"/>
      <c r="AB595" s="151"/>
      <c r="AC595" s="151"/>
      <c r="AD595" s="151"/>
      <c r="AE595" s="151"/>
      <c r="AF595" s="151"/>
      <c r="AG595" s="151" t="s">
        <v>250</v>
      </c>
      <c r="AH595" s="151">
        <v>0</v>
      </c>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row>
    <row r="596" spans="1:60" outlineLevel="1">
      <c r="A596" s="158"/>
      <c r="B596" s="159"/>
      <c r="C596" s="198" t="s">
        <v>2629</v>
      </c>
      <c r="D596" s="190"/>
      <c r="E596" s="191">
        <v>15.5</v>
      </c>
      <c r="F596" s="160"/>
      <c r="G596" s="160"/>
      <c r="H596" s="160"/>
      <c r="I596" s="160"/>
      <c r="J596" s="160"/>
      <c r="K596" s="160"/>
      <c r="L596" s="160"/>
      <c r="M596" s="160"/>
      <c r="N596" s="160"/>
      <c r="O596" s="160"/>
      <c r="P596" s="160"/>
      <c r="Q596" s="160"/>
      <c r="R596" s="160"/>
      <c r="S596" s="160"/>
      <c r="T596" s="160"/>
      <c r="U596" s="160"/>
      <c r="V596" s="160"/>
      <c r="W596" s="160"/>
      <c r="X596" s="151"/>
      <c r="Y596" s="151"/>
      <c r="Z596" s="151"/>
      <c r="AA596" s="151"/>
      <c r="AB596" s="151"/>
      <c r="AC596" s="151"/>
      <c r="AD596" s="151"/>
      <c r="AE596" s="151"/>
      <c r="AF596" s="151"/>
      <c r="AG596" s="151" t="s">
        <v>250</v>
      </c>
      <c r="AH596" s="151">
        <v>0</v>
      </c>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row>
    <row r="597" spans="1:60" outlineLevel="1">
      <c r="A597" s="158"/>
      <c r="B597" s="159"/>
      <c r="C597" s="198" t="s">
        <v>2630</v>
      </c>
      <c r="D597" s="190"/>
      <c r="E597" s="191">
        <v>13.5</v>
      </c>
      <c r="F597" s="160"/>
      <c r="G597" s="160"/>
      <c r="H597" s="160"/>
      <c r="I597" s="160"/>
      <c r="J597" s="160"/>
      <c r="K597" s="160"/>
      <c r="L597" s="160"/>
      <c r="M597" s="160"/>
      <c r="N597" s="160"/>
      <c r="O597" s="160"/>
      <c r="P597" s="160"/>
      <c r="Q597" s="160"/>
      <c r="R597" s="160"/>
      <c r="S597" s="160"/>
      <c r="T597" s="160"/>
      <c r="U597" s="160"/>
      <c r="V597" s="160"/>
      <c r="W597" s="160"/>
      <c r="X597" s="151"/>
      <c r="Y597" s="151"/>
      <c r="Z597" s="151"/>
      <c r="AA597" s="151"/>
      <c r="AB597" s="151"/>
      <c r="AC597" s="151"/>
      <c r="AD597" s="151"/>
      <c r="AE597" s="151"/>
      <c r="AF597" s="151"/>
      <c r="AG597" s="151" t="s">
        <v>250</v>
      </c>
      <c r="AH597" s="151">
        <v>0</v>
      </c>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row>
    <row r="598" spans="1:60" outlineLevel="1">
      <c r="A598" s="158"/>
      <c r="B598" s="159"/>
      <c r="C598" s="198" t="s">
        <v>2631</v>
      </c>
      <c r="D598" s="190"/>
      <c r="E598" s="191">
        <v>8</v>
      </c>
      <c r="F598" s="160"/>
      <c r="G598" s="160"/>
      <c r="H598" s="160"/>
      <c r="I598" s="160"/>
      <c r="J598" s="160"/>
      <c r="K598" s="160"/>
      <c r="L598" s="160"/>
      <c r="M598" s="160"/>
      <c r="N598" s="160"/>
      <c r="O598" s="160"/>
      <c r="P598" s="160"/>
      <c r="Q598" s="160"/>
      <c r="R598" s="160"/>
      <c r="S598" s="160"/>
      <c r="T598" s="160"/>
      <c r="U598" s="160"/>
      <c r="V598" s="160"/>
      <c r="W598" s="160"/>
      <c r="X598" s="151"/>
      <c r="Y598" s="151"/>
      <c r="Z598" s="151"/>
      <c r="AA598" s="151"/>
      <c r="AB598" s="151"/>
      <c r="AC598" s="151"/>
      <c r="AD598" s="151"/>
      <c r="AE598" s="151"/>
      <c r="AF598" s="151"/>
      <c r="AG598" s="151" t="s">
        <v>250</v>
      </c>
      <c r="AH598" s="151">
        <v>0</v>
      </c>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row>
    <row r="599" spans="1:60" outlineLevel="1">
      <c r="A599" s="158"/>
      <c r="B599" s="159"/>
      <c r="C599" s="198" t="s">
        <v>2632</v>
      </c>
      <c r="D599" s="190"/>
      <c r="E599" s="191">
        <v>12</v>
      </c>
      <c r="F599" s="160"/>
      <c r="G599" s="160"/>
      <c r="H599" s="160"/>
      <c r="I599" s="160"/>
      <c r="J599" s="160"/>
      <c r="K599" s="160"/>
      <c r="L599" s="160"/>
      <c r="M599" s="160"/>
      <c r="N599" s="160"/>
      <c r="O599" s="160"/>
      <c r="P599" s="160"/>
      <c r="Q599" s="160"/>
      <c r="R599" s="160"/>
      <c r="S599" s="160"/>
      <c r="T599" s="160"/>
      <c r="U599" s="160"/>
      <c r="V599" s="160"/>
      <c r="W599" s="160"/>
      <c r="X599" s="151"/>
      <c r="Y599" s="151"/>
      <c r="Z599" s="151"/>
      <c r="AA599" s="151"/>
      <c r="AB599" s="151"/>
      <c r="AC599" s="151"/>
      <c r="AD599" s="151"/>
      <c r="AE599" s="151"/>
      <c r="AF599" s="151"/>
      <c r="AG599" s="151" t="s">
        <v>250</v>
      </c>
      <c r="AH599" s="151">
        <v>0</v>
      </c>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row>
    <row r="600" spans="1:60" outlineLevel="1">
      <c r="A600" s="158"/>
      <c r="B600" s="159"/>
      <c r="C600" s="199" t="s">
        <v>279</v>
      </c>
      <c r="D600" s="192"/>
      <c r="E600" s="193"/>
      <c r="F600" s="160"/>
      <c r="G600" s="160"/>
      <c r="H600" s="160"/>
      <c r="I600" s="160"/>
      <c r="J600" s="160"/>
      <c r="K600" s="160"/>
      <c r="L600" s="160"/>
      <c r="M600" s="160"/>
      <c r="N600" s="160"/>
      <c r="O600" s="160"/>
      <c r="P600" s="160"/>
      <c r="Q600" s="160"/>
      <c r="R600" s="160"/>
      <c r="S600" s="160"/>
      <c r="T600" s="160"/>
      <c r="U600" s="160"/>
      <c r="V600" s="160"/>
      <c r="W600" s="160"/>
      <c r="X600" s="151"/>
      <c r="Y600" s="151"/>
      <c r="Z600" s="151"/>
      <c r="AA600" s="151"/>
      <c r="AB600" s="151"/>
      <c r="AC600" s="151"/>
      <c r="AD600" s="151"/>
      <c r="AE600" s="151"/>
      <c r="AF600" s="151"/>
      <c r="AG600" s="151" t="s">
        <v>250</v>
      </c>
      <c r="AH600" s="151"/>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row>
    <row r="601" spans="1:60" outlineLevel="1">
      <c r="A601" s="158"/>
      <c r="B601" s="159"/>
      <c r="C601" s="200" t="s">
        <v>2559</v>
      </c>
      <c r="D601" s="192"/>
      <c r="E601" s="193">
        <v>42.96</v>
      </c>
      <c r="F601" s="160"/>
      <c r="G601" s="160"/>
      <c r="H601" s="160"/>
      <c r="I601" s="160"/>
      <c r="J601" s="160"/>
      <c r="K601" s="160"/>
      <c r="L601" s="160"/>
      <c r="M601" s="160"/>
      <c r="N601" s="160"/>
      <c r="O601" s="160"/>
      <c r="P601" s="160"/>
      <c r="Q601" s="160"/>
      <c r="R601" s="160"/>
      <c r="S601" s="160"/>
      <c r="T601" s="160"/>
      <c r="U601" s="160"/>
      <c r="V601" s="160"/>
      <c r="W601" s="160"/>
      <c r="X601" s="151"/>
      <c r="Y601" s="151"/>
      <c r="Z601" s="151"/>
      <c r="AA601" s="151"/>
      <c r="AB601" s="151"/>
      <c r="AC601" s="151"/>
      <c r="AD601" s="151"/>
      <c r="AE601" s="151"/>
      <c r="AF601" s="151"/>
      <c r="AG601" s="151" t="s">
        <v>250</v>
      </c>
      <c r="AH601" s="151">
        <v>2</v>
      </c>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row>
    <row r="602" spans="1:60" outlineLevel="1">
      <c r="A602" s="158"/>
      <c r="B602" s="159"/>
      <c r="C602" s="200" t="s">
        <v>2560</v>
      </c>
      <c r="D602" s="192"/>
      <c r="E602" s="193">
        <v>32.700000000000003</v>
      </c>
      <c r="F602" s="160"/>
      <c r="G602" s="160"/>
      <c r="H602" s="160"/>
      <c r="I602" s="160"/>
      <c r="J602" s="160"/>
      <c r="K602" s="160"/>
      <c r="L602" s="160"/>
      <c r="M602" s="160"/>
      <c r="N602" s="160"/>
      <c r="O602" s="160"/>
      <c r="P602" s="160"/>
      <c r="Q602" s="160"/>
      <c r="R602" s="160"/>
      <c r="S602" s="160"/>
      <c r="T602" s="160"/>
      <c r="U602" s="160"/>
      <c r="V602" s="160"/>
      <c r="W602" s="160"/>
      <c r="X602" s="151"/>
      <c r="Y602" s="151"/>
      <c r="Z602" s="151"/>
      <c r="AA602" s="151"/>
      <c r="AB602" s="151"/>
      <c r="AC602" s="151"/>
      <c r="AD602" s="151"/>
      <c r="AE602" s="151"/>
      <c r="AF602" s="151"/>
      <c r="AG602" s="151" t="s">
        <v>250</v>
      </c>
      <c r="AH602" s="151">
        <v>2</v>
      </c>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row>
    <row r="603" spans="1:60" outlineLevel="1">
      <c r="A603" s="158"/>
      <c r="B603" s="159"/>
      <c r="C603" s="200" t="s">
        <v>2561</v>
      </c>
      <c r="D603" s="192"/>
      <c r="E603" s="193">
        <v>6.73</v>
      </c>
      <c r="F603" s="160"/>
      <c r="G603" s="160"/>
      <c r="H603" s="160"/>
      <c r="I603" s="160"/>
      <c r="J603" s="160"/>
      <c r="K603" s="160"/>
      <c r="L603" s="160"/>
      <c r="M603" s="160"/>
      <c r="N603" s="160"/>
      <c r="O603" s="160"/>
      <c r="P603" s="160"/>
      <c r="Q603" s="160"/>
      <c r="R603" s="160"/>
      <c r="S603" s="160"/>
      <c r="T603" s="160"/>
      <c r="U603" s="160"/>
      <c r="V603" s="160"/>
      <c r="W603" s="160"/>
      <c r="X603" s="151"/>
      <c r="Y603" s="151"/>
      <c r="Z603" s="151"/>
      <c r="AA603" s="151"/>
      <c r="AB603" s="151"/>
      <c r="AC603" s="151"/>
      <c r="AD603" s="151"/>
      <c r="AE603" s="151"/>
      <c r="AF603" s="151"/>
      <c r="AG603" s="151" t="s">
        <v>250</v>
      </c>
      <c r="AH603" s="151">
        <v>2</v>
      </c>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row>
    <row r="604" spans="1:60" outlineLevel="1">
      <c r="A604" s="158"/>
      <c r="B604" s="159"/>
      <c r="C604" s="200" t="s">
        <v>2562</v>
      </c>
      <c r="D604" s="192"/>
      <c r="E604" s="193">
        <v>29.88</v>
      </c>
      <c r="F604" s="160"/>
      <c r="G604" s="160"/>
      <c r="H604" s="160"/>
      <c r="I604" s="160"/>
      <c r="J604" s="160"/>
      <c r="K604" s="160"/>
      <c r="L604" s="160"/>
      <c r="M604" s="160"/>
      <c r="N604" s="160"/>
      <c r="O604" s="160"/>
      <c r="P604" s="160"/>
      <c r="Q604" s="160"/>
      <c r="R604" s="160"/>
      <c r="S604" s="160"/>
      <c r="T604" s="160"/>
      <c r="U604" s="160"/>
      <c r="V604" s="160"/>
      <c r="W604" s="160"/>
      <c r="X604" s="151"/>
      <c r="Y604" s="151"/>
      <c r="Z604" s="151"/>
      <c r="AA604" s="151"/>
      <c r="AB604" s="151"/>
      <c r="AC604" s="151"/>
      <c r="AD604" s="151"/>
      <c r="AE604" s="151"/>
      <c r="AF604" s="151"/>
      <c r="AG604" s="151" t="s">
        <v>250</v>
      </c>
      <c r="AH604" s="151">
        <v>2</v>
      </c>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row>
    <row r="605" spans="1:60" outlineLevel="1">
      <c r="A605" s="158"/>
      <c r="B605" s="159"/>
      <c r="C605" s="200" t="s">
        <v>2563</v>
      </c>
      <c r="D605" s="192"/>
      <c r="E605" s="193">
        <v>77.61</v>
      </c>
      <c r="F605" s="160"/>
      <c r="G605" s="160"/>
      <c r="H605" s="160"/>
      <c r="I605" s="160"/>
      <c r="J605" s="160"/>
      <c r="K605" s="160"/>
      <c r="L605" s="160"/>
      <c r="M605" s="160"/>
      <c r="N605" s="160"/>
      <c r="O605" s="160"/>
      <c r="P605" s="160"/>
      <c r="Q605" s="160"/>
      <c r="R605" s="160"/>
      <c r="S605" s="160"/>
      <c r="T605" s="160"/>
      <c r="U605" s="160"/>
      <c r="V605" s="160"/>
      <c r="W605" s="160"/>
      <c r="X605" s="151"/>
      <c r="Y605" s="151"/>
      <c r="Z605" s="151"/>
      <c r="AA605" s="151"/>
      <c r="AB605" s="151"/>
      <c r="AC605" s="151"/>
      <c r="AD605" s="151"/>
      <c r="AE605" s="151"/>
      <c r="AF605" s="151"/>
      <c r="AG605" s="151" t="s">
        <v>250</v>
      </c>
      <c r="AH605" s="151">
        <v>2</v>
      </c>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row>
    <row r="606" spans="1:60" outlineLevel="1">
      <c r="A606" s="158"/>
      <c r="B606" s="159"/>
      <c r="C606" s="200" t="s">
        <v>2564</v>
      </c>
      <c r="D606" s="192"/>
      <c r="E606" s="193">
        <v>11.32</v>
      </c>
      <c r="F606" s="160"/>
      <c r="G606" s="160"/>
      <c r="H606" s="160"/>
      <c r="I606" s="160"/>
      <c r="J606" s="160"/>
      <c r="K606" s="160"/>
      <c r="L606" s="160"/>
      <c r="M606" s="160"/>
      <c r="N606" s="160"/>
      <c r="O606" s="160"/>
      <c r="P606" s="160"/>
      <c r="Q606" s="160"/>
      <c r="R606" s="160"/>
      <c r="S606" s="160"/>
      <c r="T606" s="160"/>
      <c r="U606" s="160"/>
      <c r="V606" s="160"/>
      <c r="W606" s="160"/>
      <c r="X606" s="151"/>
      <c r="Y606" s="151"/>
      <c r="Z606" s="151"/>
      <c r="AA606" s="151"/>
      <c r="AB606" s="151"/>
      <c r="AC606" s="151"/>
      <c r="AD606" s="151"/>
      <c r="AE606" s="151"/>
      <c r="AF606" s="151"/>
      <c r="AG606" s="151" t="s">
        <v>250</v>
      </c>
      <c r="AH606" s="151">
        <v>2</v>
      </c>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row>
    <row r="607" spans="1:60" outlineLevel="1">
      <c r="A607" s="158"/>
      <c r="B607" s="159"/>
      <c r="C607" s="200" t="s">
        <v>2565</v>
      </c>
      <c r="D607" s="192"/>
      <c r="E607" s="193">
        <v>7.61</v>
      </c>
      <c r="F607" s="160"/>
      <c r="G607" s="160"/>
      <c r="H607" s="160"/>
      <c r="I607" s="160"/>
      <c r="J607" s="160"/>
      <c r="K607" s="160"/>
      <c r="L607" s="160"/>
      <c r="M607" s="160"/>
      <c r="N607" s="160"/>
      <c r="O607" s="160"/>
      <c r="P607" s="160"/>
      <c r="Q607" s="160"/>
      <c r="R607" s="160"/>
      <c r="S607" s="160"/>
      <c r="T607" s="160"/>
      <c r="U607" s="160"/>
      <c r="V607" s="160"/>
      <c r="W607" s="160"/>
      <c r="X607" s="151"/>
      <c r="Y607" s="151"/>
      <c r="Z607" s="151"/>
      <c r="AA607" s="151"/>
      <c r="AB607" s="151"/>
      <c r="AC607" s="151"/>
      <c r="AD607" s="151"/>
      <c r="AE607" s="151"/>
      <c r="AF607" s="151"/>
      <c r="AG607" s="151" t="s">
        <v>250</v>
      </c>
      <c r="AH607" s="151">
        <v>2</v>
      </c>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row>
    <row r="608" spans="1:60" outlineLevel="1">
      <c r="A608" s="158"/>
      <c r="B608" s="159"/>
      <c r="C608" s="200" t="s">
        <v>2566</v>
      </c>
      <c r="D608" s="192"/>
      <c r="E608" s="193">
        <v>3.3</v>
      </c>
      <c r="F608" s="160"/>
      <c r="G608" s="160"/>
      <c r="H608" s="160"/>
      <c r="I608" s="160"/>
      <c r="J608" s="160"/>
      <c r="K608" s="160"/>
      <c r="L608" s="160"/>
      <c r="M608" s="160"/>
      <c r="N608" s="160"/>
      <c r="O608" s="160"/>
      <c r="P608" s="160"/>
      <c r="Q608" s="160"/>
      <c r="R608" s="160"/>
      <c r="S608" s="160"/>
      <c r="T608" s="160"/>
      <c r="U608" s="160"/>
      <c r="V608" s="160"/>
      <c r="W608" s="160"/>
      <c r="X608" s="151"/>
      <c r="Y608" s="151"/>
      <c r="Z608" s="151"/>
      <c r="AA608" s="151"/>
      <c r="AB608" s="151"/>
      <c r="AC608" s="151"/>
      <c r="AD608" s="151"/>
      <c r="AE608" s="151"/>
      <c r="AF608" s="151"/>
      <c r="AG608" s="151" t="s">
        <v>250</v>
      </c>
      <c r="AH608" s="151">
        <v>2</v>
      </c>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row>
    <row r="609" spans="1:60" outlineLevel="1">
      <c r="A609" s="158"/>
      <c r="B609" s="159"/>
      <c r="C609" s="200" t="s">
        <v>2567</v>
      </c>
      <c r="D609" s="192"/>
      <c r="E609" s="193">
        <v>2.7</v>
      </c>
      <c r="F609" s="160"/>
      <c r="G609" s="160"/>
      <c r="H609" s="160"/>
      <c r="I609" s="160"/>
      <c r="J609" s="160"/>
      <c r="K609" s="160"/>
      <c r="L609" s="160"/>
      <c r="M609" s="160"/>
      <c r="N609" s="160"/>
      <c r="O609" s="160"/>
      <c r="P609" s="160"/>
      <c r="Q609" s="160"/>
      <c r="R609" s="160"/>
      <c r="S609" s="160"/>
      <c r="T609" s="160"/>
      <c r="U609" s="160"/>
      <c r="V609" s="160"/>
      <c r="W609" s="160"/>
      <c r="X609" s="151"/>
      <c r="Y609" s="151"/>
      <c r="Z609" s="151"/>
      <c r="AA609" s="151"/>
      <c r="AB609" s="151"/>
      <c r="AC609" s="151"/>
      <c r="AD609" s="151"/>
      <c r="AE609" s="151"/>
      <c r="AF609" s="151"/>
      <c r="AG609" s="151" t="s">
        <v>250</v>
      </c>
      <c r="AH609" s="151">
        <v>2</v>
      </c>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row>
    <row r="610" spans="1:60" outlineLevel="1">
      <c r="A610" s="158"/>
      <c r="B610" s="159"/>
      <c r="C610" s="200" t="s">
        <v>2568</v>
      </c>
      <c r="D610" s="192"/>
      <c r="E610" s="193">
        <v>27.85</v>
      </c>
      <c r="F610" s="160"/>
      <c r="G610" s="160"/>
      <c r="H610" s="160"/>
      <c r="I610" s="160"/>
      <c r="J610" s="160"/>
      <c r="K610" s="160"/>
      <c r="L610" s="160"/>
      <c r="M610" s="160"/>
      <c r="N610" s="160"/>
      <c r="O610" s="160"/>
      <c r="P610" s="160"/>
      <c r="Q610" s="160"/>
      <c r="R610" s="160"/>
      <c r="S610" s="160"/>
      <c r="T610" s="160"/>
      <c r="U610" s="160"/>
      <c r="V610" s="160"/>
      <c r="W610" s="160"/>
      <c r="X610" s="151"/>
      <c r="Y610" s="151"/>
      <c r="Z610" s="151"/>
      <c r="AA610" s="151"/>
      <c r="AB610" s="151"/>
      <c r="AC610" s="151"/>
      <c r="AD610" s="151"/>
      <c r="AE610" s="151"/>
      <c r="AF610" s="151"/>
      <c r="AG610" s="151" t="s">
        <v>250</v>
      </c>
      <c r="AH610" s="151">
        <v>2</v>
      </c>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row>
    <row r="611" spans="1:60" outlineLevel="1">
      <c r="A611" s="158"/>
      <c r="B611" s="159"/>
      <c r="C611" s="200" t="s">
        <v>2569</v>
      </c>
      <c r="D611" s="192"/>
      <c r="E611" s="193">
        <v>33</v>
      </c>
      <c r="F611" s="160"/>
      <c r="G611" s="160"/>
      <c r="H611" s="160"/>
      <c r="I611" s="160"/>
      <c r="J611" s="160"/>
      <c r="K611" s="160"/>
      <c r="L611" s="160"/>
      <c r="M611" s="160"/>
      <c r="N611" s="160"/>
      <c r="O611" s="160"/>
      <c r="P611" s="160"/>
      <c r="Q611" s="160"/>
      <c r="R611" s="160"/>
      <c r="S611" s="160"/>
      <c r="T611" s="160"/>
      <c r="U611" s="160"/>
      <c r="V611" s="160"/>
      <c r="W611" s="160"/>
      <c r="X611" s="151"/>
      <c r="Y611" s="151"/>
      <c r="Z611" s="151"/>
      <c r="AA611" s="151"/>
      <c r="AB611" s="151"/>
      <c r="AC611" s="151"/>
      <c r="AD611" s="151"/>
      <c r="AE611" s="151"/>
      <c r="AF611" s="151"/>
      <c r="AG611" s="151" t="s">
        <v>250</v>
      </c>
      <c r="AH611" s="151">
        <v>2</v>
      </c>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row>
    <row r="612" spans="1:60" outlineLevel="1">
      <c r="A612" s="158"/>
      <c r="B612" s="159"/>
      <c r="C612" s="200" t="s">
        <v>2570</v>
      </c>
      <c r="D612" s="192"/>
      <c r="E612" s="193">
        <v>64.8</v>
      </c>
      <c r="F612" s="160"/>
      <c r="G612" s="160"/>
      <c r="H612" s="160"/>
      <c r="I612" s="160"/>
      <c r="J612" s="160"/>
      <c r="K612" s="160"/>
      <c r="L612" s="160"/>
      <c r="M612" s="160"/>
      <c r="N612" s="160"/>
      <c r="O612" s="160"/>
      <c r="P612" s="160"/>
      <c r="Q612" s="160"/>
      <c r="R612" s="160"/>
      <c r="S612" s="160"/>
      <c r="T612" s="160"/>
      <c r="U612" s="160"/>
      <c r="V612" s="160"/>
      <c r="W612" s="160"/>
      <c r="X612" s="151"/>
      <c r="Y612" s="151"/>
      <c r="Z612" s="151"/>
      <c r="AA612" s="151"/>
      <c r="AB612" s="151"/>
      <c r="AC612" s="151"/>
      <c r="AD612" s="151"/>
      <c r="AE612" s="151"/>
      <c r="AF612" s="151"/>
      <c r="AG612" s="151" t="s">
        <v>250</v>
      </c>
      <c r="AH612" s="151">
        <v>2</v>
      </c>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row>
    <row r="613" spans="1:60" outlineLevel="1">
      <c r="A613" s="158"/>
      <c r="B613" s="159"/>
      <c r="C613" s="200" t="s">
        <v>2571</v>
      </c>
      <c r="D613" s="192"/>
      <c r="E613" s="193">
        <v>6.98</v>
      </c>
      <c r="F613" s="160"/>
      <c r="G613" s="160"/>
      <c r="H613" s="160"/>
      <c r="I613" s="160"/>
      <c r="J613" s="160"/>
      <c r="K613" s="160"/>
      <c r="L613" s="160"/>
      <c r="M613" s="160"/>
      <c r="N613" s="160"/>
      <c r="O613" s="160"/>
      <c r="P613" s="160"/>
      <c r="Q613" s="160"/>
      <c r="R613" s="160"/>
      <c r="S613" s="160"/>
      <c r="T613" s="160"/>
      <c r="U613" s="160"/>
      <c r="V613" s="160"/>
      <c r="W613" s="160"/>
      <c r="X613" s="151"/>
      <c r="Y613" s="151"/>
      <c r="Z613" s="151"/>
      <c r="AA613" s="151"/>
      <c r="AB613" s="151"/>
      <c r="AC613" s="151"/>
      <c r="AD613" s="151"/>
      <c r="AE613" s="151"/>
      <c r="AF613" s="151"/>
      <c r="AG613" s="151" t="s">
        <v>250</v>
      </c>
      <c r="AH613" s="151">
        <v>2</v>
      </c>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row>
    <row r="614" spans="1:60" outlineLevel="1">
      <c r="A614" s="158"/>
      <c r="B614" s="159"/>
      <c r="C614" s="200" t="s">
        <v>2572</v>
      </c>
      <c r="D614" s="192"/>
      <c r="E614" s="193">
        <v>5.85</v>
      </c>
      <c r="F614" s="160"/>
      <c r="G614" s="160"/>
      <c r="H614" s="160"/>
      <c r="I614" s="160"/>
      <c r="J614" s="160"/>
      <c r="K614" s="160"/>
      <c r="L614" s="160"/>
      <c r="M614" s="160"/>
      <c r="N614" s="160"/>
      <c r="O614" s="160"/>
      <c r="P614" s="160"/>
      <c r="Q614" s="160"/>
      <c r="R614" s="160"/>
      <c r="S614" s="160"/>
      <c r="T614" s="160"/>
      <c r="U614" s="160"/>
      <c r="V614" s="160"/>
      <c r="W614" s="160"/>
      <c r="X614" s="151"/>
      <c r="Y614" s="151"/>
      <c r="Z614" s="151"/>
      <c r="AA614" s="151"/>
      <c r="AB614" s="151"/>
      <c r="AC614" s="151"/>
      <c r="AD614" s="151"/>
      <c r="AE614" s="151"/>
      <c r="AF614" s="151"/>
      <c r="AG614" s="151" t="s">
        <v>250</v>
      </c>
      <c r="AH614" s="151">
        <v>2</v>
      </c>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row>
    <row r="615" spans="1:60" outlineLevel="1">
      <c r="A615" s="158"/>
      <c r="B615" s="159"/>
      <c r="C615" s="200" t="s">
        <v>2573</v>
      </c>
      <c r="D615" s="192"/>
      <c r="E615" s="193">
        <v>3.85</v>
      </c>
      <c r="F615" s="160"/>
      <c r="G615" s="160"/>
      <c r="H615" s="160"/>
      <c r="I615" s="160"/>
      <c r="J615" s="160"/>
      <c r="K615" s="160"/>
      <c r="L615" s="160"/>
      <c r="M615" s="160"/>
      <c r="N615" s="160"/>
      <c r="O615" s="160"/>
      <c r="P615" s="160"/>
      <c r="Q615" s="160"/>
      <c r="R615" s="160"/>
      <c r="S615" s="160"/>
      <c r="T615" s="160"/>
      <c r="U615" s="160"/>
      <c r="V615" s="160"/>
      <c r="W615" s="160"/>
      <c r="X615" s="151"/>
      <c r="Y615" s="151"/>
      <c r="Z615" s="151"/>
      <c r="AA615" s="151"/>
      <c r="AB615" s="151"/>
      <c r="AC615" s="151"/>
      <c r="AD615" s="151"/>
      <c r="AE615" s="151"/>
      <c r="AF615" s="151"/>
      <c r="AG615" s="151" t="s">
        <v>250</v>
      </c>
      <c r="AH615" s="151">
        <v>2</v>
      </c>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row>
    <row r="616" spans="1:60" outlineLevel="1">
      <c r="A616" s="158"/>
      <c r="B616" s="159"/>
      <c r="C616" s="200" t="s">
        <v>2574</v>
      </c>
      <c r="D616" s="192"/>
      <c r="E616" s="193">
        <v>3.87</v>
      </c>
      <c r="F616" s="160"/>
      <c r="G616" s="160"/>
      <c r="H616" s="160"/>
      <c r="I616" s="160"/>
      <c r="J616" s="160"/>
      <c r="K616" s="160"/>
      <c r="L616" s="160"/>
      <c r="M616" s="160"/>
      <c r="N616" s="160"/>
      <c r="O616" s="160"/>
      <c r="P616" s="160"/>
      <c r="Q616" s="160"/>
      <c r="R616" s="160"/>
      <c r="S616" s="160"/>
      <c r="T616" s="160"/>
      <c r="U616" s="160"/>
      <c r="V616" s="160"/>
      <c r="W616" s="160"/>
      <c r="X616" s="151"/>
      <c r="Y616" s="151"/>
      <c r="Z616" s="151"/>
      <c r="AA616" s="151"/>
      <c r="AB616" s="151"/>
      <c r="AC616" s="151"/>
      <c r="AD616" s="151"/>
      <c r="AE616" s="151"/>
      <c r="AF616" s="151"/>
      <c r="AG616" s="151" t="s">
        <v>250</v>
      </c>
      <c r="AH616" s="151">
        <v>2</v>
      </c>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row>
    <row r="617" spans="1:60" outlineLevel="1">
      <c r="A617" s="158"/>
      <c r="B617" s="159"/>
      <c r="C617" s="201" t="s">
        <v>284</v>
      </c>
      <c r="D617" s="194"/>
      <c r="E617" s="195">
        <v>361.01</v>
      </c>
      <c r="F617" s="160"/>
      <c r="G617" s="160"/>
      <c r="H617" s="160"/>
      <c r="I617" s="160"/>
      <c r="J617" s="160"/>
      <c r="K617" s="160"/>
      <c r="L617" s="160"/>
      <c r="M617" s="160"/>
      <c r="N617" s="160"/>
      <c r="O617" s="160"/>
      <c r="P617" s="160"/>
      <c r="Q617" s="160"/>
      <c r="R617" s="160"/>
      <c r="S617" s="160"/>
      <c r="T617" s="160"/>
      <c r="U617" s="160"/>
      <c r="V617" s="160"/>
      <c r="W617" s="160"/>
      <c r="X617" s="151"/>
      <c r="Y617" s="151"/>
      <c r="Z617" s="151"/>
      <c r="AA617" s="151"/>
      <c r="AB617" s="151"/>
      <c r="AC617" s="151"/>
      <c r="AD617" s="151"/>
      <c r="AE617" s="151"/>
      <c r="AF617" s="151"/>
      <c r="AG617" s="151" t="s">
        <v>250</v>
      </c>
      <c r="AH617" s="151">
        <v>3</v>
      </c>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row>
    <row r="618" spans="1:60" outlineLevel="1">
      <c r="A618" s="158"/>
      <c r="B618" s="159"/>
      <c r="C618" s="199" t="s">
        <v>285</v>
      </c>
      <c r="D618" s="192"/>
      <c r="E618" s="193"/>
      <c r="F618" s="160"/>
      <c r="G618" s="160"/>
      <c r="H618" s="160"/>
      <c r="I618" s="160"/>
      <c r="J618" s="160"/>
      <c r="K618" s="160"/>
      <c r="L618" s="160"/>
      <c r="M618" s="160"/>
      <c r="N618" s="160"/>
      <c r="O618" s="160"/>
      <c r="P618" s="160"/>
      <c r="Q618" s="160"/>
      <c r="R618" s="160"/>
      <c r="S618" s="160"/>
      <c r="T618" s="160"/>
      <c r="U618" s="160"/>
      <c r="V618" s="160"/>
      <c r="W618" s="160"/>
      <c r="X618" s="151"/>
      <c r="Y618" s="151"/>
      <c r="Z618" s="151"/>
      <c r="AA618" s="151"/>
      <c r="AB618" s="151"/>
      <c r="AC618" s="151"/>
      <c r="AD618" s="151"/>
      <c r="AE618" s="151"/>
      <c r="AF618" s="151"/>
      <c r="AG618" s="151" t="s">
        <v>250</v>
      </c>
      <c r="AH618" s="151"/>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row>
    <row r="619" spans="1:60" outlineLevel="1">
      <c r="A619" s="158"/>
      <c r="B619" s="159"/>
      <c r="C619" s="198" t="s">
        <v>2689</v>
      </c>
      <c r="D619" s="190"/>
      <c r="E619" s="191">
        <v>61.371699999999997</v>
      </c>
      <c r="F619" s="160"/>
      <c r="G619" s="160"/>
      <c r="H619" s="160"/>
      <c r="I619" s="160"/>
      <c r="J619" s="160"/>
      <c r="K619" s="160"/>
      <c r="L619" s="160"/>
      <c r="M619" s="160"/>
      <c r="N619" s="160"/>
      <c r="O619" s="160"/>
      <c r="P619" s="160"/>
      <c r="Q619" s="160"/>
      <c r="R619" s="160"/>
      <c r="S619" s="160"/>
      <c r="T619" s="160"/>
      <c r="U619" s="160"/>
      <c r="V619" s="160"/>
      <c r="W619" s="160"/>
      <c r="X619" s="151"/>
      <c r="Y619" s="151"/>
      <c r="Z619" s="151"/>
      <c r="AA619" s="151"/>
      <c r="AB619" s="151"/>
      <c r="AC619" s="151"/>
      <c r="AD619" s="151"/>
      <c r="AE619" s="151"/>
      <c r="AF619" s="151"/>
      <c r="AG619" s="151" t="s">
        <v>250</v>
      </c>
      <c r="AH619" s="151">
        <v>0</v>
      </c>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row>
    <row r="620" spans="1:60" outlineLevel="1">
      <c r="A620" s="158"/>
      <c r="B620" s="159"/>
      <c r="C620" s="199" t="s">
        <v>279</v>
      </c>
      <c r="D620" s="192"/>
      <c r="E620" s="193"/>
      <c r="F620" s="160"/>
      <c r="G620" s="160"/>
      <c r="H620" s="160"/>
      <c r="I620" s="160"/>
      <c r="J620" s="160"/>
      <c r="K620" s="160"/>
      <c r="L620" s="160"/>
      <c r="M620" s="160"/>
      <c r="N620" s="160"/>
      <c r="O620" s="160"/>
      <c r="P620" s="160"/>
      <c r="Q620" s="160"/>
      <c r="R620" s="160"/>
      <c r="S620" s="160"/>
      <c r="T620" s="160"/>
      <c r="U620" s="160"/>
      <c r="V620" s="160"/>
      <c r="W620" s="160"/>
      <c r="X620" s="151"/>
      <c r="Y620" s="151"/>
      <c r="Z620" s="151"/>
      <c r="AA620" s="151"/>
      <c r="AB620" s="151"/>
      <c r="AC620" s="151"/>
      <c r="AD620" s="151"/>
      <c r="AE620" s="151"/>
      <c r="AF620" s="151"/>
      <c r="AG620" s="151" t="s">
        <v>250</v>
      </c>
      <c r="AH620" s="151"/>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row>
    <row r="621" spans="1:60" outlineLevel="1">
      <c r="A621" s="158"/>
      <c r="B621" s="159"/>
      <c r="C621" s="200" t="s">
        <v>2576</v>
      </c>
      <c r="D621" s="192"/>
      <c r="E621" s="193">
        <v>5.0199999999999996</v>
      </c>
      <c r="F621" s="160"/>
      <c r="G621" s="160"/>
      <c r="H621" s="160"/>
      <c r="I621" s="160"/>
      <c r="J621" s="160"/>
      <c r="K621" s="160"/>
      <c r="L621" s="160"/>
      <c r="M621" s="160"/>
      <c r="N621" s="160"/>
      <c r="O621" s="160"/>
      <c r="P621" s="160"/>
      <c r="Q621" s="160"/>
      <c r="R621" s="160"/>
      <c r="S621" s="160"/>
      <c r="T621" s="160"/>
      <c r="U621" s="160"/>
      <c r="V621" s="160"/>
      <c r="W621" s="160"/>
      <c r="X621" s="151"/>
      <c r="Y621" s="151"/>
      <c r="Z621" s="151"/>
      <c r="AA621" s="151"/>
      <c r="AB621" s="151"/>
      <c r="AC621" s="151"/>
      <c r="AD621" s="151"/>
      <c r="AE621" s="151"/>
      <c r="AF621" s="151"/>
      <c r="AG621" s="151" t="s">
        <v>250</v>
      </c>
      <c r="AH621" s="151">
        <v>2</v>
      </c>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row>
    <row r="622" spans="1:60" outlineLevel="1">
      <c r="A622" s="158"/>
      <c r="B622" s="159"/>
      <c r="C622" s="200" t="s">
        <v>2577</v>
      </c>
      <c r="D622" s="192"/>
      <c r="E622" s="193">
        <v>7.19</v>
      </c>
      <c r="F622" s="160"/>
      <c r="G622" s="160"/>
      <c r="H622" s="160"/>
      <c r="I622" s="160"/>
      <c r="J622" s="160"/>
      <c r="K622" s="160"/>
      <c r="L622" s="160"/>
      <c r="M622" s="160"/>
      <c r="N622" s="160"/>
      <c r="O622" s="160"/>
      <c r="P622" s="160"/>
      <c r="Q622" s="160"/>
      <c r="R622" s="160"/>
      <c r="S622" s="160"/>
      <c r="T622" s="160"/>
      <c r="U622" s="160"/>
      <c r="V622" s="160"/>
      <c r="W622" s="160"/>
      <c r="X622" s="151"/>
      <c r="Y622" s="151"/>
      <c r="Z622" s="151"/>
      <c r="AA622" s="151"/>
      <c r="AB622" s="151"/>
      <c r="AC622" s="151"/>
      <c r="AD622" s="151"/>
      <c r="AE622" s="151"/>
      <c r="AF622" s="151"/>
      <c r="AG622" s="151" t="s">
        <v>250</v>
      </c>
      <c r="AH622" s="151">
        <v>2</v>
      </c>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row>
    <row r="623" spans="1:60" outlineLevel="1">
      <c r="A623" s="158"/>
      <c r="B623" s="159"/>
      <c r="C623" s="201" t="s">
        <v>284</v>
      </c>
      <c r="D623" s="194"/>
      <c r="E623" s="195">
        <v>12.21</v>
      </c>
      <c r="F623" s="160"/>
      <c r="G623" s="160"/>
      <c r="H623" s="160"/>
      <c r="I623" s="160"/>
      <c r="J623" s="160"/>
      <c r="K623" s="160"/>
      <c r="L623" s="160"/>
      <c r="M623" s="160"/>
      <c r="N623" s="160"/>
      <c r="O623" s="160"/>
      <c r="P623" s="160"/>
      <c r="Q623" s="160"/>
      <c r="R623" s="160"/>
      <c r="S623" s="160"/>
      <c r="T623" s="160"/>
      <c r="U623" s="160"/>
      <c r="V623" s="160"/>
      <c r="W623" s="160"/>
      <c r="X623" s="151"/>
      <c r="Y623" s="151"/>
      <c r="Z623" s="151"/>
      <c r="AA623" s="151"/>
      <c r="AB623" s="151"/>
      <c r="AC623" s="151"/>
      <c r="AD623" s="151"/>
      <c r="AE623" s="151"/>
      <c r="AF623" s="151"/>
      <c r="AG623" s="151" t="s">
        <v>250</v>
      </c>
      <c r="AH623" s="151">
        <v>3</v>
      </c>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row>
    <row r="624" spans="1:60" outlineLevel="1">
      <c r="A624" s="158"/>
      <c r="B624" s="159"/>
      <c r="C624" s="199" t="s">
        <v>285</v>
      </c>
      <c r="D624" s="192"/>
      <c r="E624" s="193"/>
      <c r="F624" s="160"/>
      <c r="G624" s="160"/>
      <c r="H624" s="160"/>
      <c r="I624" s="160"/>
      <c r="J624" s="160"/>
      <c r="K624" s="160"/>
      <c r="L624" s="160"/>
      <c r="M624" s="160"/>
      <c r="N624" s="160"/>
      <c r="O624" s="160"/>
      <c r="P624" s="160"/>
      <c r="Q624" s="160"/>
      <c r="R624" s="160"/>
      <c r="S624" s="160"/>
      <c r="T624" s="160"/>
      <c r="U624" s="160"/>
      <c r="V624" s="160"/>
      <c r="W624" s="160"/>
      <c r="X624" s="151"/>
      <c r="Y624" s="151"/>
      <c r="Z624" s="151"/>
      <c r="AA624" s="151"/>
      <c r="AB624" s="151"/>
      <c r="AC624" s="151"/>
      <c r="AD624" s="151"/>
      <c r="AE624" s="151"/>
      <c r="AF624" s="151"/>
      <c r="AG624" s="151" t="s">
        <v>250</v>
      </c>
      <c r="AH624" s="151"/>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row>
    <row r="625" spans="1:60" outlineLevel="1">
      <c r="A625" s="158"/>
      <c r="B625" s="159"/>
      <c r="C625" s="198" t="s">
        <v>2641</v>
      </c>
      <c r="D625" s="190"/>
      <c r="E625" s="191">
        <v>6.1050000000000004</v>
      </c>
      <c r="F625" s="160"/>
      <c r="G625" s="160"/>
      <c r="H625" s="160"/>
      <c r="I625" s="160"/>
      <c r="J625" s="160"/>
      <c r="K625" s="160"/>
      <c r="L625" s="160"/>
      <c r="M625" s="160"/>
      <c r="N625" s="160"/>
      <c r="O625" s="160"/>
      <c r="P625" s="160"/>
      <c r="Q625" s="160"/>
      <c r="R625" s="160"/>
      <c r="S625" s="160"/>
      <c r="T625" s="160"/>
      <c r="U625" s="160"/>
      <c r="V625" s="160"/>
      <c r="W625" s="160"/>
      <c r="X625" s="151"/>
      <c r="Y625" s="151"/>
      <c r="Z625" s="151"/>
      <c r="AA625" s="151"/>
      <c r="AB625" s="151"/>
      <c r="AC625" s="151"/>
      <c r="AD625" s="151"/>
      <c r="AE625" s="151"/>
      <c r="AF625" s="151"/>
      <c r="AG625" s="151" t="s">
        <v>250</v>
      </c>
      <c r="AH625" s="151">
        <v>0</v>
      </c>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row>
    <row r="626" spans="1:60" outlineLevel="1">
      <c r="A626" s="168">
        <v>47</v>
      </c>
      <c r="B626" s="169" t="s">
        <v>2690</v>
      </c>
      <c r="C626" s="185" t="s">
        <v>2691</v>
      </c>
      <c r="D626" s="170" t="s">
        <v>292</v>
      </c>
      <c r="E626" s="171">
        <v>1083.9000000000001</v>
      </c>
      <c r="F626" s="172">
        <v>0</v>
      </c>
      <c r="G626" s="173">
        <f>ROUND(E626*F626,2)</f>
        <v>0</v>
      </c>
      <c r="H626" s="172"/>
      <c r="I626" s="173">
        <f>ROUND(E626*H626,2)</f>
        <v>0</v>
      </c>
      <c r="J626" s="172"/>
      <c r="K626" s="173">
        <f>ROUND(E626*J626,2)</f>
        <v>0</v>
      </c>
      <c r="L626" s="173">
        <v>21</v>
      </c>
      <c r="M626" s="173">
        <f>G626*(1+L626/100)</f>
        <v>0</v>
      </c>
      <c r="N626" s="173">
        <v>2.836E-2</v>
      </c>
      <c r="O626" s="173">
        <f>ROUND(E626*N626,2)</f>
        <v>30.74</v>
      </c>
      <c r="P626" s="173">
        <v>0</v>
      </c>
      <c r="Q626" s="173">
        <f>ROUND(E626*P626,2)</f>
        <v>0</v>
      </c>
      <c r="R626" s="173" t="s">
        <v>338</v>
      </c>
      <c r="S626" s="173" t="s">
        <v>201</v>
      </c>
      <c r="T626" s="174" t="s">
        <v>245</v>
      </c>
      <c r="U626" s="160">
        <v>0.52900999999999998</v>
      </c>
      <c r="V626" s="160">
        <f>ROUND(E626*U626,2)</f>
        <v>573.39</v>
      </c>
      <c r="W626" s="160"/>
      <c r="X626" s="151"/>
      <c r="Y626" s="151"/>
      <c r="Z626" s="151"/>
      <c r="AA626" s="151"/>
      <c r="AB626" s="151"/>
      <c r="AC626" s="151"/>
      <c r="AD626" s="151"/>
      <c r="AE626" s="151"/>
      <c r="AF626" s="151"/>
      <c r="AG626" s="151" t="s">
        <v>259</v>
      </c>
      <c r="AH626" s="151"/>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row>
    <row r="627" spans="1:60" outlineLevel="1">
      <c r="A627" s="158"/>
      <c r="B627" s="159"/>
      <c r="C627" s="315" t="s">
        <v>2692</v>
      </c>
      <c r="D627" s="316"/>
      <c r="E627" s="316"/>
      <c r="F627" s="316"/>
      <c r="G627" s="316"/>
      <c r="H627" s="160"/>
      <c r="I627" s="160"/>
      <c r="J627" s="160"/>
      <c r="K627" s="160"/>
      <c r="L627" s="160"/>
      <c r="M627" s="160"/>
      <c r="N627" s="160"/>
      <c r="O627" s="160"/>
      <c r="P627" s="160"/>
      <c r="Q627" s="160"/>
      <c r="R627" s="160"/>
      <c r="S627" s="160"/>
      <c r="T627" s="160"/>
      <c r="U627" s="160"/>
      <c r="V627" s="160"/>
      <c r="W627" s="160"/>
      <c r="X627" s="151"/>
      <c r="Y627" s="151"/>
      <c r="Z627" s="151"/>
      <c r="AA627" s="151"/>
      <c r="AB627" s="151"/>
      <c r="AC627" s="151"/>
      <c r="AD627" s="151"/>
      <c r="AE627" s="151"/>
      <c r="AF627" s="151"/>
      <c r="AG627" s="151" t="s">
        <v>248</v>
      </c>
      <c r="AH627" s="151"/>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row>
    <row r="628" spans="1:60" outlineLevel="1">
      <c r="A628" s="158"/>
      <c r="B628" s="159"/>
      <c r="C628" s="198" t="s">
        <v>2601</v>
      </c>
      <c r="D628" s="190"/>
      <c r="E628" s="191">
        <v>42.5</v>
      </c>
      <c r="F628" s="160"/>
      <c r="G628" s="160"/>
      <c r="H628" s="160"/>
      <c r="I628" s="160"/>
      <c r="J628" s="160"/>
      <c r="K628" s="160"/>
      <c r="L628" s="160"/>
      <c r="M628" s="160"/>
      <c r="N628" s="160"/>
      <c r="O628" s="160"/>
      <c r="P628" s="160"/>
      <c r="Q628" s="160"/>
      <c r="R628" s="160"/>
      <c r="S628" s="160"/>
      <c r="T628" s="160"/>
      <c r="U628" s="160"/>
      <c r="V628" s="160"/>
      <c r="W628" s="160"/>
      <c r="X628" s="151"/>
      <c r="Y628" s="151"/>
      <c r="Z628" s="151"/>
      <c r="AA628" s="151"/>
      <c r="AB628" s="151"/>
      <c r="AC628" s="151"/>
      <c r="AD628" s="151"/>
      <c r="AE628" s="151"/>
      <c r="AF628" s="151"/>
      <c r="AG628" s="151" t="s">
        <v>250</v>
      </c>
      <c r="AH628" s="151">
        <v>0</v>
      </c>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row>
    <row r="629" spans="1:60" outlineLevel="1">
      <c r="A629" s="158"/>
      <c r="B629" s="159"/>
      <c r="C629" s="198" t="s">
        <v>2602</v>
      </c>
      <c r="D629" s="190"/>
      <c r="E629" s="191">
        <v>21</v>
      </c>
      <c r="F629" s="160"/>
      <c r="G629" s="160"/>
      <c r="H629" s="160"/>
      <c r="I629" s="160"/>
      <c r="J629" s="160"/>
      <c r="K629" s="160"/>
      <c r="L629" s="160"/>
      <c r="M629" s="160"/>
      <c r="N629" s="160"/>
      <c r="O629" s="160"/>
      <c r="P629" s="160"/>
      <c r="Q629" s="160"/>
      <c r="R629" s="160"/>
      <c r="S629" s="160"/>
      <c r="T629" s="160"/>
      <c r="U629" s="160"/>
      <c r="V629" s="160"/>
      <c r="W629" s="160"/>
      <c r="X629" s="151"/>
      <c r="Y629" s="151"/>
      <c r="Z629" s="151"/>
      <c r="AA629" s="151"/>
      <c r="AB629" s="151"/>
      <c r="AC629" s="151"/>
      <c r="AD629" s="151"/>
      <c r="AE629" s="151"/>
      <c r="AF629" s="151"/>
      <c r="AG629" s="151" t="s">
        <v>250</v>
      </c>
      <c r="AH629" s="151">
        <v>0</v>
      </c>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row>
    <row r="630" spans="1:60" outlineLevel="1">
      <c r="A630" s="158"/>
      <c r="B630" s="159"/>
      <c r="C630" s="198" t="s">
        <v>2603</v>
      </c>
      <c r="D630" s="190"/>
      <c r="E630" s="191">
        <v>22</v>
      </c>
      <c r="F630" s="160"/>
      <c r="G630" s="160"/>
      <c r="H630" s="160"/>
      <c r="I630" s="160"/>
      <c r="J630" s="160"/>
      <c r="K630" s="160"/>
      <c r="L630" s="160"/>
      <c r="M630" s="160"/>
      <c r="N630" s="160"/>
      <c r="O630" s="160"/>
      <c r="P630" s="160"/>
      <c r="Q630" s="160"/>
      <c r="R630" s="160"/>
      <c r="S630" s="160"/>
      <c r="T630" s="160"/>
      <c r="U630" s="160"/>
      <c r="V630" s="160"/>
      <c r="W630" s="160"/>
      <c r="X630" s="151"/>
      <c r="Y630" s="151"/>
      <c r="Z630" s="151"/>
      <c r="AA630" s="151"/>
      <c r="AB630" s="151"/>
      <c r="AC630" s="151"/>
      <c r="AD630" s="151"/>
      <c r="AE630" s="151"/>
      <c r="AF630" s="151"/>
      <c r="AG630" s="151" t="s">
        <v>250</v>
      </c>
      <c r="AH630" s="151">
        <v>0</v>
      </c>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row>
    <row r="631" spans="1:60" outlineLevel="1">
      <c r="A631" s="158"/>
      <c r="B631" s="159"/>
      <c r="C631" s="198" t="s">
        <v>2604</v>
      </c>
      <c r="D631" s="190"/>
      <c r="E631" s="191">
        <v>21</v>
      </c>
      <c r="F631" s="160"/>
      <c r="G631" s="160"/>
      <c r="H631" s="160"/>
      <c r="I631" s="160"/>
      <c r="J631" s="160"/>
      <c r="K631" s="160"/>
      <c r="L631" s="160"/>
      <c r="M631" s="160"/>
      <c r="N631" s="160"/>
      <c r="O631" s="160"/>
      <c r="P631" s="160"/>
      <c r="Q631" s="160"/>
      <c r="R631" s="160"/>
      <c r="S631" s="160"/>
      <c r="T631" s="160"/>
      <c r="U631" s="160"/>
      <c r="V631" s="160"/>
      <c r="W631" s="160"/>
      <c r="X631" s="151"/>
      <c r="Y631" s="151"/>
      <c r="Z631" s="151"/>
      <c r="AA631" s="151"/>
      <c r="AB631" s="151"/>
      <c r="AC631" s="151"/>
      <c r="AD631" s="151"/>
      <c r="AE631" s="151"/>
      <c r="AF631" s="151"/>
      <c r="AG631" s="151" t="s">
        <v>250</v>
      </c>
      <c r="AH631" s="151">
        <v>0</v>
      </c>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row>
    <row r="632" spans="1:60" outlineLevel="1">
      <c r="A632" s="158"/>
      <c r="B632" s="159"/>
      <c r="C632" s="198" t="s">
        <v>2605</v>
      </c>
      <c r="D632" s="190"/>
      <c r="E632" s="191">
        <v>42</v>
      </c>
      <c r="F632" s="160"/>
      <c r="G632" s="160"/>
      <c r="H632" s="160"/>
      <c r="I632" s="160"/>
      <c r="J632" s="160"/>
      <c r="K632" s="160"/>
      <c r="L632" s="160"/>
      <c r="M632" s="160"/>
      <c r="N632" s="160"/>
      <c r="O632" s="160"/>
      <c r="P632" s="160"/>
      <c r="Q632" s="160"/>
      <c r="R632" s="160"/>
      <c r="S632" s="160"/>
      <c r="T632" s="160"/>
      <c r="U632" s="160"/>
      <c r="V632" s="160"/>
      <c r="W632" s="160"/>
      <c r="X632" s="151"/>
      <c r="Y632" s="151"/>
      <c r="Z632" s="151"/>
      <c r="AA632" s="151"/>
      <c r="AB632" s="151"/>
      <c r="AC632" s="151"/>
      <c r="AD632" s="151"/>
      <c r="AE632" s="151"/>
      <c r="AF632" s="151"/>
      <c r="AG632" s="151" t="s">
        <v>250</v>
      </c>
      <c r="AH632" s="151">
        <v>0</v>
      </c>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row>
    <row r="633" spans="1:60" outlineLevel="1">
      <c r="A633" s="158"/>
      <c r="B633" s="159"/>
      <c r="C633" s="198" t="s">
        <v>2606</v>
      </c>
      <c r="D633" s="190"/>
      <c r="E633" s="191">
        <v>23</v>
      </c>
      <c r="F633" s="160"/>
      <c r="G633" s="160"/>
      <c r="H633" s="160"/>
      <c r="I633" s="160"/>
      <c r="J633" s="160"/>
      <c r="K633" s="160"/>
      <c r="L633" s="160"/>
      <c r="M633" s="160"/>
      <c r="N633" s="160"/>
      <c r="O633" s="160"/>
      <c r="P633" s="160"/>
      <c r="Q633" s="160"/>
      <c r="R633" s="160"/>
      <c r="S633" s="160"/>
      <c r="T633" s="160"/>
      <c r="U633" s="160"/>
      <c r="V633" s="160"/>
      <c r="W633" s="160"/>
      <c r="X633" s="151"/>
      <c r="Y633" s="151"/>
      <c r="Z633" s="151"/>
      <c r="AA633" s="151"/>
      <c r="AB633" s="151"/>
      <c r="AC633" s="151"/>
      <c r="AD633" s="151"/>
      <c r="AE633" s="151"/>
      <c r="AF633" s="151"/>
      <c r="AG633" s="151" t="s">
        <v>250</v>
      </c>
      <c r="AH633" s="151">
        <v>0</v>
      </c>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row>
    <row r="634" spans="1:60" outlineLevel="1">
      <c r="A634" s="158"/>
      <c r="B634" s="159"/>
      <c r="C634" s="198" t="s">
        <v>2607</v>
      </c>
      <c r="D634" s="190"/>
      <c r="E634" s="191">
        <v>30.5</v>
      </c>
      <c r="F634" s="160"/>
      <c r="G634" s="160"/>
      <c r="H634" s="160"/>
      <c r="I634" s="160"/>
      <c r="J634" s="160"/>
      <c r="K634" s="160"/>
      <c r="L634" s="160"/>
      <c r="M634" s="160"/>
      <c r="N634" s="160"/>
      <c r="O634" s="160"/>
      <c r="P634" s="160"/>
      <c r="Q634" s="160"/>
      <c r="R634" s="160"/>
      <c r="S634" s="160"/>
      <c r="T634" s="160"/>
      <c r="U634" s="160"/>
      <c r="V634" s="160"/>
      <c r="W634" s="160"/>
      <c r="X634" s="151"/>
      <c r="Y634" s="151"/>
      <c r="Z634" s="151"/>
      <c r="AA634" s="151"/>
      <c r="AB634" s="151"/>
      <c r="AC634" s="151"/>
      <c r="AD634" s="151"/>
      <c r="AE634" s="151"/>
      <c r="AF634" s="151"/>
      <c r="AG634" s="151" t="s">
        <v>250</v>
      </c>
      <c r="AH634" s="151">
        <v>0</v>
      </c>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row>
    <row r="635" spans="1:60" outlineLevel="1">
      <c r="A635" s="158"/>
      <c r="B635" s="159"/>
      <c r="C635" s="202" t="s">
        <v>2645</v>
      </c>
      <c r="D635" s="196"/>
      <c r="E635" s="197">
        <v>202</v>
      </c>
      <c r="F635" s="160"/>
      <c r="G635" s="160"/>
      <c r="H635" s="160"/>
      <c r="I635" s="160"/>
      <c r="J635" s="160"/>
      <c r="K635" s="160"/>
      <c r="L635" s="160"/>
      <c r="M635" s="160"/>
      <c r="N635" s="160"/>
      <c r="O635" s="160"/>
      <c r="P635" s="160"/>
      <c r="Q635" s="160"/>
      <c r="R635" s="160"/>
      <c r="S635" s="160"/>
      <c r="T635" s="160"/>
      <c r="U635" s="160"/>
      <c r="V635" s="160"/>
      <c r="W635" s="160"/>
      <c r="X635" s="151"/>
      <c r="Y635" s="151"/>
      <c r="Z635" s="151"/>
      <c r="AA635" s="151"/>
      <c r="AB635" s="151"/>
      <c r="AC635" s="151"/>
      <c r="AD635" s="151"/>
      <c r="AE635" s="151"/>
      <c r="AF635" s="151"/>
      <c r="AG635" s="151" t="s">
        <v>250</v>
      </c>
      <c r="AH635" s="151">
        <v>1</v>
      </c>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row>
    <row r="636" spans="1:60" outlineLevel="1">
      <c r="A636" s="158"/>
      <c r="B636" s="159"/>
      <c r="C636" s="198" t="s">
        <v>2608</v>
      </c>
      <c r="D636" s="190"/>
      <c r="E636" s="191">
        <v>41</v>
      </c>
      <c r="F636" s="160"/>
      <c r="G636" s="160"/>
      <c r="H636" s="160"/>
      <c r="I636" s="160"/>
      <c r="J636" s="160"/>
      <c r="K636" s="160"/>
      <c r="L636" s="160"/>
      <c r="M636" s="160"/>
      <c r="N636" s="160"/>
      <c r="O636" s="160"/>
      <c r="P636" s="160"/>
      <c r="Q636" s="160"/>
      <c r="R636" s="160"/>
      <c r="S636" s="160"/>
      <c r="T636" s="160"/>
      <c r="U636" s="160"/>
      <c r="V636" s="160"/>
      <c r="W636" s="160"/>
      <c r="X636" s="151"/>
      <c r="Y636" s="151"/>
      <c r="Z636" s="151"/>
      <c r="AA636" s="151"/>
      <c r="AB636" s="151"/>
      <c r="AC636" s="151"/>
      <c r="AD636" s="151"/>
      <c r="AE636" s="151"/>
      <c r="AF636" s="151"/>
      <c r="AG636" s="151" t="s">
        <v>250</v>
      </c>
      <c r="AH636" s="151">
        <v>0</v>
      </c>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row>
    <row r="637" spans="1:60" outlineLevel="1">
      <c r="A637" s="158"/>
      <c r="B637" s="159"/>
      <c r="C637" s="198" t="s">
        <v>2609</v>
      </c>
      <c r="D637" s="190"/>
      <c r="E637" s="191">
        <v>16</v>
      </c>
      <c r="F637" s="160"/>
      <c r="G637" s="160"/>
      <c r="H637" s="160"/>
      <c r="I637" s="160"/>
      <c r="J637" s="160"/>
      <c r="K637" s="160"/>
      <c r="L637" s="160"/>
      <c r="M637" s="160"/>
      <c r="N637" s="160"/>
      <c r="O637" s="160"/>
      <c r="P637" s="160"/>
      <c r="Q637" s="160"/>
      <c r="R637" s="160"/>
      <c r="S637" s="160"/>
      <c r="T637" s="160"/>
      <c r="U637" s="160"/>
      <c r="V637" s="160"/>
      <c r="W637" s="160"/>
      <c r="X637" s="151"/>
      <c r="Y637" s="151"/>
      <c r="Z637" s="151"/>
      <c r="AA637" s="151"/>
      <c r="AB637" s="151"/>
      <c r="AC637" s="151"/>
      <c r="AD637" s="151"/>
      <c r="AE637" s="151"/>
      <c r="AF637" s="151"/>
      <c r="AG637" s="151" t="s">
        <v>250</v>
      </c>
      <c r="AH637" s="151">
        <v>0</v>
      </c>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row>
    <row r="638" spans="1:60" outlineLevel="1">
      <c r="A638" s="158"/>
      <c r="B638" s="159"/>
      <c r="C638" s="198" t="s">
        <v>2610</v>
      </c>
      <c r="D638" s="190"/>
      <c r="E638" s="191">
        <v>16</v>
      </c>
      <c r="F638" s="160"/>
      <c r="G638" s="160"/>
      <c r="H638" s="160"/>
      <c r="I638" s="160"/>
      <c r="J638" s="160"/>
      <c r="K638" s="160"/>
      <c r="L638" s="160"/>
      <c r="M638" s="160"/>
      <c r="N638" s="160"/>
      <c r="O638" s="160"/>
      <c r="P638" s="160"/>
      <c r="Q638" s="160"/>
      <c r="R638" s="160"/>
      <c r="S638" s="160"/>
      <c r="T638" s="160"/>
      <c r="U638" s="160"/>
      <c r="V638" s="160"/>
      <c r="W638" s="160"/>
      <c r="X638" s="151"/>
      <c r="Y638" s="151"/>
      <c r="Z638" s="151"/>
      <c r="AA638" s="151"/>
      <c r="AB638" s="151"/>
      <c r="AC638" s="151"/>
      <c r="AD638" s="151"/>
      <c r="AE638" s="151"/>
      <c r="AF638" s="151"/>
      <c r="AG638" s="151" t="s">
        <v>250</v>
      </c>
      <c r="AH638" s="151">
        <v>0</v>
      </c>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row>
    <row r="639" spans="1:60" outlineLevel="1">
      <c r="A639" s="158"/>
      <c r="B639" s="159"/>
      <c r="C639" s="198" t="s">
        <v>2611</v>
      </c>
      <c r="D639" s="190"/>
      <c r="E639" s="191">
        <v>17</v>
      </c>
      <c r="F639" s="160"/>
      <c r="G639" s="160"/>
      <c r="H639" s="160"/>
      <c r="I639" s="160"/>
      <c r="J639" s="160"/>
      <c r="K639" s="160"/>
      <c r="L639" s="160"/>
      <c r="M639" s="160"/>
      <c r="N639" s="160"/>
      <c r="O639" s="160"/>
      <c r="P639" s="160"/>
      <c r="Q639" s="160"/>
      <c r="R639" s="160"/>
      <c r="S639" s="160"/>
      <c r="T639" s="160"/>
      <c r="U639" s="160"/>
      <c r="V639" s="160"/>
      <c r="W639" s="160"/>
      <c r="X639" s="151"/>
      <c r="Y639" s="151"/>
      <c r="Z639" s="151"/>
      <c r="AA639" s="151"/>
      <c r="AB639" s="151"/>
      <c r="AC639" s="151"/>
      <c r="AD639" s="151"/>
      <c r="AE639" s="151"/>
      <c r="AF639" s="151"/>
      <c r="AG639" s="151" t="s">
        <v>250</v>
      </c>
      <c r="AH639" s="151">
        <v>0</v>
      </c>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row>
    <row r="640" spans="1:60" outlineLevel="1">
      <c r="A640" s="158"/>
      <c r="B640" s="159"/>
      <c r="C640" s="198" t="s">
        <v>2612</v>
      </c>
      <c r="D640" s="190"/>
      <c r="E640" s="191">
        <v>46</v>
      </c>
      <c r="F640" s="160"/>
      <c r="G640" s="160"/>
      <c r="H640" s="160"/>
      <c r="I640" s="160"/>
      <c r="J640" s="160"/>
      <c r="K640" s="160"/>
      <c r="L640" s="160"/>
      <c r="M640" s="160"/>
      <c r="N640" s="160"/>
      <c r="O640" s="160"/>
      <c r="P640" s="160"/>
      <c r="Q640" s="160"/>
      <c r="R640" s="160"/>
      <c r="S640" s="160"/>
      <c r="T640" s="160"/>
      <c r="U640" s="160"/>
      <c r="V640" s="160"/>
      <c r="W640" s="160"/>
      <c r="X640" s="151"/>
      <c r="Y640" s="151"/>
      <c r="Z640" s="151"/>
      <c r="AA640" s="151"/>
      <c r="AB640" s="151"/>
      <c r="AC640" s="151"/>
      <c r="AD640" s="151"/>
      <c r="AE640" s="151"/>
      <c r="AF640" s="151"/>
      <c r="AG640" s="151" t="s">
        <v>250</v>
      </c>
      <c r="AH640" s="151">
        <v>0</v>
      </c>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row>
    <row r="641" spans="1:60" outlineLevel="1">
      <c r="A641" s="158"/>
      <c r="B641" s="159"/>
      <c r="C641" s="198" t="s">
        <v>2613</v>
      </c>
      <c r="D641" s="190"/>
      <c r="E641" s="191">
        <v>9</v>
      </c>
      <c r="F641" s="160"/>
      <c r="G641" s="160"/>
      <c r="H641" s="160"/>
      <c r="I641" s="160"/>
      <c r="J641" s="160"/>
      <c r="K641" s="160"/>
      <c r="L641" s="160"/>
      <c r="M641" s="160"/>
      <c r="N641" s="160"/>
      <c r="O641" s="160"/>
      <c r="P641" s="160"/>
      <c r="Q641" s="160"/>
      <c r="R641" s="160"/>
      <c r="S641" s="160"/>
      <c r="T641" s="160"/>
      <c r="U641" s="160"/>
      <c r="V641" s="160"/>
      <c r="W641" s="160"/>
      <c r="X641" s="151"/>
      <c r="Y641" s="151"/>
      <c r="Z641" s="151"/>
      <c r="AA641" s="151"/>
      <c r="AB641" s="151"/>
      <c r="AC641" s="151"/>
      <c r="AD641" s="151"/>
      <c r="AE641" s="151"/>
      <c r="AF641" s="151"/>
      <c r="AG641" s="151" t="s">
        <v>250</v>
      </c>
      <c r="AH641" s="151">
        <v>0</v>
      </c>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row>
    <row r="642" spans="1:60" outlineLevel="1">
      <c r="A642" s="158"/>
      <c r="B642" s="159"/>
      <c r="C642" s="198" t="s">
        <v>2614</v>
      </c>
      <c r="D642" s="190"/>
      <c r="E642" s="191">
        <v>24</v>
      </c>
      <c r="F642" s="160"/>
      <c r="G642" s="160"/>
      <c r="H642" s="160"/>
      <c r="I642" s="160"/>
      <c r="J642" s="160"/>
      <c r="K642" s="160"/>
      <c r="L642" s="160"/>
      <c r="M642" s="160"/>
      <c r="N642" s="160"/>
      <c r="O642" s="160"/>
      <c r="P642" s="160"/>
      <c r="Q642" s="160"/>
      <c r="R642" s="160"/>
      <c r="S642" s="160"/>
      <c r="T642" s="160"/>
      <c r="U642" s="160"/>
      <c r="V642" s="160"/>
      <c r="W642" s="160"/>
      <c r="X642" s="151"/>
      <c r="Y642" s="151"/>
      <c r="Z642" s="151"/>
      <c r="AA642" s="151"/>
      <c r="AB642" s="151"/>
      <c r="AC642" s="151"/>
      <c r="AD642" s="151"/>
      <c r="AE642" s="151"/>
      <c r="AF642" s="151"/>
      <c r="AG642" s="151" t="s">
        <v>250</v>
      </c>
      <c r="AH642" s="151">
        <v>0</v>
      </c>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row>
    <row r="643" spans="1:60" outlineLevel="1">
      <c r="A643" s="158"/>
      <c r="B643" s="159"/>
      <c r="C643" s="202" t="s">
        <v>2645</v>
      </c>
      <c r="D643" s="196"/>
      <c r="E643" s="197">
        <v>169</v>
      </c>
      <c r="F643" s="160"/>
      <c r="G643" s="160"/>
      <c r="H643" s="160"/>
      <c r="I643" s="160"/>
      <c r="J643" s="160"/>
      <c r="K643" s="160"/>
      <c r="L643" s="160"/>
      <c r="M643" s="160"/>
      <c r="N643" s="160"/>
      <c r="O643" s="160"/>
      <c r="P643" s="160"/>
      <c r="Q643" s="160"/>
      <c r="R643" s="160"/>
      <c r="S643" s="160"/>
      <c r="T643" s="160"/>
      <c r="U643" s="160"/>
      <c r="V643" s="160"/>
      <c r="W643" s="160"/>
      <c r="X643" s="151"/>
      <c r="Y643" s="151"/>
      <c r="Z643" s="151"/>
      <c r="AA643" s="151"/>
      <c r="AB643" s="151"/>
      <c r="AC643" s="151"/>
      <c r="AD643" s="151"/>
      <c r="AE643" s="151"/>
      <c r="AF643" s="151"/>
      <c r="AG643" s="151" t="s">
        <v>250</v>
      </c>
      <c r="AH643" s="151">
        <v>1</v>
      </c>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row>
    <row r="644" spans="1:60" outlineLevel="1">
      <c r="A644" s="158"/>
      <c r="B644" s="159"/>
      <c r="C644" s="198" t="s">
        <v>2615</v>
      </c>
      <c r="D644" s="190"/>
      <c r="E644" s="191">
        <v>10</v>
      </c>
      <c r="F644" s="160"/>
      <c r="G644" s="160"/>
      <c r="H644" s="160"/>
      <c r="I644" s="160"/>
      <c r="J644" s="160"/>
      <c r="K644" s="160"/>
      <c r="L644" s="160"/>
      <c r="M644" s="160"/>
      <c r="N644" s="160"/>
      <c r="O644" s="160"/>
      <c r="P644" s="160"/>
      <c r="Q644" s="160"/>
      <c r="R644" s="160"/>
      <c r="S644" s="160"/>
      <c r="T644" s="160"/>
      <c r="U644" s="160"/>
      <c r="V644" s="160"/>
      <c r="W644" s="160"/>
      <c r="X644" s="151"/>
      <c r="Y644" s="151"/>
      <c r="Z644" s="151"/>
      <c r="AA644" s="151"/>
      <c r="AB644" s="151"/>
      <c r="AC644" s="151"/>
      <c r="AD644" s="151"/>
      <c r="AE644" s="151"/>
      <c r="AF644" s="151"/>
      <c r="AG644" s="151" t="s">
        <v>250</v>
      </c>
      <c r="AH644" s="151">
        <v>0</v>
      </c>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row>
    <row r="645" spans="1:60" outlineLevel="1">
      <c r="A645" s="158"/>
      <c r="B645" s="159"/>
      <c r="C645" s="198" t="s">
        <v>2616</v>
      </c>
      <c r="D645" s="190"/>
      <c r="E645" s="191">
        <v>90</v>
      </c>
      <c r="F645" s="160"/>
      <c r="G645" s="160"/>
      <c r="H645" s="160"/>
      <c r="I645" s="160"/>
      <c r="J645" s="160"/>
      <c r="K645" s="160"/>
      <c r="L645" s="160"/>
      <c r="M645" s="160"/>
      <c r="N645" s="160"/>
      <c r="O645" s="160"/>
      <c r="P645" s="160"/>
      <c r="Q645" s="160"/>
      <c r="R645" s="160"/>
      <c r="S645" s="160"/>
      <c r="T645" s="160"/>
      <c r="U645" s="160"/>
      <c r="V645" s="160"/>
      <c r="W645" s="160"/>
      <c r="X645" s="151"/>
      <c r="Y645" s="151"/>
      <c r="Z645" s="151"/>
      <c r="AA645" s="151"/>
      <c r="AB645" s="151"/>
      <c r="AC645" s="151"/>
      <c r="AD645" s="151"/>
      <c r="AE645" s="151"/>
      <c r="AF645" s="151"/>
      <c r="AG645" s="151" t="s">
        <v>250</v>
      </c>
      <c r="AH645" s="151">
        <v>0</v>
      </c>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row>
    <row r="646" spans="1:60" outlineLevel="1">
      <c r="A646" s="158"/>
      <c r="B646" s="159"/>
      <c r="C646" s="198" t="s">
        <v>2617</v>
      </c>
      <c r="D646" s="190"/>
      <c r="E646" s="191">
        <v>176</v>
      </c>
      <c r="F646" s="160"/>
      <c r="G646" s="160"/>
      <c r="H646" s="160"/>
      <c r="I646" s="160"/>
      <c r="J646" s="160"/>
      <c r="K646" s="160"/>
      <c r="L646" s="160"/>
      <c r="M646" s="160"/>
      <c r="N646" s="160"/>
      <c r="O646" s="160"/>
      <c r="P646" s="160"/>
      <c r="Q646" s="160"/>
      <c r="R646" s="160"/>
      <c r="S646" s="160"/>
      <c r="T646" s="160"/>
      <c r="U646" s="160"/>
      <c r="V646" s="160"/>
      <c r="W646" s="160"/>
      <c r="X646" s="151"/>
      <c r="Y646" s="151"/>
      <c r="Z646" s="151"/>
      <c r="AA646" s="151"/>
      <c r="AB646" s="151"/>
      <c r="AC646" s="151"/>
      <c r="AD646" s="151"/>
      <c r="AE646" s="151"/>
      <c r="AF646" s="151"/>
      <c r="AG646" s="151" t="s">
        <v>250</v>
      </c>
      <c r="AH646" s="151">
        <v>0</v>
      </c>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row>
    <row r="647" spans="1:60" outlineLevel="1">
      <c r="A647" s="158"/>
      <c r="B647" s="159"/>
      <c r="C647" s="198" t="s">
        <v>2618</v>
      </c>
      <c r="D647" s="190"/>
      <c r="E647" s="191">
        <v>5</v>
      </c>
      <c r="F647" s="160"/>
      <c r="G647" s="160"/>
      <c r="H647" s="160"/>
      <c r="I647" s="160"/>
      <c r="J647" s="160"/>
      <c r="K647" s="160"/>
      <c r="L647" s="160"/>
      <c r="M647" s="160"/>
      <c r="N647" s="160"/>
      <c r="O647" s="160"/>
      <c r="P647" s="160"/>
      <c r="Q647" s="160"/>
      <c r="R647" s="160"/>
      <c r="S647" s="160"/>
      <c r="T647" s="160"/>
      <c r="U647" s="160"/>
      <c r="V647" s="160"/>
      <c r="W647" s="160"/>
      <c r="X647" s="151"/>
      <c r="Y647" s="151"/>
      <c r="Z647" s="151"/>
      <c r="AA647" s="151"/>
      <c r="AB647" s="151"/>
      <c r="AC647" s="151"/>
      <c r="AD647" s="151"/>
      <c r="AE647" s="151"/>
      <c r="AF647" s="151"/>
      <c r="AG647" s="151" t="s">
        <v>250</v>
      </c>
      <c r="AH647" s="151">
        <v>0</v>
      </c>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row>
    <row r="648" spans="1:60" outlineLevel="1">
      <c r="A648" s="158"/>
      <c r="B648" s="159"/>
      <c r="C648" s="198" t="s">
        <v>2619</v>
      </c>
      <c r="D648" s="190"/>
      <c r="E648" s="191">
        <v>25</v>
      </c>
      <c r="F648" s="160"/>
      <c r="G648" s="160"/>
      <c r="H648" s="160"/>
      <c r="I648" s="160"/>
      <c r="J648" s="160"/>
      <c r="K648" s="160"/>
      <c r="L648" s="160"/>
      <c r="M648" s="160"/>
      <c r="N648" s="160"/>
      <c r="O648" s="160"/>
      <c r="P648" s="160"/>
      <c r="Q648" s="160"/>
      <c r="R648" s="160"/>
      <c r="S648" s="160"/>
      <c r="T648" s="160"/>
      <c r="U648" s="160"/>
      <c r="V648" s="160"/>
      <c r="W648" s="160"/>
      <c r="X648" s="151"/>
      <c r="Y648" s="151"/>
      <c r="Z648" s="151"/>
      <c r="AA648" s="151"/>
      <c r="AB648" s="151"/>
      <c r="AC648" s="151"/>
      <c r="AD648" s="151"/>
      <c r="AE648" s="151"/>
      <c r="AF648" s="151"/>
      <c r="AG648" s="151" t="s">
        <v>250</v>
      </c>
      <c r="AH648" s="151">
        <v>0</v>
      </c>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row>
    <row r="649" spans="1:60" outlineLevel="1">
      <c r="A649" s="158"/>
      <c r="B649" s="159"/>
      <c r="C649" s="198" t="s">
        <v>2620</v>
      </c>
      <c r="D649" s="190"/>
      <c r="E649" s="191">
        <v>54</v>
      </c>
      <c r="F649" s="160"/>
      <c r="G649" s="160"/>
      <c r="H649" s="160"/>
      <c r="I649" s="160"/>
      <c r="J649" s="160"/>
      <c r="K649" s="160"/>
      <c r="L649" s="160"/>
      <c r="M649" s="160"/>
      <c r="N649" s="160"/>
      <c r="O649" s="160"/>
      <c r="P649" s="160"/>
      <c r="Q649" s="160"/>
      <c r="R649" s="160"/>
      <c r="S649" s="160"/>
      <c r="T649" s="160"/>
      <c r="U649" s="160"/>
      <c r="V649" s="160"/>
      <c r="W649" s="160"/>
      <c r="X649" s="151"/>
      <c r="Y649" s="151"/>
      <c r="Z649" s="151"/>
      <c r="AA649" s="151"/>
      <c r="AB649" s="151"/>
      <c r="AC649" s="151"/>
      <c r="AD649" s="151"/>
      <c r="AE649" s="151"/>
      <c r="AF649" s="151"/>
      <c r="AG649" s="151" t="s">
        <v>250</v>
      </c>
      <c r="AH649" s="151">
        <v>0</v>
      </c>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row>
    <row r="650" spans="1:60" outlineLevel="1">
      <c r="A650" s="158"/>
      <c r="B650" s="159"/>
      <c r="C650" s="202" t="s">
        <v>2645</v>
      </c>
      <c r="D650" s="196"/>
      <c r="E650" s="197">
        <v>360</v>
      </c>
      <c r="F650" s="160"/>
      <c r="G650" s="160"/>
      <c r="H650" s="160"/>
      <c r="I650" s="160"/>
      <c r="J650" s="160"/>
      <c r="K650" s="160"/>
      <c r="L650" s="160"/>
      <c r="M650" s="160"/>
      <c r="N650" s="160"/>
      <c r="O650" s="160"/>
      <c r="P650" s="160"/>
      <c r="Q650" s="160"/>
      <c r="R650" s="160"/>
      <c r="S650" s="160"/>
      <c r="T650" s="160"/>
      <c r="U650" s="160"/>
      <c r="V650" s="160"/>
      <c r="W650" s="160"/>
      <c r="X650" s="151"/>
      <c r="Y650" s="151"/>
      <c r="Z650" s="151"/>
      <c r="AA650" s="151"/>
      <c r="AB650" s="151"/>
      <c r="AC650" s="151"/>
      <c r="AD650" s="151"/>
      <c r="AE650" s="151"/>
      <c r="AF650" s="151"/>
      <c r="AG650" s="151" t="s">
        <v>250</v>
      </c>
      <c r="AH650" s="151">
        <v>1</v>
      </c>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row>
    <row r="651" spans="1:60" outlineLevel="1">
      <c r="A651" s="158"/>
      <c r="B651" s="159"/>
      <c r="C651" s="198" t="s">
        <v>2622</v>
      </c>
      <c r="D651" s="190"/>
      <c r="E651" s="191">
        <v>13.8</v>
      </c>
      <c r="F651" s="160"/>
      <c r="G651" s="160"/>
      <c r="H651" s="160"/>
      <c r="I651" s="160"/>
      <c r="J651" s="160"/>
      <c r="K651" s="160"/>
      <c r="L651" s="160"/>
      <c r="M651" s="160"/>
      <c r="N651" s="160"/>
      <c r="O651" s="160"/>
      <c r="P651" s="160"/>
      <c r="Q651" s="160"/>
      <c r="R651" s="160"/>
      <c r="S651" s="160"/>
      <c r="T651" s="160"/>
      <c r="U651" s="160"/>
      <c r="V651" s="160"/>
      <c r="W651" s="160"/>
      <c r="X651" s="151"/>
      <c r="Y651" s="151"/>
      <c r="Z651" s="151"/>
      <c r="AA651" s="151"/>
      <c r="AB651" s="151"/>
      <c r="AC651" s="151"/>
      <c r="AD651" s="151"/>
      <c r="AE651" s="151"/>
      <c r="AF651" s="151"/>
      <c r="AG651" s="151" t="s">
        <v>250</v>
      </c>
      <c r="AH651" s="151">
        <v>0</v>
      </c>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row>
    <row r="652" spans="1:60" outlineLevel="1">
      <c r="A652" s="158"/>
      <c r="B652" s="159"/>
      <c r="C652" s="198" t="s">
        <v>2623</v>
      </c>
      <c r="D652" s="190"/>
      <c r="E652" s="191">
        <v>3.5</v>
      </c>
      <c r="F652" s="160"/>
      <c r="G652" s="160"/>
      <c r="H652" s="160"/>
      <c r="I652" s="160"/>
      <c r="J652" s="160"/>
      <c r="K652" s="160"/>
      <c r="L652" s="160"/>
      <c r="M652" s="160"/>
      <c r="N652" s="160"/>
      <c r="O652" s="160"/>
      <c r="P652" s="160"/>
      <c r="Q652" s="160"/>
      <c r="R652" s="160"/>
      <c r="S652" s="160"/>
      <c r="T652" s="160"/>
      <c r="U652" s="160"/>
      <c r="V652" s="160"/>
      <c r="W652" s="160"/>
      <c r="X652" s="151"/>
      <c r="Y652" s="151"/>
      <c r="Z652" s="151"/>
      <c r="AA652" s="151"/>
      <c r="AB652" s="151"/>
      <c r="AC652" s="151"/>
      <c r="AD652" s="151"/>
      <c r="AE652" s="151"/>
      <c r="AF652" s="151"/>
      <c r="AG652" s="151" t="s">
        <v>250</v>
      </c>
      <c r="AH652" s="151">
        <v>0</v>
      </c>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row>
    <row r="653" spans="1:60" outlineLevel="1">
      <c r="A653" s="158"/>
      <c r="B653" s="159"/>
      <c r="C653" s="198" t="s">
        <v>2624</v>
      </c>
      <c r="D653" s="190"/>
      <c r="E653" s="191">
        <v>4</v>
      </c>
      <c r="F653" s="160"/>
      <c r="G653" s="160"/>
      <c r="H653" s="160"/>
      <c r="I653" s="160"/>
      <c r="J653" s="160"/>
      <c r="K653" s="160"/>
      <c r="L653" s="160"/>
      <c r="M653" s="160"/>
      <c r="N653" s="160"/>
      <c r="O653" s="160"/>
      <c r="P653" s="160"/>
      <c r="Q653" s="160"/>
      <c r="R653" s="160"/>
      <c r="S653" s="160"/>
      <c r="T653" s="160"/>
      <c r="U653" s="160"/>
      <c r="V653" s="160"/>
      <c r="W653" s="160"/>
      <c r="X653" s="151"/>
      <c r="Y653" s="151"/>
      <c r="Z653" s="151"/>
      <c r="AA653" s="151"/>
      <c r="AB653" s="151"/>
      <c r="AC653" s="151"/>
      <c r="AD653" s="151"/>
      <c r="AE653" s="151"/>
      <c r="AF653" s="151"/>
      <c r="AG653" s="151" t="s">
        <v>250</v>
      </c>
      <c r="AH653" s="151">
        <v>0</v>
      </c>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row>
    <row r="654" spans="1:60" outlineLevel="1">
      <c r="A654" s="158"/>
      <c r="B654" s="159"/>
      <c r="C654" s="198" t="s">
        <v>2625</v>
      </c>
      <c r="D654" s="190"/>
      <c r="E654" s="191">
        <v>27</v>
      </c>
      <c r="F654" s="160"/>
      <c r="G654" s="160"/>
      <c r="H654" s="160"/>
      <c r="I654" s="160"/>
      <c r="J654" s="160"/>
      <c r="K654" s="160"/>
      <c r="L654" s="160"/>
      <c r="M654" s="160"/>
      <c r="N654" s="160"/>
      <c r="O654" s="160"/>
      <c r="P654" s="160"/>
      <c r="Q654" s="160"/>
      <c r="R654" s="160"/>
      <c r="S654" s="160"/>
      <c r="T654" s="160"/>
      <c r="U654" s="160"/>
      <c r="V654" s="160"/>
      <c r="W654" s="160"/>
      <c r="X654" s="151"/>
      <c r="Y654" s="151"/>
      <c r="Z654" s="151"/>
      <c r="AA654" s="151"/>
      <c r="AB654" s="151"/>
      <c r="AC654" s="151"/>
      <c r="AD654" s="151"/>
      <c r="AE654" s="151"/>
      <c r="AF654" s="151"/>
      <c r="AG654" s="151" t="s">
        <v>250</v>
      </c>
      <c r="AH654" s="151">
        <v>0</v>
      </c>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row>
    <row r="655" spans="1:60" outlineLevel="1">
      <c r="A655" s="158"/>
      <c r="B655" s="159"/>
      <c r="C655" s="198" t="s">
        <v>2626</v>
      </c>
      <c r="D655" s="190"/>
      <c r="E655" s="191">
        <v>68</v>
      </c>
      <c r="F655" s="160"/>
      <c r="G655" s="160"/>
      <c r="H655" s="160"/>
      <c r="I655" s="160"/>
      <c r="J655" s="160"/>
      <c r="K655" s="160"/>
      <c r="L655" s="160"/>
      <c r="M655" s="160"/>
      <c r="N655" s="160"/>
      <c r="O655" s="160"/>
      <c r="P655" s="160"/>
      <c r="Q655" s="160"/>
      <c r="R655" s="160"/>
      <c r="S655" s="160"/>
      <c r="T655" s="160"/>
      <c r="U655" s="160"/>
      <c r="V655" s="160"/>
      <c r="W655" s="160"/>
      <c r="X655" s="151"/>
      <c r="Y655" s="151"/>
      <c r="Z655" s="151"/>
      <c r="AA655" s="151"/>
      <c r="AB655" s="151"/>
      <c r="AC655" s="151"/>
      <c r="AD655" s="151"/>
      <c r="AE655" s="151"/>
      <c r="AF655" s="151"/>
      <c r="AG655" s="151" t="s">
        <v>250</v>
      </c>
      <c r="AH655" s="151">
        <v>0</v>
      </c>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row>
    <row r="656" spans="1:60" outlineLevel="1">
      <c r="A656" s="158"/>
      <c r="B656" s="159"/>
      <c r="C656" s="198" t="s">
        <v>2627</v>
      </c>
      <c r="D656" s="190"/>
      <c r="E656" s="191">
        <v>13</v>
      </c>
      <c r="F656" s="160"/>
      <c r="G656" s="160"/>
      <c r="H656" s="160"/>
      <c r="I656" s="160"/>
      <c r="J656" s="160"/>
      <c r="K656" s="160"/>
      <c r="L656" s="160"/>
      <c r="M656" s="160"/>
      <c r="N656" s="160"/>
      <c r="O656" s="160"/>
      <c r="P656" s="160"/>
      <c r="Q656" s="160"/>
      <c r="R656" s="160"/>
      <c r="S656" s="160"/>
      <c r="T656" s="160"/>
      <c r="U656" s="160"/>
      <c r="V656" s="160"/>
      <c r="W656" s="160"/>
      <c r="X656" s="151"/>
      <c r="Y656" s="151"/>
      <c r="Z656" s="151"/>
      <c r="AA656" s="151"/>
      <c r="AB656" s="151"/>
      <c r="AC656" s="151"/>
      <c r="AD656" s="151"/>
      <c r="AE656" s="151"/>
      <c r="AF656" s="151"/>
      <c r="AG656" s="151" t="s">
        <v>250</v>
      </c>
      <c r="AH656" s="151">
        <v>0</v>
      </c>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row>
    <row r="657" spans="1:60" outlineLevel="1">
      <c r="A657" s="158"/>
      <c r="B657" s="159"/>
      <c r="C657" s="198" t="s">
        <v>2628</v>
      </c>
      <c r="D657" s="190"/>
      <c r="E657" s="191">
        <v>14</v>
      </c>
      <c r="F657" s="160"/>
      <c r="G657" s="160"/>
      <c r="H657" s="160"/>
      <c r="I657" s="160"/>
      <c r="J657" s="160"/>
      <c r="K657" s="160"/>
      <c r="L657" s="160"/>
      <c r="M657" s="160"/>
      <c r="N657" s="160"/>
      <c r="O657" s="160"/>
      <c r="P657" s="160"/>
      <c r="Q657" s="160"/>
      <c r="R657" s="160"/>
      <c r="S657" s="160"/>
      <c r="T657" s="160"/>
      <c r="U657" s="160"/>
      <c r="V657" s="160"/>
      <c r="W657" s="160"/>
      <c r="X657" s="151"/>
      <c r="Y657" s="151"/>
      <c r="Z657" s="151"/>
      <c r="AA657" s="151"/>
      <c r="AB657" s="151"/>
      <c r="AC657" s="151"/>
      <c r="AD657" s="151"/>
      <c r="AE657" s="151"/>
      <c r="AF657" s="151"/>
      <c r="AG657" s="151" t="s">
        <v>250</v>
      </c>
      <c r="AH657" s="151">
        <v>0</v>
      </c>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row>
    <row r="658" spans="1:60" outlineLevel="1">
      <c r="A658" s="158"/>
      <c r="B658" s="159"/>
      <c r="C658" s="198" t="s">
        <v>2629</v>
      </c>
      <c r="D658" s="190"/>
      <c r="E658" s="191">
        <v>15.5</v>
      </c>
      <c r="F658" s="160"/>
      <c r="G658" s="160"/>
      <c r="H658" s="160"/>
      <c r="I658" s="160"/>
      <c r="J658" s="160"/>
      <c r="K658" s="160"/>
      <c r="L658" s="160"/>
      <c r="M658" s="160"/>
      <c r="N658" s="160"/>
      <c r="O658" s="160"/>
      <c r="P658" s="160"/>
      <c r="Q658" s="160"/>
      <c r="R658" s="160"/>
      <c r="S658" s="160"/>
      <c r="T658" s="160"/>
      <c r="U658" s="160"/>
      <c r="V658" s="160"/>
      <c r="W658" s="160"/>
      <c r="X658" s="151"/>
      <c r="Y658" s="151"/>
      <c r="Z658" s="151"/>
      <c r="AA658" s="151"/>
      <c r="AB658" s="151"/>
      <c r="AC658" s="151"/>
      <c r="AD658" s="151"/>
      <c r="AE658" s="151"/>
      <c r="AF658" s="151"/>
      <c r="AG658" s="151" t="s">
        <v>250</v>
      </c>
      <c r="AH658" s="151">
        <v>0</v>
      </c>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row>
    <row r="659" spans="1:60" outlineLevel="1">
      <c r="A659" s="158"/>
      <c r="B659" s="159"/>
      <c r="C659" s="198" t="s">
        <v>2630</v>
      </c>
      <c r="D659" s="190"/>
      <c r="E659" s="191">
        <v>13.5</v>
      </c>
      <c r="F659" s="160"/>
      <c r="G659" s="160"/>
      <c r="H659" s="160"/>
      <c r="I659" s="160"/>
      <c r="J659" s="160"/>
      <c r="K659" s="160"/>
      <c r="L659" s="160"/>
      <c r="M659" s="160"/>
      <c r="N659" s="160"/>
      <c r="O659" s="160"/>
      <c r="P659" s="160"/>
      <c r="Q659" s="160"/>
      <c r="R659" s="160"/>
      <c r="S659" s="160"/>
      <c r="T659" s="160"/>
      <c r="U659" s="160"/>
      <c r="V659" s="160"/>
      <c r="W659" s="160"/>
      <c r="X659" s="151"/>
      <c r="Y659" s="151"/>
      <c r="Z659" s="151"/>
      <c r="AA659" s="151"/>
      <c r="AB659" s="151"/>
      <c r="AC659" s="151"/>
      <c r="AD659" s="151"/>
      <c r="AE659" s="151"/>
      <c r="AF659" s="151"/>
      <c r="AG659" s="151" t="s">
        <v>250</v>
      </c>
      <c r="AH659" s="151">
        <v>0</v>
      </c>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row>
    <row r="660" spans="1:60" outlineLevel="1">
      <c r="A660" s="158"/>
      <c r="B660" s="159"/>
      <c r="C660" s="198" t="s">
        <v>2631</v>
      </c>
      <c r="D660" s="190"/>
      <c r="E660" s="191">
        <v>8</v>
      </c>
      <c r="F660" s="160"/>
      <c r="G660" s="160"/>
      <c r="H660" s="160"/>
      <c r="I660" s="160"/>
      <c r="J660" s="160"/>
      <c r="K660" s="160"/>
      <c r="L660" s="160"/>
      <c r="M660" s="160"/>
      <c r="N660" s="160"/>
      <c r="O660" s="160"/>
      <c r="P660" s="160"/>
      <c r="Q660" s="160"/>
      <c r="R660" s="160"/>
      <c r="S660" s="160"/>
      <c r="T660" s="160"/>
      <c r="U660" s="160"/>
      <c r="V660" s="160"/>
      <c r="W660" s="160"/>
      <c r="X660" s="151"/>
      <c r="Y660" s="151"/>
      <c r="Z660" s="151"/>
      <c r="AA660" s="151"/>
      <c r="AB660" s="151"/>
      <c r="AC660" s="151"/>
      <c r="AD660" s="151"/>
      <c r="AE660" s="151"/>
      <c r="AF660" s="151"/>
      <c r="AG660" s="151" t="s">
        <v>250</v>
      </c>
      <c r="AH660" s="151">
        <v>0</v>
      </c>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row>
    <row r="661" spans="1:60" outlineLevel="1">
      <c r="A661" s="158"/>
      <c r="B661" s="159"/>
      <c r="C661" s="198" t="s">
        <v>2632</v>
      </c>
      <c r="D661" s="190"/>
      <c r="E661" s="191">
        <v>12</v>
      </c>
      <c r="F661" s="160"/>
      <c r="G661" s="160"/>
      <c r="H661" s="160"/>
      <c r="I661" s="160"/>
      <c r="J661" s="160"/>
      <c r="K661" s="160"/>
      <c r="L661" s="160"/>
      <c r="M661" s="160"/>
      <c r="N661" s="160"/>
      <c r="O661" s="160"/>
      <c r="P661" s="160"/>
      <c r="Q661" s="160"/>
      <c r="R661" s="160"/>
      <c r="S661" s="160"/>
      <c r="T661" s="160"/>
      <c r="U661" s="160"/>
      <c r="V661" s="160"/>
      <c r="W661" s="160"/>
      <c r="X661" s="151"/>
      <c r="Y661" s="151"/>
      <c r="Z661" s="151"/>
      <c r="AA661" s="151"/>
      <c r="AB661" s="151"/>
      <c r="AC661" s="151"/>
      <c r="AD661" s="151"/>
      <c r="AE661" s="151"/>
      <c r="AF661" s="151"/>
      <c r="AG661" s="151" t="s">
        <v>250</v>
      </c>
      <c r="AH661" s="151">
        <v>0</v>
      </c>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row>
    <row r="662" spans="1:60" outlineLevel="1">
      <c r="A662" s="158"/>
      <c r="B662" s="159"/>
      <c r="C662" s="202" t="s">
        <v>2645</v>
      </c>
      <c r="D662" s="196"/>
      <c r="E662" s="197">
        <v>192.3</v>
      </c>
      <c r="F662" s="160"/>
      <c r="G662" s="160"/>
      <c r="H662" s="160"/>
      <c r="I662" s="160"/>
      <c r="J662" s="160"/>
      <c r="K662" s="160"/>
      <c r="L662" s="160"/>
      <c r="M662" s="160"/>
      <c r="N662" s="160"/>
      <c r="O662" s="160"/>
      <c r="P662" s="160"/>
      <c r="Q662" s="160"/>
      <c r="R662" s="160"/>
      <c r="S662" s="160"/>
      <c r="T662" s="160"/>
      <c r="U662" s="160"/>
      <c r="V662" s="160"/>
      <c r="W662" s="160"/>
      <c r="X662" s="151"/>
      <c r="Y662" s="151"/>
      <c r="Z662" s="151"/>
      <c r="AA662" s="151"/>
      <c r="AB662" s="151"/>
      <c r="AC662" s="151"/>
      <c r="AD662" s="151"/>
      <c r="AE662" s="151"/>
      <c r="AF662" s="151"/>
      <c r="AG662" s="151" t="s">
        <v>250</v>
      </c>
      <c r="AH662" s="151">
        <v>1</v>
      </c>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row>
    <row r="663" spans="1:60" outlineLevel="1">
      <c r="A663" s="158"/>
      <c r="B663" s="159"/>
      <c r="C663" s="198" t="s">
        <v>2646</v>
      </c>
      <c r="D663" s="190"/>
      <c r="E663" s="191">
        <v>31.5</v>
      </c>
      <c r="F663" s="160"/>
      <c r="G663" s="160"/>
      <c r="H663" s="160"/>
      <c r="I663" s="160"/>
      <c r="J663" s="160"/>
      <c r="K663" s="160"/>
      <c r="L663" s="160"/>
      <c r="M663" s="160"/>
      <c r="N663" s="160"/>
      <c r="O663" s="160"/>
      <c r="P663" s="160"/>
      <c r="Q663" s="160"/>
      <c r="R663" s="160"/>
      <c r="S663" s="160"/>
      <c r="T663" s="160"/>
      <c r="U663" s="160"/>
      <c r="V663" s="160"/>
      <c r="W663" s="160"/>
      <c r="X663" s="151"/>
      <c r="Y663" s="151"/>
      <c r="Z663" s="151"/>
      <c r="AA663" s="151"/>
      <c r="AB663" s="151"/>
      <c r="AC663" s="151"/>
      <c r="AD663" s="151"/>
      <c r="AE663" s="151"/>
      <c r="AF663" s="151"/>
      <c r="AG663" s="151" t="s">
        <v>250</v>
      </c>
      <c r="AH663" s="151">
        <v>0</v>
      </c>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row>
    <row r="664" spans="1:60" outlineLevel="1">
      <c r="A664" s="158"/>
      <c r="B664" s="159"/>
      <c r="C664" s="198" t="s">
        <v>2634</v>
      </c>
      <c r="D664" s="190"/>
      <c r="E664" s="191">
        <v>15</v>
      </c>
      <c r="F664" s="160"/>
      <c r="G664" s="160"/>
      <c r="H664" s="160"/>
      <c r="I664" s="160"/>
      <c r="J664" s="160"/>
      <c r="K664" s="160"/>
      <c r="L664" s="160"/>
      <c r="M664" s="160"/>
      <c r="N664" s="160"/>
      <c r="O664" s="160"/>
      <c r="P664" s="160"/>
      <c r="Q664" s="160"/>
      <c r="R664" s="160"/>
      <c r="S664" s="160"/>
      <c r="T664" s="160"/>
      <c r="U664" s="160"/>
      <c r="V664" s="160"/>
      <c r="W664" s="160"/>
      <c r="X664" s="151"/>
      <c r="Y664" s="151"/>
      <c r="Z664" s="151"/>
      <c r="AA664" s="151"/>
      <c r="AB664" s="151"/>
      <c r="AC664" s="151"/>
      <c r="AD664" s="151"/>
      <c r="AE664" s="151"/>
      <c r="AF664" s="151"/>
      <c r="AG664" s="151" t="s">
        <v>250</v>
      </c>
      <c r="AH664" s="151">
        <v>0</v>
      </c>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row>
    <row r="665" spans="1:60" outlineLevel="1">
      <c r="A665" s="158"/>
      <c r="B665" s="159"/>
      <c r="C665" s="198" t="s">
        <v>2635</v>
      </c>
      <c r="D665" s="190"/>
      <c r="E665" s="191">
        <v>7.5</v>
      </c>
      <c r="F665" s="160"/>
      <c r="G665" s="160"/>
      <c r="H665" s="160"/>
      <c r="I665" s="160"/>
      <c r="J665" s="160"/>
      <c r="K665" s="160"/>
      <c r="L665" s="160"/>
      <c r="M665" s="160"/>
      <c r="N665" s="160"/>
      <c r="O665" s="160"/>
      <c r="P665" s="160"/>
      <c r="Q665" s="160"/>
      <c r="R665" s="160"/>
      <c r="S665" s="160"/>
      <c r="T665" s="160"/>
      <c r="U665" s="160"/>
      <c r="V665" s="160"/>
      <c r="W665" s="160"/>
      <c r="X665" s="151"/>
      <c r="Y665" s="151"/>
      <c r="Z665" s="151"/>
      <c r="AA665" s="151"/>
      <c r="AB665" s="151"/>
      <c r="AC665" s="151"/>
      <c r="AD665" s="151"/>
      <c r="AE665" s="151"/>
      <c r="AF665" s="151"/>
      <c r="AG665" s="151" t="s">
        <v>250</v>
      </c>
      <c r="AH665" s="151">
        <v>0</v>
      </c>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row>
    <row r="666" spans="1:60" outlineLevel="1">
      <c r="A666" s="158"/>
      <c r="B666" s="159"/>
      <c r="C666" s="198" t="s">
        <v>2636</v>
      </c>
      <c r="D666" s="190"/>
      <c r="E666" s="191">
        <v>7.5</v>
      </c>
      <c r="F666" s="160"/>
      <c r="G666" s="160"/>
      <c r="H666" s="160"/>
      <c r="I666" s="160"/>
      <c r="J666" s="160"/>
      <c r="K666" s="160"/>
      <c r="L666" s="160"/>
      <c r="M666" s="160"/>
      <c r="N666" s="160"/>
      <c r="O666" s="160"/>
      <c r="P666" s="160"/>
      <c r="Q666" s="160"/>
      <c r="R666" s="160"/>
      <c r="S666" s="160"/>
      <c r="T666" s="160"/>
      <c r="U666" s="160"/>
      <c r="V666" s="160"/>
      <c r="W666" s="160"/>
      <c r="X666" s="151"/>
      <c r="Y666" s="151"/>
      <c r="Z666" s="151"/>
      <c r="AA666" s="151"/>
      <c r="AB666" s="151"/>
      <c r="AC666" s="151"/>
      <c r="AD666" s="151"/>
      <c r="AE666" s="151"/>
      <c r="AF666" s="151"/>
      <c r="AG666" s="151" t="s">
        <v>250</v>
      </c>
      <c r="AH666" s="151">
        <v>0</v>
      </c>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row>
    <row r="667" spans="1:60" outlineLevel="1">
      <c r="A667" s="158"/>
      <c r="B667" s="159"/>
      <c r="C667" s="198" t="s">
        <v>2637</v>
      </c>
      <c r="D667" s="190"/>
      <c r="E667" s="191">
        <v>7.5</v>
      </c>
      <c r="F667" s="160"/>
      <c r="G667" s="160"/>
      <c r="H667" s="160"/>
      <c r="I667" s="160"/>
      <c r="J667" s="160"/>
      <c r="K667" s="160"/>
      <c r="L667" s="160"/>
      <c r="M667" s="160"/>
      <c r="N667" s="160"/>
      <c r="O667" s="160"/>
      <c r="P667" s="160"/>
      <c r="Q667" s="160"/>
      <c r="R667" s="160"/>
      <c r="S667" s="160"/>
      <c r="T667" s="160"/>
      <c r="U667" s="160"/>
      <c r="V667" s="160"/>
      <c r="W667" s="160"/>
      <c r="X667" s="151"/>
      <c r="Y667" s="151"/>
      <c r="Z667" s="151"/>
      <c r="AA667" s="151"/>
      <c r="AB667" s="151"/>
      <c r="AC667" s="151"/>
      <c r="AD667" s="151"/>
      <c r="AE667" s="151"/>
      <c r="AF667" s="151"/>
      <c r="AG667" s="151" t="s">
        <v>250</v>
      </c>
      <c r="AH667" s="151">
        <v>0</v>
      </c>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row>
    <row r="668" spans="1:60" outlineLevel="1">
      <c r="A668" s="158"/>
      <c r="B668" s="159"/>
      <c r="C668" s="198" t="s">
        <v>2638</v>
      </c>
      <c r="D668" s="190"/>
      <c r="E668" s="191">
        <v>7.5</v>
      </c>
      <c r="F668" s="160"/>
      <c r="G668" s="160"/>
      <c r="H668" s="160"/>
      <c r="I668" s="160"/>
      <c r="J668" s="160"/>
      <c r="K668" s="160"/>
      <c r="L668" s="160"/>
      <c r="M668" s="160"/>
      <c r="N668" s="160"/>
      <c r="O668" s="160"/>
      <c r="P668" s="160"/>
      <c r="Q668" s="160"/>
      <c r="R668" s="160"/>
      <c r="S668" s="160"/>
      <c r="T668" s="160"/>
      <c r="U668" s="160"/>
      <c r="V668" s="160"/>
      <c r="W668" s="160"/>
      <c r="X668" s="151"/>
      <c r="Y668" s="151"/>
      <c r="Z668" s="151"/>
      <c r="AA668" s="151"/>
      <c r="AB668" s="151"/>
      <c r="AC668" s="151"/>
      <c r="AD668" s="151"/>
      <c r="AE668" s="151"/>
      <c r="AF668" s="151"/>
      <c r="AG668" s="151" t="s">
        <v>250</v>
      </c>
      <c r="AH668" s="151">
        <v>0</v>
      </c>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row>
    <row r="669" spans="1:60" outlineLevel="1">
      <c r="A669" s="158"/>
      <c r="B669" s="159"/>
      <c r="C669" s="198" t="s">
        <v>2639</v>
      </c>
      <c r="D669" s="190"/>
      <c r="E669" s="191">
        <v>11.5</v>
      </c>
      <c r="F669" s="160"/>
      <c r="G669" s="160"/>
      <c r="H669" s="160"/>
      <c r="I669" s="160"/>
      <c r="J669" s="160"/>
      <c r="K669" s="160"/>
      <c r="L669" s="160"/>
      <c r="M669" s="160"/>
      <c r="N669" s="160"/>
      <c r="O669" s="160"/>
      <c r="P669" s="160"/>
      <c r="Q669" s="160"/>
      <c r="R669" s="160"/>
      <c r="S669" s="160"/>
      <c r="T669" s="160"/>
      <c r="U669" s="160"/>
      <c r="V669" s="160"/>
      <c r="W669" s="160"/>
      <c r="X669" s="151"/>
      <c r="Y669" s="151"/>
      <c r="Z669" s="151"/>
      <c r="AA669" s="151"/>
      <c r="AB669" s="151"/>
      <c r="AC669" s="151"/>
      <c r="AD669" s="151"/>
      <c r="AE669" s="151"/>
      <c r="AF669" s="151"/>
      <c r="AG669" s="151" t="s">
        <v>250</v>
      </c>
      <c r="AH669" s="151">
        <v>0</v>
      </c>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row>
    <row r="670" spans="1:60" outlineLevel="1">
      <c r="A670" s="158"/>
      <c r="B670" s="159"/>
      <c r="C670" s="198" t="s">
        <v>2647</v>
      </c>
      <c r="D670" s="190"/>
      <c r="E670" s="191">
        <v>38.799999999999997</v>
      </c>
      <c r="F670" s="160"/>
      <c r="G670" s="160"/>
      <c r="H670" s="160"/>
      <c r="I670" s="160"/>
      <c r="J670" s="160"/>
      <c r="K670" s="160"/>
      <c r="L670" s="160"/>
      <c r="M670" s="160"/>
      <c r="N670" s="160"/>
      <c r="O670" s="160"/>
      <c r="P670" s="160"/>
      <c r="Q670" s="160"/>
      <c r="R670" s="160"/>
      <c r="S670" s="160"/>
      <c r="T670" s="160"/>
      <c r="U670" s="160"/>
      <c r="V670" s="160"/>
      <c r="W670" s="160"/>
      <c r="X670" s="151"/>
      <c r="Y670" s="151"/>
      <c r="Z670" s="151"/>
      <c r="AA670" s="151"/>
      <c r="AB670" s="151"/>
      <c r="AC670" s="151"/>
      <c r="AD670" s="151"/>
      <c r="AE670" s="151"/>
      <c r="AF670" s="151"/>
      <c r="AG670" s="151" t="s">
        <v>250</v>
      </c>
      <c r="AH670" s="151">
        <v>0</v>
      </c>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row>
    <row r="671" spans="1:60" outlineLevel="1">
      <c r="A671" s="158"/>
      <c r="B671" s="159"/>
      <c r="C671" s="202" t="s">
        <v>2645</v>
      </c>
      <c r="D671" s="196"/>
      <c r="E671" s="197">
        <v>126.8</v>
      </c>
      <c r="F671" s="160"/>
      <c r="G671" s="160"/>
      <c r="H671" s="160"/>
      <c r="I671" s="160"/>
      <c r="J671" s="160"/>
      <c r="K671" s="160"/>
      <c r="L671" s="160"/>
      <c r="M671" s="160"/>
      <c r="N671" s="160"/>
      <c r="O671" s="160"/>
      <c r="P671" s="160"/>
      <c r="Q671" s="160"/>
      <c r="R671" s="160"/>
      <c r="S671" s="160"/>
      <c r="T671" s="160"/>
      <c r="U671" s="160"/>
      <c r="V671" s="160"/>
      <c r="W671" s="160"/>
      <c r="X671" s="151"/>
      <c r="Y671" s="151"/>
      <c r="Z671" s="151"/>
      <c r="AA671" s="151"/>
      <c r="AB671" s="151"/>
      <c r="AC671" s="151"/>
      <c r="AD671" s="151"/>
      <c r="AE671" s="151"/>
      <c r="AF671" s="151"/>
      <c r="AG671" s="151" t="s">
        <v>250</v>
      </c>
      <c r="AH671" s="151">
        <v>1</v>
      </c>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row>
    <row r="672" spans="1:60" outlineLevel="1">
      <c r="A672" s="158"/>
      <c r="B672" s="159"/>
      <c r="C672" s="198" t="s">
        <v>2648</v>
      </c>
      <c r="D672" s="190"/>
      <c r="E672" s="191">
        <v>33.799999999999997</v>
      </c>
      <c r="F672" s="160"/>
      <c r="G672" s="160"/>
      <c r="H672" s="160"/>
      <c r="I672" s="160"/>
      <c r="J672" s="160"/>
      <c r="K672" s="160"/>
      <c r="L672" s="160"/>
      <c r="M672" s="160"/>
      <c r="N672" s="160"/>
      <c r="O672" s="160"/>
      <c r="P672" s="160"/>
      <c r="Q672" s="160"/>
      <c r="R672" s="160"/>
      <c r="S672" s="160"/>
      <c r="T672" s="160"/>
      <c r="U672" s="160"/>
      <c r="V672" s="160"/>
      <c r="W672" s="160"/>
      <c r="X672" s="151"/>
      <c r="Y672" s="151"/>
      <c r="Z672" s="151"/>
      <c r="AA672" s="151"/>
      <c r="AB672" s="151"/>
      <c r="AC672" s="151"/>
      <c r="AD672" s="151"/>
      <c r="AE672" s="151"/>
      <c r="AF672" s="151"/>
      <c r="AG672" s="151" t="s">
        <v>250</v>
      </c>
      <c r="AH672" s="151">
        <v>0</v>
      </c>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row>
    <row r="673" spans="1:60" outlineLevel="1">
      <c r="A673" s="158"/>
      <c r="B673" s="159"/>
      <c r="C673" s="202" t="s">
        <v>2645</v>
      </c>
      <c r="D673" s="196"/>
      <c r="E673" s="197">
        <v>33.799999999999997</v>
      </c>
      <c r="F673" s="160"/>
      <c r="G673" s="160"/>
      <c r="H673" s="160"/>
      <c r="I673" s="160"/>
      <c r="J673" s="160"/>
      <c r="K673" s="160"/>
      <c r="L673" s="160"/>
      <c r="M673" s="160"/>
      <c r="N673" s="160"/>
      <c r="O673" s="160"/>
      <c r="P673" s="160"/>
      <c r="Q673" s="160"/>
      <c r="R673" s="160"/>
      <c r="S673" s="160"/>
      <c r="T673" s="160"/>
      <c r="U673" s="160"/>
      <c r="V673" s="160"/>
      <c r="W673" s="160"/>
      <c r="X673" s="151"/>
      <c r="Y673" s="151"/>
      <c r="Z673" s="151"/>
      <c r="AA673" s="151"/>
      <c r="AB673" s="151"/>
      <c r="AC673" s="151"/>
      <c r="AD673" s="151"/>
      <c r="AE673" s="151"/>
      <c r="AF673" s="151"/>
      <c r="AG673" s="151" t="s">
        <v>250</v>
      </c>
      <c r="AH673" s="151">
        <v>1</v>
      </c>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row>
    <row r="674" spans="1:60" outlineLevel="1">
      <c r="A674" s="168">
        <v>48</v>
      </c>
      <c r="B674" s="169" t="s">
        <v>569</v>
      </c>
      <c r="C674" s="185" t="s">
        <v>570</v>
      </c>
      <c r="D674" s="170" t="s">
        <v>318</v>
      </c>
      <c r="E674" s="171">
        <v>373.22</v>
      </c>
      <c r="F674" s="172">
        <v>0</v>
      </c>
      <c r="G674" s="173">
        <f>ROUND(E674*F674,2)</f>
        <v>0</v>
      </c>
      <c r="H674" s="172"/>
      <c r="I674" s="173">
        <f>ROUND(E674*H674,2)</f>
        <v>0</v>
      </c>
      <c r="J674" s="172"/>
      <c r="K674" s="173">
        <f>ROUND(E674*J674,2)</f>
        <v>0</v>
      </c>
      <c r="L674" s="173">
        <v>21</v>
      </c>
      <c r="M674" s="173">
        <f>G674*(1+L674/100)</f>
        <v>0</v>
      </c>
      <c r="N674" s="173">
        <v>1.4999999999999999E-4</v>
      </c>
      <c r="O674" s="173">
        <f>ROUND(E674*N674,2)</f>
        <v>0.06</v>
      </c>
      <c r="P674" s="173">
        <v>0</v>
      </c>
      <c r="Q674" s="173">
        <f>ROUND(E674*P674,2)</f>
        <v>0</v>
      </c>
      <c r="R674" s="173" t="s">
        <v>309</v>
      </c>
      <c r="S674" s="173" t="s">
        <v>201</v>
      </c>
      <c r="T674" s="174" t="s">
        <v>245</v>
      </c>
      <c r="U674" s="160">
        <v>0.06</v>
      </c>
      <c r="V674" s="160">
        <f>ROUND(E674*U674,2)</f>
        <v>22.39</v>
      </c>
      <c r="W674" s="160"/>
      <c r="X674" s="151"/>
      <c r="Y674" s="151"/>
      <c r="Z674" s="151"/>
      <c r="AA674" s="151"/>
      <c r="AB674" s="151"/>
      <c r="AC674" s="151"/>
      <c r="AD674" s="151"/>
      <c r="AE674" s="151"/>
      <c r="AF674" s="151"/>
      <c r="AG674" s="151" t="s">
        <v>246</v>
      </c>
      <c r="AH674" s="151"/>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row>
    <row r="675" spans="1:60" outlineLevel="1">
      <c r="A675" s="158"/>
      <c r="B675" s="159"/>
      <c r="C675" s="198" t="s">
        <v>2579</v>
      </c>
      <c r="D675" s="190"/>
      <c r="E675" s="191">
        <v>42.96</v>
      </c>
      <c r="F675" s="160"/>
      <c r="G675" s="160"/>
      <c r="H675" s="160"/>
      <c r="I675" s="160"/>
      <c r="J675" s="160"/>
      <c r="K675" s="160"/>
      <c r="L675" s="160"/>
      <c r="M675" s="160"/>
      <c r="N675" s="160"/>
      <c r="O675" s="160"/>
      <c r="P675" s="160"/>
      <c r="Q675" s="160"/>
      <c r="R675" s="160"/>
      <c r="S675" s="160"/>
      <c r="T675" s="160"/>
      <c r="U675" s="160"/>
      <c r="V675" s="160"/>
      <c r="W675" s="160"/>
      <c r="X675" s="151"/>
      <c r="Y675" s="151"/>
      <c r="Z675" s="151"/>
      <c r="AA675" s="151"/>
      <c r="AB675" s="151"/>
      <c r="AC675" s="151"/>
      <c r="AD675" s="151"/>
      <c r="AE675" s="151"/>
      <c r="AF675" s="151"/>
      <c r="AG675" s="151" t="s">
        <v>250</v>
      </c>
      <c r="AH675" s="151">
        <v>0</v>
      </c>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row>
    <row r="676" spans="1:60" outlineLevel="1">
      <c r="A676" s="158"/>
      <c r="B676" s="159"/>
      <c r="C676" s="198" t="s">
        <v>2580</v>
      </c>
      <c r="D676" s="190"/>
      <c r="E676" s="191">
        <v>32.700000000000003</v>
      </c>
      <c r="F676" s="160"/>
      <c r="G676" s="160"/>
      <c r="H676" s="160"/>
      <c r="I676" s="160"/>
      <c r="J676" s="160"/>
      <c r="K676" s="160"/>
      <c r="L676" s="160"/>
      <c r="M676" s="160"/>
      <c r="N676" s="160"/>
      <c r="O676" s="160"/>
      <c r="P676" s="160"/>
      <c r="Q676" s="160"/>
      <c r="R676" s="160"/>
      <c r="S676" s="160"/>
      <c r="T676" s="160"/>
      <c r="U676" s="160"/>
      <c r="V676" s="160"/>
      <c r="W676" s="160"/>
      <c r="X676" s="151"/>
      <c r="Y676" s="151"/>
      <c r="Z676" s="151"/>
      <c r="AA676" s="151"/>
      <c r="AB676" s="151"/>
      <c r="AC676" s="151"/>
      <c r="AD676" s="151"/>
      <c r="AE676" s="151"/>
      <c r="AF676" s="151"/>
      <c r="AG676" s="151" t="s">
        <v>250</v>
      </c>
      <c r="AH676" s="151">
        <v>0</v>
      </c>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row>
    <row r="677" spans="1:60" outlineLevel="1">
      <c r="A677" s="158"/>
      <c r="B677" s="159"/>
      <c r="C677" s="198" t="s">
        <v>2581</v>
      </c>
      <c r="D677" s="190"/>
      <c r="E677" s="191">
        <v>6.73</v>
      </c>
      <c r="F677" s="160"/>
      <c r="G677" s="160"/>
      <c r="H677" s="160"/>
      <c r="I677" s="160"/>
      <c r="J677" s="160"/>
      <c r="K677" s="160"/>
      <c r="L677" s="160"/>
      <c r="M677" s="160"/>
      <c r="N677" s="160"/>
      <c r="O677" s="160"/>
      <c r="P677" s="160"/>
      <c r="Q677" s="160"/>
      <c r="R677" s="160"/>
      <c r="S677" s="160"/>
      <c r="T677" s="160"/>
      <c r="U677" s="160"/>
      <c r="V677" s="160"/>
      <c r="W677" s="160"/>
      <c r="X677" s="151"/>
      <c r="Y677" s="151"/>
      <c r="Z677" s="151"/>
      <c r="AA677" s="151"/>
      <c r="AB677" s="151"/>
      <c r="AC677" s="151"/>
      <c r="AD677" s="151"/>
      <c r="AE677" s="151"/>
      <c r="AF677" s="151"/>
      <c r="AG677" s="151" t="s">
        <v>250</v>
      </c>
      <c r="AH677" s="151">
        <v>0</v>
      </c>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row>
    <row r="678" spans="1:60" outlineLevel="1">
      <c r="A678" s="158"/>
      <c r="B678" s="159"/>
      <c r="C678" s="198" t="s">
        <v>2582</v>
      </c>
      <c r="D678" s="190"/>
      <c r="E678" s="191">
        <v>29.88</v>
      </c>
      <c r="F678" s="160"/>
      <c r="G678" s="160"/>
      <c r="H678" s="160"/>
      <c r="I678" s="160"/>
      <c r="J678" s="160"/>
      <c r="K678" s="160"/>
      <c r="L678" s="160"/>
      <c r="M678" s="160"/>
      <c r="N678" s="160"/>
      <c r="O678" s="160"/>
      <c r="P678" s="160"/>
      <c r="Q678" s="160"/>
      <c r="R678" s="160"/>
      <c r="S678" s="160"/>
      <c r="T678" s="160"/>
      <c r="U678" s="160"/>
      <c r="V678" s="160"/>
      <c r="W678" s="160"/>
      <c r="X678" s="151"/>
      <c r="Y678" s="151"/>
      <c r="Z678" s="151"/>
      <c r="AA678" s="151"/>
      <c r="AB678" s="151"/>
      <c r="AC678" s="151"/>
      <c r="AD678" s="151"/>
      <c r="AE678" s="151"/>
      <c r="AF678" s="151"/>
      <c r="AG678" s="151" t="s">
        <v>250</v>
      </c>
      <c r="AH678" s="151">
        <v>0</v>
      </c>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row>
    <row r="679" spans="1:60" outlineLevel="1">
      <c r="A679" s="158"/>
      <c r="B679" s="159"/>
      <c r="C679" s="198" t="s">
        <v>2583</v>
      </c>
      <c r="D679" s="190"/>
      <c r="E679" s="191">
        <v>77.61</v>
      </c>
      <c r="F679" s="160"/>
      <c r="G679" s="160"/>
      <c r="H679" s="160"/>
      <c r="I679" s="160"/>
      <c r="J679" s="160"/>
      <c r="K679" s="160"/>
      <c r="L679" s="160"/>
      <c r="M679" s="160"/>
      <c r="N679" s="160"/>
      <c r="O679" s="160"/>
      <c r="P679" s="160"/>
      <c r="Q679" s="160"/>
      <c r="R679" s="160"/>
      <c r="S679" s="160"/>
      <c r="T679" s="160"/>
      <c r="U679" s="160"/>
      <c r="V679" s="160"/>
      <c r="W679" s="160"/>
      <c r="X679" s="151"/>
      <c r="Y679" s="151"/>
      <c r="Z679" s="151"/>
      <c r="AA679" s="151"/>
      <c r="AB679" s="151"/>
      <c r="AC679" s="151"/>
      <c r="AD679" s="151"/>
      <c r="AE679" s="151"/>
      <c r="AF679" s="151"/>
      <c r="AG679" s="151" t="s">
        <v>250</v>
      </c>
      <c r="AH679" s="151">
        <v>0</v>
      </c>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row>
    <row r="680" spans="1:60" outlineLevel="1">
      <c r="A680" s="158"/>
      <c r="B680" s="159"/>
      <c r="C680" s="198" t="s">
        <v>2584</v>
      </c>
      <c r="D680" s="190"/>
      <c r="E680" s="191">
        <v>11.32</v>
      </c>
      <c r="F680" s="160"/>
      <c r="G680" s="160"/>
      <c r="H680" s="160"/>
      <c r="I680" s="160"/>
      <c r="J680" s="160"/>
      <c r="K680" s="160"/>
      <c r="L680" s="160"/>
      <c r="M680" s="160"/>
      <c r="N680" s="160"/>
      <c r="O680" s="160"/>
      <c r="P680" s="160"/>
      <c r="Q680" s="160"/>
      <c r="R680" s="160"/>
      <c r="S680" s="160"/>
      <c r="T680" s="160"/>
      <c r="U680" s="160"/>
      <c r="V680" s="160"/>
      <c r="W680" s="160"/>
      <c r="X680" s="151"/>
      <c r="Y680" s="151"/>
      <c r="Z680" s="151"/>
      <c r="AA680" s="151"/>
      <c r="AB680" s="151"/>
      <c r="AC680" s="151"/>
      <c r="AD680" s="151"/>
      <c r="AE680" s="151"/>
      <c r="AF680" s="151"/>
      <c r="AG680" s="151" t="s">
        <v>250</v>
      </c>
      <c r="AH680" s="151">
        <v>0</v>
      </c>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row>
    <row r="681" spans="1:60" outlineLevel="1">
      <c r="A681" s="158"/>
      <c r="B681" s="159"/>
      <c r="C681" s="198" t="s">
        <v>2585</v>
      </c>
      <c r="D681" s="190"/>
      <c r="E681" s="191">
        <v>7.61</v>
      </c>
      <c r="F681" s="160"/>
      <c r="G681" s="160"/>
      <c r="H681" s="160"/>
      <c r="I681" s="160"/>
      <c r="J681" s="160"/>
      <c r="K681" s="160"/>
      <c r="L681" s="160"/>
      <c r="M681" s="160"/>
      <c r="N681" s="160"/>
      <c r="O681" s="160"/>
      <c r="P681" s="160"/>
      <c r="Q681" s="160"/>
      <c r="R681" s="160"/>
      <c r="S681" s="160"/>
      <c r="T681" s="160"/>
      <c r="U681" s="160"/>
      <c r="V681" s="160"/>
      <c r="W681" s="160"/>
      <c r="X681" s="151"/>
      <c r="Y681" s="151"/>
      <c r="Z681" s="151"/>
      <c r="AA681" s="151"/>
      <c r="AB681" s="151"/>
      <c r="AC681" s="151"/>
      <c r="AD681" s="151"/>
      <c r="AE681" s="151"/>
      <c r="AF681" s="151"/>
      <c r="AG681" s="151" t="s">
        <v>250</v>
      </c>
      <c r="AH681" s="151">
        <v>0</v>
      </c>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row>
    <row r="682" spans="1:60" outlineLevel="1">
      <c r="A682" s="158"/>
      <c r="B682" s="159"/>
      <c r="C682" s="198" t="s">
        <v>2586</v>
      </c>
      <c r="D682" s="190"/>
      <c r="E682" s="191">
        <v>3.3</v>
      </c>
      <c r="F682" s="160"/>
      <c r="G682" s="160"/>
      <c r="H682" s="160"/>
      <c r="I682" s="160"/>
      <c r="J682" s="160"/>
      <c r="K682" s="160"/>
      <c r="L682" s="160"/>
      <c r="M682" s="160"/>
      <c r="N682" s="160"/>
      <c r="O682" s="160"/>
      <c r="P682" s="160"/>
      <c r="Q682" s="160"/>
      <c r="R682" s="160"/>
      <c r="S682" s="160"/>
      <c r="T682" s="160"/>
      <c r="U682" s="160"/>
      <c r="V682" s="160"/>
      <c r="W682" s="160"/>
      <c r="X682" s="151"/>
      <c r="Y682" s="151"/>
      <c r="Z682" s="151"/>
      <c r="AA682" s="151"/>
      <c r="AB682" s="151"/>
      <c r="AC682" s="151"/>
      <c r="AD682" s="151"/>
      <c r="AE682" s="151"/>
      <c r="AF682" s="151"/>
      <c r="AG682" s="151" t="s">
        <v>250</v>
      </c>
      <c r="AH682" s="151">
        <v>0</v>
      </c>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row>
    <row r="683" spans="1:60" outlineLevel="1">
      <c r="A683" s="158"/>
      <c r="B683" s="159"/>
      <c r="C683" s="198" t="s">
        <v>2587</v>
      </c>
      <c r="D683" s="190"/>
      <c r="E683" s="191">
        <v>2.7</v>
      </c>
      <c r="F683" s="160"/>
      <c r="G683" s="160"/>
      <c r="H683" s="160"/>
      <c r="I683" s="160"/>
      <c r="J683" s="160"/>
      <c r="K683" s="160"/>
      <c r="L683" s="160"/>
      <c r="M683" s="160"/>
      <c r="N683" s="160"/>
      <c r="O683" s="160"/>
      <c r="P683" s="160"/>
      <c r="Q683" s="160"/>
      <c r="R683" s="160"/>
      <c r="S683" s="160"/>
      <c r="T683" s="160"/>
      <c r="U683" s="160"/>
      <c r="V683" s="160"/>
      <c r="W683" s="160"/>
      <c r="X683" s="151"/>
      <c r="Y683" s="151"/>
      <c r="Z683" s="151"/>
      <c r="AA683" s="151"/>
      <c r="AB683" s="151"/>
      <c r="AC683" s="151"/>
      <c r="AD683" s="151"/>
      <c r="AE683" s="151"/>
      <c r="AF683" s="151"/>
      <c r="AG683" s="151" t="s">
        <v>250</v>
      </c>
      <c r="AH683" s="151">
        <v>0</v>
      </c>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row>
    <row r="684" spans="1:60" outlineLevel="1">
      <c r="A684" s="158"/>
      <c r="B684" s="159"/>
      <c r="C684" s="198" t="s">
        <v>2588</v>
      </c>
      <c r="D684" s="190"/>
      <c r="E684" s="191">
        <v>27.85</v>
      </c>
      <c r="F684" s="160"/>
      <c r="G684" s="160"/>
      <c r="H684" s="160"/>
      <c r="I684" s="160"/>
      <c r="J684" s="160"/>
      <c r="K684" s="160"/>
      <c r="L684" s="160"/>
      <c r="M684" s="160"/>
      <c r="N684" s="160"/>
      <c r="O684" s="160"/>
      <c r="P684" s="160"/>
      <c r="Q684" s="160"/>
      <c r="R684" s="160"/>
      <c r="S684" s="160"/>
      <c r="T684" s="160"/>
      <c r="U684" s="160"/>
      <c r="V684" s="160"/>
      <c r="W684" s="160"/>
      <c r="X684" s="151"/>
      <c r="Y684" s="151"/>
      <c r="Z684" s="151"/>
      <c r="AA684" s="151"/>
      <c r="AB684" s="151"/>
      <c r="AC684" s="151"/>
      <c r="AD684" s="151"/>
      <c r="AE684" s="151"/>
      <c r="AF684" s="151"/>
      <c r="AG684" s="151" t="s">
        <v>250</v>
      </c>
      <c r="AH684" s="151">
        <v>0</v>
      </c>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row>
    <row r="685" spans="1:60" outlineLevel="1">
      <c r="A685" s="158"/>
      <c r="B685" s="159"/>
      <c r="C685" s="198" t="s">
        <v>2589</v>
      </c>
      <c r="D685" s="190"/>
      <c r="E685" s="191">
        <v>33</v>
      </c>
      <c r="F685" s="160"/>
      <c r="G685" s="160"/>
      <c r="H685" s="160"/>
      <c r="I685" s="160"/>
      <c r="J685" s="160"/>
      <c r="K685" s="160"/>
      <c r="L685" s="160"/>
      <c r="M685" s="160"/>
      <c r="N685" s="160"/>
      <c r="O685" s="160"/>
      <c r="P685" s="160"/>
      <c r="Q685" s="160"/>
      <c r="R685" s="160"/>
      <c r="S685" s="160"/>
      <c r="T685" s="160"/>
      <c r="U685" s="160"/>
      <c r="V685" s="160"/>
      <c r="W685" s="160"/>
      <c r="X685" s="151"/>
      <c r="Y685" s="151"/>
      <c r="Z685" s="151"/>
      <c r="AA685" s="151"/>
      <c r="AB685" s="151"/>
      <c r="AC685" s="151"/>
      <c r="AD685" s="151"/>
      <c r="AE685" s="151"/>
      <c r="AF685" s="151"/>
      <c r="AG685" s="151" t="s">
        <v>250</v>
      </c>
      <c r="AH685" s="151">
        <v>0</v>
      </c>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row>
    <row r="686" spans="1:60" outlineLevel="1">
      <c r="A686" s="158"/>
      <c r="B686" s="159"/>
      <c r="C686" s="198" t="s">
        <v>2590</v>
      </c>
      <c r="D686" s="190"/>
      <c r="E686" s="191">
        <v>64.8</v>
      </c>
      <c r="F686" s="160"/>
      <c r="G686" s="160"/>
      <c r="H686" s="160"/>
      <c r="I686" s="160"/>
      <c r="J686" s="160"/>
      <c r="K686" s="160"/>
      <c r="L686" s="160"/>
      <c r="M686" s="160"/>
      <c r="N686" s="160"/>
      <c r="O686" s="160"/>
      <c r="P686" s="160"/>
      <c r="Q686" s="160"/>
      <c r="R686" s="160"/>
      <c r="S686" s="160"/>
      <c r="T686" s="160"/>
      <c r="U686" s="160"/>
      <c r="V686" s="160"/>
      <c r="W686" s="160"/>
      <c r="X686" s="151"/>
      <c r="Y686" s="151"/>
      <c r="Z686" s="151"/>
      <c r="AA686" s="151"/>
      <c r="AB686" s="151"/>
      <c r="AC686" s="151"/>
      <c r="AD686" s="151"/>
      <c r="AE686" s="151"/>
      <c r="AF686" s="151"/>
      <c r="AG686" s="151" t="s">
        <v>250</v>
      </c>
      <c r="AH686" s="151">
        <v>0</v>
      </c>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row>
    <row r="687" spans="1:60" outlineLevel="1">
      <c r="A687" s="158"/>
      <c r="B687" s="159"/>
      <c r="C687" s="198" t="s">
        <v>2591</v>
      </c>
      <c r="D687" s="190"/>
      <c r="E687" s="191">
        <v>6.98</v>
      </c>
      <c r="F687" s="160"/>
      <c r="G687" s="160"/>
      <c r="H687" s="160"/>
      <c r="I687" s="160"/>
      <c r="J687" s="160"/>
      <c r="K687" s="160"/>
      <c r="L687" s="160"/>
      <c r="M687" s="160"/>
      <c r="N687" s="160"/>
      <c r="O687" s="160"/>
      <c r="P687" s="160"/>
      <c r="Q687" s="160"/>
      <c r="R687" s="160"/>
      <c r="S687" s="160"/>
      <c r="T687" s="160"/>
      <c r="U687" s="160"/>
      <c r="V687" s="160"/>
      <c r="W687" s="160"/>
      <c r="X687" s="151"/>
      <c r="Y687" s="151"/>
      <c r="Z687" s="151"/>
      <c r="AA687" s="151"/>
      <c r="AB687" s="151"/>
      <c r="AC687" s="151"/>
      <c r="AD687" s="151"/>
      <c r="AE687" s="151"/>
      <c r="AF687" s="151"/>
      <c r="AG687" s="151" t="s">
        <v>250</v>
      </c>
      <c r="AH687" s="151">
        <v>0</v>
      </c>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row>
    <row r="688" spans="1:60" outlineLevel="1">
      <c r="A688" s="158"/>
      <c r="B688" s="159"/>
      <c r="C688" s="198" t="s">
        <v>2592</v>
      </c>
      <c r="D688" s="190"/>
      <c r="E688" s="191">
        <v>5.85</v>
      </c>
      <c r="F688" s="160"/>
      <c r="G688" s="160"/>
      <c r="H688" s="160"/>
      <c r="I688" s="160"/>
      <c r="J688" s="160"/>
      <c r="K688" s="160"/>
      <c r="L688" s="160"/>
      <c r="M688" s="160"/>
      <c r="N688" s="160"/>
      <c r="O688" s="160"/>
      <c r="P688" s="160"/>
      <c r="Q688" s="160"/>
      <c r="R688" s="160"/>
      <c r="S688" s="160"/>
      <c r="T688" s="160"/>
      <c r="U688" s="160"/>
      <c r="V688" s="160"/>
      <c r="W688" s="160"/>
      <c r="X688" s="151"/>
      <c r="Y688" s="151"/>
      <c r="Z688" s="151"/>
      <c r="AA688" s="151"/>
      <c r="AB688" s="151"/>
      <c r="AC688" s="151"/>
      <c r="AD688" s="151"/>
      <c r="AE688" s="151"/>
      <c r="AF688" s="151"/>
      <c r="AG688" s="151" t="s">
        <v>250</v>
      </c>
      <c r="AH688" s="151">
        <v>0</v>
      </c>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row>
    <row r="689" spans="1:60" outlineLevel="1">
      <c r="A689" s="158"/>
      <c r="B689" s="159"/>
      <c r="C689" s="198" t="s">
        <v>2593</v>
      </c>
      <c r="D689" s="190"/>
      <c r="E689" s="191">
        <v>3.85</v>
      </c>
      <c r="F689" s="160"/>
      <c r="G689" s="160"/>
      <c r="H689" s="160"/>
      <c r="I689" s="160"/>
      <c r="J689" s="160"/>
      <c r="K689" s="160"/>
      <c r="L689" s="160"/>
      <c r="M689" s="160"/>
      <c r="N689" s="160"/>
      <c r="O689" s="160"/>
      <c r="P689" s="160"/>
      <c r="Q689" s="160"/>
      <c r="R689" s="160"/>
      <c r="S689" s="160"/>
      <c r="T689" s="160"/>
      <c r="U689" s="160"/>
      <c r="V689" s="160"/>
      <c r="W689" s="160"/>
      <c r="X689" s="151"/>
      <c r="Y689" s="151"/>
      <c r="Z689" s="151"/>
      <c r="AA689" s="151"/>
      <c r="AB689" s="151"/>
      <c r="AC689" s="151"/>
      <c r="AD689" s="151"/>
      <c r="AE689" s="151"/>
      <c r="AF689" s="151"/>
      <c r="AG689" s="151" t="s">
        <v>250</v>
      </c>
      <c r="AH689" s="151">
        <v>0</v>
      </c>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row>
    <row r="690" spans="1:60" outlineLevel="1">
      <c r="A690" s="158"/>
      <c r="B690" s="159"/>
      <c r="C690" s="198" t="s">
        <v>2594</v>
      </c>
      <c r="D690" s="190"/>
      <c r="E690" s="191">
        <v>3.87</v>
      </c>
      <c r="F690" s="160"/>
      <c r="G690" s="160"/>
      <c r="H690" s="160"/>
      <c r="I690" s="160"/>
      <c r="J690" s="160"/>
      <c r="K690" s="160"/>
      <c r="L690" s="160"/>
      <c r="M690" s="160"/>
      <c r="N690" s="160"/>
      <c r="O690" s="160"/>
      <c r="P690" s="160"/>
      <c r="Q690" s="160"/>
      <c r="R690" s="160"/>
      <c r="S690" s="160"/>
      <c r="T690" s="160"/>
      <c r="U690" s="160"/>
      <c r="V690" s="160"/>
      <c r="W690" s="160"/>
      <c r="X690" s="151"/>
      <c r="Y690" s="151"/>
      <c r="Z690" s="151"/>
      <c r="AA690" s="151"/>
      <c r="AB690" s="151"/>
      <c r="AC690" s="151"/>
      <c r="AD690" s="151"/>
      <c r="AE690" s="151"/>
      <c r="AF690" s="151"/>
      <c r="AG690" s="151" t="s">
        <v>250</v>
      </c>
      <c r="AH690" s="151">
        <v>0</v>
      </c>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row>
    <row r="691" spans="1:60" outlineLevel="1">
      <c r="A691" s="158"/>
      <c r="B691" s="159"/>
      <c r="C691" s="198" t="s">
        <v>2595</v>
      </c>
      <c r="D691" s="190"/>
      <c r="E691" s="191">
        <v>5.0199999999999996</v>
      </c>
      <c r="F691" s="160"/>
      <c r="G691" s="160"/>
      <c r="H691" s="160"/>
      <c r="I691" s="160"/>
      <c r="J691" s="160"/>
      <c r="K691" s="160"/>
      <c r="L691" s="160"/>
      <c r="M691" s="160"/>
      <c r="N691" s="160"/>
      <c r="O691" s="160"/>
      <c r="P691" s="160"/>
      <c r="Q691" s="160"/>
      <c r="R691" s="160"/>
      <c r="S691" s="160"/>
      <c r="T691" s="160"/>
      <c r="U691" s="160"/>
      <c r="V691" s="160"/>
      <c r="W691" s="160"/>
      <c r="X691" s="151"/>
      <c r="Y691" s="151"/>
      <c r="Z691" s="151"/>
      <c r="AA691" s="151"/>
      <c r="AB691" s="151"/>
      <c r="AC691" s="151"/>
      <c r="AD691" s="151"/>
      <c r="AE691" s="151"/>
      <c r="AF691" s="151"/>
      <c r="AG691" s="151" t="s">
        <v>250</v>
      </c>
      <c r="AH691" s="151">
        <v>0</v>
      </c>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row>
    <row r="692" spans="1:60" outlineLevel="1">
      <c r="A692" s="158"/>
      <c r="B692" s="159"/>
      <c r="C692" s="198" t="s">
        <v>2596</v>
      </c>
      <c r="D692" s="190"/>
      <c r="E692" s="191">
        <v>7.19</v>
      </c>
      <c r="F692" s="160"/>
      <c r="G692" s="160"/>
      <c r="H692" s="160"/>
      <c r="I692" s="160"/>
      <c r="J692" s="160"/>
      <c r="K692" s="160"/>
      <c r="L692" s="160"/>
      <c r="M692" s="160"/>
      <c r="N692" s="160"/>
      <c r="O692" s="160"/>
      <c r="P692" s="160"/>
      <c r="Q692" s="160"/>
      <c r="R692" s="160"/>
      <c r="S692" s="160"/>
      <c r="T692" s="160"/>
      <c r="U692" s="160"/>
      <c r="V692" s="160"/>
      <c r="W692" s="160"/>
      <c r="X692" s="151"/>
      <c r="Y692" s="151"/>
      <c r="Z692" s="151"/>
      <c r="AA692" s="151"/>
      <c r="AB692" s="151"/>
      <c r="AC692" s="151"/>
      <c r="AD692" s="151"/>
      <c r="AE692" s="151"/>
      <c r="AF692" s="151"/>
      <c r="AG692" s="151" t="s">
        <v>250</v>
      </c>
      <c r="AH692" s="151">
        <v>0</v>
      </c>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row>
    <row r="693" spans="1:60" ht="22.5" outlineLevel="1">
      <c r="A693" s="168">
        <v>49</v>
      </c>
      <c r="B693" s="169" t="s">
        <v>2693</v>
      </c>
      <c r="C693" s="185" t="s">
        <v>2694</v>
      </c>
      <c r="D693" s="170" t="s">
        <v>292</v>
      </c>
      <c r="E693" s="171">
        <v>40.200000000000003</v>
      </c>
      <c r="F693" s="172">
        <v>0</v>
      </c>
      <c r="G693" s="173">
        <f>ROUND(E693*F693,2)</f>
        <v>0</v>
      </c>
      <c r="H693" s="172"/>
      <c r="I693" s="173">
        <f>ROUND(E693*H693,2)</f>
        <v>0</v>
      </c>
      <c r="J693" s="172"/>
      <c r="K693" s="173">
        <f>ROUND(E693*J693,2)</f>
        <v>0</v>
      </c>
      <c r="L693" s="173">
        <v>21</v>
      </c>
      <c r="M693" s="173">
        <f>G693*(1+L693/100)</f>
        <v>0</v>
      </c>
      <c r="N693" s="173">
        <v>4.9100000000000003E-3</v>
      </c>
      <c r="O693" s="173">
        <f>ROUND(E693*N693,2)</f>
        <v>0.2</v>
      </c>
      <c r="P693" s="173">
        <v>0</v>
      </c>
      <c r="Q693" s="173">
        <f>ROUND(E693*P693,2)</f>
        <v>0</v>
      </c>
      <c r="R693" s="173" t="s">
        <v>309</v>
      </c>
      <c r="S693" s="173" t="s">
        <v>201</v>
      </c>
      <c r="T693" s="174" t="s">
        <v>245</v>
      </c>
      <c r="U693" s="160">
        <v>0.36199999999999999</v>
      </c>
      <c r="V693" s="160">
        <f>ROUND(E693*U693,2)</f>
        <v>14.55</v>
      </c>
      <c r="W693" s="160"/>
      <c r="X693" s="151"/>
      <c r="Y693" s="151"/>
      <c r="Z693" s="151"/>
      <c r="AA693" s="151"/>
      <c r="AB693" s="151"/>
      <c r="AC693" s="151"/>
      <c r="AD693" s="151"/>
      <c r="AE693" s="151"/>
      <c r="AF693" s="151"/>
      <c r="AG693" s="151" t="s">
        <v>246</v>
      </c>
      <c r="AH693" s="151"/>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row>
    <row r="694" spans="1:60" outlineLevel="1">
      <c r="A694" s="158"/>
      <c r="B694" s="159"/>
      <c r="C694" s="198" t="s">
        <v>2599</v>
      </c>
      <c r="D694" s="190"/>
      <c r="E694" s="191">
        <v>33.799999999999997</v>
      </c>
      <c r="F694" s="160"/>
      <c r="G694" s="160"/>
      <c r="H694" s="160"/>
      <c r="I694" s="160"/>
      <c r="J694" s="160"/>
      <c r="K694" s="160"/>
      <c r="L694" s="160"/>
      <c r="M694" s="160"/>
      <c r="N694" s="160"/>
      <c r="O694" s="160"/>
      <c r="P694" s="160"/>
      <c r="Q694" s="160"/>
      <c r="R694" s="160"/>
      <c r="S694" s="160"/>
      <c r="T694" s="160"/>
      <c r="U694" s="160"/>
      <c r="V694" s="160"/>
      <c r="W694" s="160"/>
      <c r="X694" s="151"/>
      <c r="Y694" s="151"/>
      <c r="Z694" s="151"/>
      <c r="AA694" s="151"/>
      <c r="AB694" s="151"/>
      <c r="AC694" s="151"/>
      <c r="AD694" s="151"/>
      <c r="AE694" s="151"/>
      <c r="AF694" s="151"/>
      <c r="AG694" s="151" t="s">
        <v>250</v>
      </c>
      <c r="AH694" s="151">
        <v>0</v>
      </c>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row>
    <row r="695" spans="1:60" outlineLevel="1">
      <c r="A695" s="158"/>
      <c r="B695" s="159"/>
      <c r="C695" s="198" t="s">
        <v>2600</v>
      </c>
      <c r="D695" s="190"/>
      <c r="E695" s="191">
        <v>6.4</v>
      </c>
      <c r="F695" s="160"/>
      <c r="G695" s="160"/>
      <c r="H695" s="160"/>
      <c r="I695" s="160"/>
      <c r="J695" s="160"/>
      <c r="K695" s="160"/>
      <c r="L695" s="160"/>
      <c r="M695" s="160"/>
      <c r="N695" s="160"/>
      <c r="O695" s="160"/>
      <c r="P695" s="160"/>
      <c r="Q695" s="160"/>
      <c r="R695" s="160"/>
      <c r="S695" s="160"/>
      <c r="T695" s="160"/>
      <c r="U695" s="160"/>
      <c r="V695" s="160"/>
      <c r="W695" s="160"/>
      <c r="X695" s="151"/>
      <c r="Y695" s="151"/>
      <c r="Z695" s="151"/>
      <c r="AA695" s="151"/>
      <c r="AB695" s="151"/>
      <c r="AC695" s="151"/>
      <c r="AD695" s="151"/>
      <c r="AE695" s="151"/>
      <c r="AF695" s="151"/>
      <c r="AG695" s="151" t="s">
        <v>250</v>
      </c>
      <c r="AH695" s="151">
        <v>0</v>
      </c>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row>
    <row r="696" spans="1:60" ht="22.5" outlineLevel="1">
      <c r="A696" s="168">
        <v>50</v>
      </c>
      <c r="B696" s="169" t="s">
        <v>639</v>
      </c>
      <c r="C696" s="185" t="s">
        <v>640</v>
      </c>
      <c r="D696" s="170" t="s">
        <v>318</v>
      </c>
      <c r="E696" s="171">
        <v>145.66200000000001</v>
      </c>
      <c r="F696" s="172">
        <v>0</v>
      </c>
      <c r="G696" s="173">
        <f>ROUND(E696*F696,2)</f>
        <v>0</v>
      </c>
      <c r="H696" s="172"/>
      <c r="I696" s="173">
        <f>ROUND(E696*H696,2)</f>
        <v>0</v>
      </c>
      <c r="J696" s="172"/>
      <c r="K696" s="173">
        <f>ROUND(E696*J696,2)</f>
        <v>0</v>
      </c>
      <c r="L696" s="173">
        <v>21</v>
      </c>
      <c r="M696" s="173">
        <f>G696*(1+L696/100)</f>
        <v>0</v>
      </c>
      <c r="N696" s="173">
        <v>0</v>
      </c>
      <c r="O696" s="173">
        <f>ROUND(E696*N696,2)</f>
        <v>0</v>
      </c>
      <c r="P696" s="173">
        <v>0</v>
      </c>
      <c r="Q696" s="173">
        <f>ROUND(E696*P696,2)</f>
        <v>0</v>
      </c>
      <c r="R696" s="173" t="s">
        <v>309</v>
      </c>
      <c r="S696" s="173" t="s">
        <v>201</v>
      </c>
      <c r="T696" s="174" t="s">
        <v>245</v>
      </c>
      <c r="U696" s="160">
        <v>0.16</v>
      </c>
      <c r="V696" s="160">
        <f>ROUND(E696*U696,2)</f>
        <v>23.31</v>
      </c>
      <c r="W696" s="160"/>
      <c r="X696" s="151"/>
      <c r="Y696" s="151"/>
      <c r="Z696" s="151"/>
      <c r="AA696" s="151"/>
      <c r="AB696" s="151"/>
      <c r="AC696" s="151"/>
      <c r="AD696" s="151"/>
      <c r="AE696" s="151"/>
      <c r="AF696" s="151"/>
      <c r="AG696" s="151" t="s">
        <v>259</v>
      </c>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row>
    <row r="697" spans="1:60" outlineLevel="1">
      <c r="A697" s="158"/>
      <c r="B697" s="159"/>
      <c r="C697" s="198" t="s">
        <v>2695</v>
      </c>
      <c r="D697" s="190"/>
      <c r="E697" s="191">
        <v>5.0199999999999996</v>
      </c>
      <c r="F697" s="160"/>
      <c r="G697" s="160"/>
      <c r="H697" s="160"/>
      <c r="I697" s="160"/>
      <c r="J697" s="160"/>
      <c r="K697" s="160"/>
      <c r="L697" s="160"/>
      <c r="M697" s="160"/>
      <c r="N697" s="160"/>
      <c r="O697" s="160"/>
      <c r="P697" s="160"/>
      <c r="Q697" s="160"/>
      <c r="R697" s="160"/>
      <c r="S697" s="160"/>
      <c r="T697" s="160"/>
      <c r="U697" s="160"/>
      <c r="V697" s="160"/>
      <c r="W697" s="160"/>
      <c r="X697" s="151"/>
      <c r="Y697" s="151"/>
      <c r="Z697" s="151"/>
      <c r="AA697" s="151"/>
      <c r="AB697" s="151"/>
      <c r="AC697" s="151"/>
      <c r="AD697" s="151"/>
      <c r="AE697" s="151"/>
      <c r="AF697" s="151"/>
      <c r="AG697" s="151" t="s">
        <v>250</v>
      </c>
      <c r="AH697" s="151">
        <v>0</v>
      </c>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row>
    <row r="698" spans="1:60" outlineLevel="1">
      <c r="A698" s="158"/>
      <c r="B698" s="159"/>
      <c r="C698" s="198" t="s">
        <v>2596</v>
      </c>
      <c r="D698" s="190"/>
      <c r="E698" s="191">
        <v>7.19</v>
      </c>
      <c r="F698" s="160"/>
      <c r="G698" s="160"/>
      <c r="H698" s="160"/>
      <c r="I698" s="160"/>
      <c r="J698" s="160"/>
      <c r="K698" s="160"/>
      <c r="L698" s="160"/>
      <c r="M698" s="160"/>
      <c r="N698" s="160"/>
      <c r="O698" s="160"/>
      <c r="P698" s="160"/>
      <c r="Q698" s="160"/>
      <c r="R698" s="160"/>
      <c r="S698" s="160"/>
      <c r="T698" s="160"/>
      <c r="U698" s="160"/>
      <c r="V698" s="160"/>
      <c r="W698" s="160"/>
      <c r="X698" s="151"/>
      <c r="Y698" s="151"/>
      <c r="Z698" s="151"/>
      <c r="AA698" s="151"/>
      <c r="AB698" s="151"/>
      <c r="AC698" s="151"/>
      <c r="AD698" s="151"/>
      <c r="AE698" s="151"/>
      <c r="AF698" s="151"/>
      <c r="AG698" s="151" t="s">
        <v>250</v>
      </c>
      <c r="AH698" s="151">
        <v>0</v>
      </c>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row>
    <row r="699" spans="1:60" outlineLevel="1">
      <c r="A699" s="158"/>
      <c r="B699" s="159"/>
      <c r="C699" s="198" t="s">
        <v>2696</v>
      </c>
      <c r="D699" s="190"/>
      <c r="E699" s="191">
        <v>80.215000000000003</v>
      </c>
      <c r="F699" s="160"/>
      <c r="G699" s="160"/>
      <c r="H699" s="160"/>
      <c r="I699" s="160"/>
      <c r="J699" s="160"/>
      <c r="K699" s="160"/>
      <c r="L699" s="160"/>
      <c r="M699" s="160"/>
      <c r="N699" s="160"/>
      <c r="O699" s="160"/>
      <c r="P699" s="160"/>
      <c r="Q699" s="160"/>
      <c r="R699" s="160"/>
      <c r="S699" s="160"/>
      <c r="T699" s="160"/>
      <c r="U699" s="160"/>
      <c r="V699" s="160"/>
      <c r="W699" s="160"/>
      <c r="X699" s="151"/>
      <c r="Y699" s="151"/>
      <c r="Z699" s="151"/>
      <c r="AA699" s="151"/>
      <c r="AB699" s="151"/>
      <c r="AC699" s="151"/>
      <c r="AD699" s="151"/>
      <c r="AE699" s="151"/>
      <c r="AF699" s="151"/>
      <c r="AG699" s="151" t="s">
        <v>250</v>
      </c>
      <c r="AH699" s="151">
        <v>0</v>
      </c>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row>
    <row r="700" spans="1:60" outlineLevel="1">
      <c r="A700" s="158"/>
      <c r="B700" s="159"/>
      <c r="C700" s="198" t="s">
        <v>2697</v>
      </c>
      <c r="D700" s="190"/>
      <c r="E700" s="191">
        <v>53.237000000000002</v>
      </c>
      <c r="F700" s="160"/>
      <c r="G700" s="160"/>
      <c r="H700" s="160"/>
      <c r="I700" s="160"/>
      <c r="J700" s="160"/>
      <c r="K700" s="160"/>
      <c r="L700" s="160"/>
      <c r="M700" s="160"/>
      <c r="N700" s="160"/>
      <c r="O700" s="160"/>
      <c r="P700" s="160"/>
      <c r="Q700" s="160"/>
      <c r="R700" s="160"/>
      <c r="S700" s="160"/>
      <c r="T700" s="160"/>
      <c r="U700" s="160"/>
      <c r="V700" s="160"/>
      <c r="W700" s="160"/>
      <c r="X700" s="151"/>
      <c r="Y700" s="151"/>
      <c r="Z700" s="151"/>
      <c r="AA700" s="151"/>
      <c r="AB700" s="151"/>
      <c r="AC700" s="151"/>
      <c r="AD700" s="151"/>
      <c r="AE700" s="151"/>
      <c r="AF700" s="151"/>
      <c r="AG700" s="151" t="s">
        <v>250</v>
      </c>
      <c r="AH700" s="151">
        <v>0</v>
      </c>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row>
    <row r="701" spans="1:60" ht="22.5" outlineLevel="1">
      <c r="A701" s="168">
        <v>51</v>
      </c>
      <c r="B701" s="169" t="s">
        <v>644</v>
      </c>
      <c r="C701" s="185" t="s">
        <v>645</v>
      </c>
      <c r="D701" s="170" t="s">
        <v>318</v>
      </c>
      <c r="E701" s="171">
        <v>450.14</v>
      </c>
      <c r="F701" s="172">
        <v>0</v>
      </c>
      <c r="G701" s="173">
        <f>ROUND(E701*F701,2)</f>
        <v>0</v>
      </c>
      <c r="H701" s="172"/>
      <c r="I701" s="173">
        <f>ROUND(E701*H701,2)</f>
        <v>0</v>
      </c>
      <c r="J701" s="172"/>
      <c r="K701" s="173">
        <f>ROUND(E701*J701,2)</f>
        <v>0</v>
      </c>
      <c r="L701" s="173">
        <v>21</v>
      </c>
      <c r="M701" s="173">
        <f>G701*(1+L701/100)</f>
        <v>0</v>
      </c>
      <c r="N701" s="173">
        <v>0</v>
      </c>
      <c r="O701" s="173">
        <f>ROUND(E701*N701,2)</f>
        <v>0</v>
      </c>
      <c r="P701" s="173">
        <v>0</v>
      </c>
      <c r="Q701" s="173">
        <f>ROUND(E701*P701,2)</f>
        <v>0</v>
      </c>
      <c r="R701" s="173" t="s">
        <v>309</v>
      </c>
      <c r="S701" s="173" t="s">
        <v>201</v>
      </c>
      <c r="T701" s="174" t="s">
        <v>245</v>
      </c>
      <c r="U701" s="160">
        <v>0.16</v>
      </c>
      <c r="V701" s="160">
        <f>ROUND(E701*U701,2)</f>
        <v>72.02</v>
      </c>
      <c r="W701" s="160"/>
      <c r="X701" s="151"/>
      <c r="Y701" s="151"/>
      <c r="Z701" s="151"/>
      <c r="AA701" s="151"/>
      <c r="AB701" s="151"/>
      <c r="AC701" s="151"/>
      <c r="AD701" s="151"/>
      <c r="AE701" s="151"/>
      <c r="AF701" s="151"/>
      <c r="AG701" s="151" t="s">
        <v>259</v>
      </c>
      <c r="AH701" s="151"/>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row>
    <row r="702" spans="1:60" outlineLevel="1">
      <c r="A702" s="158"/>
      <c r="B702" s="159"/>
      <c r="C702" s="198" t="s">
        <v>2698</v>
      </c>
      <c r="D702" s="190"/>
      <c r="E702" s="191">
        <v>52.32</v>
      </c>
      <c r="F702" s="160"/>
      <c r="G702" s="160"/>
      <c r="H702" s="160"/>
      <c r="I702" s="160"/>
      <c r="J702" s="160"/>
      <c r="K702" s="160"/>
      <c r="L702" s="160"/>
      <c r="M702" s="160"/>
      <c r="N702" s="160"/>
      <c r="O702" s="160"/>
      <c r="P702" s="160"/>
      <c r="Q702" s="160"/>
      <c r="R702" s="160"/>
      <c r="S702" s="160"/>
      <c r="T702" s="160"/>
      <c r="U702" s="160"/>
      <c r="V702" s="160"/>
      <c r="W702" s="160"/>
      <c r="X702" s="151"/>
      <c r="Y702" s="151"/>
      <c r="Z702" s="151"/>
      <c r="AA702" s="151"/>
      <c r="AB702" s="151"/>
      <c r="AC702" s="151"/>
      <c r="AD702" s="151"/>
      <c r="AE702" s="151"/>
      <c r="AF702" s="151"/>
      <c r="AG702" s="151" t="s">
        <v>250</v>
      </c>
      <c r="AH702" s="151">
        <v>0</v>
      </c>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row>
    <row r="703" spans="1:60" outlineLevel="1">
      <c r="A703" s="158"/>
      <c r="B703" s="159"/>
      <c r="C703" s="198" t="s">
        <v>2699</v>
      </c>
      <c r="D703" s="190"/>
      <c r="E703" s="191">
        <v>40.200000000000003</v>
      </c>
      <c r="F703" s="160"/>
      <c r="G703" s="160"/>
      <c r="H703" s="160"/>
      <c r="I703" s="160"/>
      <c r="J703" s="160"/>
      <c r="K703" s="160"/>
      <c r="L703" s="160"/>
      <c r="M703" s="160"/>
      <c r="N703" s="160"/>
      <c r="O703" s="160"/>
      <c r="P703" s="160"/>
      <c r="Q703" s="160"/>
      <c r="R703" s="160"/>
      <c r="S703" s="160"/>
      <c r="T703" s="160"/>
      <c r="U703" s="160"/>
      <c r="V703" s="160"/>
      <c r="W703" s="160"/>
      <c r="X703" s="151"/>
      <c r="Y703" s="151"/>
      <c r="Z703" s="151"/>
      <c r="AA703" s="151"/>
      <c r="AB703" s="151"/>
      <c r="AC703" s="151"/>
      <c r="AD703" s="151"/>
      <c r="AE703" s="151"/>
      <c r="AF703" s="151"/>
      <c r="AG703" s="151" t="s">
        <v>250</v>
      </c>
      <c r="AH703" s="151">
        <v>0</v>
      </c>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row>
    <row r="704" spans="1:60" outlineLevel="1">
      <c r="A704" s="158"/>
      <c r="B704" s="159"/>
      <c r="C704" s="198" t="s">
        <v>2700</v>
      </c>
      <c r="D704" s="190"/>
      <c r="E704" s="191">
        <v>8.06</v>
      </c>
      <c r="F704" s="160"/>
      <c r="G704" s="160"/>
      <c r="H704" s="160"/>
      <c r="I704" s="160"/>
      <c r="J704" s="160"/>
      <c r="K704" s="160"/>
      <c r="L704" s="160"/>
      <c r="M704" s="160"/>
      <c r="N704" s="160"/>
      <c r="O704" s="160"/>
      <c r="P704" s="160"/>
      <c r="Q704" s="160"/>
      <c r="R704" s="160"/>
      <c r="S704" s="160"/>
      <c r="T704" s="160"/>
      <c r="U704" s="160"/>
      <c r="V704" s="160"/>
      <c r="W704" s="160"/>
      <c r="X704" s="151"/>
      <c r="Y704" s="151"/>
      <c r="Z704" s="151"/>
      <c r="AA704" s="151"/>
      <c r="AB704" s="151"/>
      <c r="AC704" s="151"/>
      <c r="AD704" s="151"/>
      <c r="AE704" s="151"/>
      <c r="AF704" s="151"/>
      <c r="AG704" s="151" t="s">
        <v>250</v>
      </c>
      <c r="AH704" s="151">
        <v>0</v>
      </c>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row>
    <row r="705" spans="1:60" outlineLevel="1">
      <c r="A705" s="158"/>
      <c r="B705" s="159"/>
      <c r="C705" s="198" t="s">
        <v>2701</v>
      </c>
      <c r="D705" s="190"/>
      <c r="E705" s="191">
        <v>36</v>
      </c>
      <c r="F705" s="160"/>
      <c r="G705" s="160"/>
      <c r="H705" s="160"/>
      <c r="I705" s="160"/>
      <c r="J705" s="160"/>
      <c r="K705" s="160"/>
      <c r="L705" s="160"/>
      <c r="M705" s="160"/>
      <c r="N705" s="160"/>
      <c r="O705" s="160"/>
      <c r="P705" s="160"/>
      <c r="Q705" s="160"/>
      <c r="R705" s="160"/>
      <c r="S705" s="160"/>
      <c r="T705" s="160"/>
      <c r="U705" s="160"/>
      <c r="V705" s="160"/>
      <c r="W705" s="160"/>
      <c r="X705" s="151"/>
      <c r="Y705" s="151"/>
      <c r="Z705" s="151"/>
      <c r="AA705" s="151"/>
      <c r="AB705" s="151"/>
      <c r="AC705" s="151"/>
      <c r="AD705" s="151"/>
      <c r="AE705" s="151"/>
      <c r="AF705" s="151"/>
      <c r="AG705" s="151" t="s">
        <v>250</v>
      </c>
      <c r="AH705" s="151">
        <v>0</v>
      </c>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row>
    <row r="706" spans="1:60" outlineLevel="1">
      <c r="A706" s="158"/>
      <c r="B706" s="159"/>
      <c r="C706" s="198" t="s">
        <v>2702</v>
      </c>
      <c r="D706" s="190"/>
      <c r="E706" s="191">
        <v>100.62</v>
      </c>
      <c r="F706" s="160"/>
      <c r="G706" s="160"/>
      <c r="H706" s="160"/>
      <c r="I706" s="160"/>
      <c r="J706" s="160"/>
      <c r="K706" s="160"/>
      <c r="L706" s="160"/>
      <c r="M706" s="160"/>
      <c r="N706" s="160"/>
      <c r="O706" s="160"/>
      <c r="P706" s="160"/>
      <c r="Q706" s="160"/>
      <c r="R706" s="160"/>
      <c r="S706" s="160"/>
      <c r="T706" s="160"/>
      <c r="U706" s="160"/>
      <c r="V706" s="160"/>
      <c r="W706" s="160"/>
      <c r="X706" s="151"/>
      <c r="Y706" s="151"/>
      <c r="Z706" s="151"/>
      <c r="AA706" s="151"/>
      <c r="AB706" s="151"/>
      <c r="AC706" s="151"/>
      <c r="AD706" s="151"/>
      <c r="AE706" s="151"/>
      <c r="AF706" s="151"/>
      <c r="AG706" s="151" t="s">
        <v>250</v>
      </c>
      <c r="AH706" s="151">
        <v>0</v>
      </c>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row>
    <row r="707" spans="1:60" outlineLevel="1">
      <c r="A707" s="158"/>
      <c r="B707" s="159"/>
      <c r="C707" s="198" t="s">
        <v>2703</v>
      </c>
      <c r="D707" s="190"/>
      <c r="E707" s="191">
        <v>14.24</v>
      </c>
      <c r="F707" s="160"/>
      <c r="G707" s="160"/>
      <c r="H707" s="160"/>
      <c r="I707" s="160"/>
      <c r="J707" s="160"/>
      <c r="K707" s="160"/>
      <c r="L707" s="160"/>
      <c r="M707" s="160"/>
      <c r="N707" s="160"/>
      <c r="O707" s="160"/>
      <c r="P707" s="160"/>
      <c r="Q707" s="160"/>
      <c r="R707" s="160"/>
      <c r="S707" s="160"/>
      <c r="T707" s="160"/>
      <c r="U707" s="160"/>
      <c r="V707" s="160"/>
      <c r="W707" s="160"/>
      <c r="X707" s="151"/>
      <c r="Y707" s="151"/>
      <c r="Z707" s="151"/>
      <c r="AA707" s="151"/>
      <c r="AB707" s="151"/>
      <c r="AC707" s="151"/>
      <c r="AD707" s="151"/>
      <c r="AE707" s="151"/>
      <c r="AF707" s="151"/>
      <c r="AG707" s="151" t="s">
        <v>250</v>
      </c>
      <c r="AH707" s="151">
        <v>0</v>
      </c>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row>
    <row r="708" spans="1:60" outlineLevel="1">
      <c r="A708" s="158"/>
      <c r="B708" s="159"/>
      <c r="C708" s="198" t="s">
        <v>2704</v>
      </c>
      <c r="D708" s="190"/>
      <c r="E708" s="191">
        <v>9.3800000000000008</v>
      </c>
      <c r="F708" s="160"/>
      <c r="G708" s="160"/>
      <c r="H708" s="160"/>
      <c r="I708" s="160"/>
      <c r="J708" s="160"/>
      <c r="K708" s="160"/>
      <c r="L708" s="160"/>
      <c r="M708" s="160"/>
      <c r="N708" s="160"/>
      <c r="O708" s="160"/>
      <c r="P708" s="160"/>
      <c r="Q708" s="160"/>
      <c r="R708" s="160"/>
      <c r="S708" s="160"/>
      <c r="T708" s="160"/>
      <c r="U708" s="160"/>
      <c r="V708" s="160"/>
      <c r="W708" s="160"/>
      <c r="X708" s="151"/>
      <c r="Y708" s="151"/>
      <c r="Z708" s="151"/>
      <c r="AA708" s="151"/>
      <c r="AB708" s="151"/>
      <c r="AC708" s="151"/>
      <c r="AD708" s="151"/>
      <c r="AE708" s="151"/>
      <c r="AF708" s="151"/>
      <c r="AG708" s="151" t="s">
        <v>250</v>
      </c>
      <c r="AH708" s="151">
        <v>0</v>
      </c>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row>
    <row r="709" spans="1:60" outlineLevel="1">
      <c r="A709" s="158"/>
      <c r="B709" s="159"/>
      <c r="C709" s="198" t="s">
        <v>2705</v>
      </c>
      <c r="D709" s="190"/>
      <c r="E709" s="191">
        <v>4.4000000000000004</v>
      </c>
      <c r="F709" s="160"/>
      <c r="G709" s="160"/>
      <c r="H709" s="160"/>
      <c r="I709" s="160"/>
      <c r="J709" s="160"/>
      <c r="K709" s="160"/>
      <c r="L709" s="160"/>
      <c r="M709" s="160"/>
      <c r="N709" s="160"/>
      <c r="O709" s="160"/>
      <c r="P709" s="160"/>
      <c r="Q709" s="160"/>
      <c r="R709" s="160"/>
      <c r="S709" s="160"/>
      <c r="T709" s="160"/>
      <c r="U709" s="160"/>
      <c r="V709" s="160"/>
      <c r="W709" s="160"/>
      <c r="X709" s="151"/>
      <c r="Y709" s="151"/>
      <c r="Z709" s="151"/>
      <c r="AA709" s="151"/>
      <c r="AB709" s="151"/>
      <c r="AC709" s="151"/>
      <c r="AD709" s="151"/>
      <c r="AE709" s="151"/>
      <c r="AF709" s="151"/>
      <c r="AG709" s="151" t="s">
        <v>250</v>
      </c>
      <c r="AH709" s="151">
        <v>0</v>
      </c>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row>
    <row r="710" spans="1:60" outlineLevel="1">
      <c r="A710" s="158"/>
      <c r="B710" s="159"/>
      <c r="C710" s="198" t="s">
        <v>2706</v>
      </c>
      <c r="D710" s="190"/>
      <c r="E710" s="191">
        <v>3.2</v>
      </c>
      <c r="F710" s="160"/>
      <c r="G710" s="160"/>
      <c r="H710" s="160"/>
      <c r="I710" s="160"/>
      <c r="J710" s="160"/>
      <c r="K710" s="160"/>
      <c r="L710" s="160"/>
      <c r="M710" s="160"/>
      <c r="N710" s="160"/>
      <c r="O710" s="160"/>
      <c r="P710" s="160"/>
      <c r="Q710" s="160"/>
      <c r="R710" s="160"/>
      <c r="S710" s="160"/>
      <c r="T710" s="160"/>
      <c r="U710" s="160"/>
      <c r="V710" s="160"/>
      <c r="W710" s="160"/>
      <c r="X710" s="151"/>
      <c r="Y710" s="151"/>
      <c r="Z710" s="151"/>
      <c r="AA710" s="151"/>
      <c r="AB710" s="151"/>
      <c r="AC710" s="151"/>
      <c r="AD710" s="151"/>
      <c r="AE710" s="151"/>
      <c r="AF710" s="151"/>
      <c r="AG710" s="151" t="s">
        <v>250</v>
      </c>
      <c r="AH710" s="151">
        <v>0</v>
      </c>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row>
    <row r="711" spans="1:60" outlineLevel="1">
      <c r="A711" s="158"/>
      <c r="B711" s="159"/>
      <c r="C711" s="198" t="s">
        <v>2707</v>
      </c>
      <c r="D711" s="190"/>
      <c r="E711" s="191">
        <v>34.700000000000003</v>
      </c>
      <c r="F711" s="160"/>
      <c r="G711" s="160"/>
      <c r="H711" s="160"/>
      <c r="I711" s="160"/>
      <c r="J711" s="160"/>
      <c r="K711" s="160"/>
      <c r="L711" s="160"/>
      <c r="M711" s="160"/>
      <c r="N711" s="160"/>
      <c r="O711" s="160"/>
      <c r="P711" s="160"/>
      <c r="Q711" s="160"/>
      <c r="R711" s="160"/>
      <c r="S711" s="160"/>
      <c r="T711" s="160"/>
      <c r="U711" s="160"/>
      <c r="V711" s="160"/>
      <c r="W711" s="160"/>
      <c r="X711" s="151"/>
      <c r="Y711" s="151"/>
      <c r="Z711" s="151"/>
      <c r="AA711" s="151"/>
      <c r="AB711" s="151"/>
      <c r="AC711" s="151"/>
      <c r="AD711" s="151"/>
      <c r="AE711" s="151"/>
      <c r="AF711" s="151"/>
      <c r="AG711" s="151" t="s">
        <v>250</v>
      </c>
      <c r="AH711" s="151">
        <v>0</v>
      </c>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row>
    <row r="712" spans="1:60" outlineLevel="1">
      <c r="A712" s="158"/>
      <c r="B712" s="159"/>
      <c r="C712" s="198" t="s">
        <v>2708</v>
      </c>
      <c r="D712" s="190"/>
      <c r="E712" s="191">
        <v>40.799999999999997</v>
      </c>
      <c r="F712" s="160"/>
      <c r="G712" s="160"/>
      <c r="H712" s="160"/>
      <c r="I712" s="160"/>
      <c r="J712" s="160"/>
      <c r="K712" s="160"/>
      <c r="L712" s="160"/>
      <c r="M712" s="160"/>
      <c r="N712" s="160"/>
      <c r="O712" s="160"/>
      <c r="P712" s="160"/>
      <c r="Q712" s="160"/>
      <c r="R712" s="160"/>
      <c r="S712" s="160"/>
      <c r="T712" s="160"/>
      <c r="U712" s="160"/>
      <c r="V712" s="160"/>
      <c r="W712" s="160"/>
      <c r="X712" s="151"/>
      <c r="Y712" s="151"/>
      <c r="Z712" s="151"/>
      <c r="AA712" s="151"/>
      <c r="AB712" s="151"/>
      <c r="AC712" s="151"/>
      <c r="AD712" s="151"/>
      <c r="AE712" s="151"/>
      <c r="AF712" s="151"/>
      <c r="AG712" s="151" t="s">
        <v>250</v>
      </c>
      <c r="AH712" s="151">
        <v>0</v>
      </c>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row>
    <row r="713" spans="1:60" outlineLevel="1">
      <c r="A713" s="158"/>
      <c r="B713" s="159"/>
      <c r="C713" s="198" t="s">
        <v>2709</v>
      </c>
      <c r="D713" s="190"/>
      <c r="E713" s="191">
        <v>79.2</v>
      </c>
      <c r="F713" s="160"/>
      <c r="G713" s="160"/>
      <c r="H713" s="160"/>
      <c r="I713" s="160"/>
      <c r="J713" s="160"/>
      <c r="K713" s="160"/>
      <c r="L713" s="160"/>
      <c r="M713" s="160"/>
      <c r="N713" s="160"/>
      <c r="O713" s="160"/>
      <c r="P713" s="160"/>
      <c r="Q713" s="160"/>
      <c r="R713" s="160"/>
      <c r="S713" s="160"/>
      <c r="T713" s="160"/>
      <c r="U713" s="160"/>
      <c r="V713" s="160"/>
      <c r="W713" s="160"/>
      <c r="X713" s="151"/>
      <c r="Y713" s="151"/>
      <c r="Z713" s="151"/>
      <c r="AA713" s="151"/>
      <c r="AB713" s="151"/>
      <c r="AC713" s="151"/>
      <c r="AD713" s="151"/>
      <c r="AE713" s="151"/>
      <c r="AF713" s="151"/>
      <c r="AG713" s="151" t="s">
        <v>250</v>
      </c>
      <c r="AH713" s="151">
        <v>0</v>
      </c>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row>
    <row r="714" spans="1:60" outlineLevel="1">
      <c r="A714" s="158"/>
      <c r="B714" s="159"/>
      <c r="C714" s="198" t="s">
        <v>2710</v>
      </c>
      <c r="D714" s="190"/>
      <c r="E714" s="191">
        <v>8.18</v>
      </c>
      <c r="F714" s="160"/>
      <c r="G714" s="160"/>
      <c r="H714" s="160"/>
      <c r="I714" s="160"/>
      <c r="J714" s="160"/>
      <c r="K714" s="160"/>
      <c r="L714" s="160"/>
      <c r="M714" s="160"/>
      <c r="N714" s="160"/>
      <c r="O714" s="160"/>
      <c r="P714" s="160"/>
      <c r="Q714" s="160"/>
      <c r="R714" s="160"/>
      <c r="S714" s="160"/>
      <c r="T714" s="160"/>
      <c r="U714" s="160"/>
      <c r="V714" s="160"/>
      <c r="W714" s="160"/>
      <c r="X714" s="151"/>
      <c r="Y714" s="151"/>
      <c r="Z714" s="151"/>
      <c r="AA714" s="151"/>
      <c r="AB714" s="151"/>
      <c r="AC714" s="151"/>
      <c r="AD714" s="151"/>
      <c r="AE714" s="151"/>
      <c r="AF714" s="151"/>
      <c r="AG714" s="151" t="s">
        <v>250</v>
      </c>
      <c r="AH714" s="151">
        <v>0</v>
      </c>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row>
    <row r="715" spans="1:60" outlineLevel="1">
      <c r="A715" s="158"/>
      <c r="B715" s="159"/>
      <c r="C715" s="198" t="s">
        <v>2711</v>
      </c>
      <c r="D715" s="190"/>
      <c r="E715" s="191">
        <v>7.5</v>
      </c>
      <c r="F715" s="160"/>
      <c r="G715" s="160"/>
      <c r="H715" s="160"/>
      <c r="I715" s="160"/>
      <c r="J715" s="160"/>
      <c r="K715" s="160"/>
      <c r="L715" s="160"/>
      <c r="M715" s="160"/>
      <c r="N715" s="160"/>
      <c r="O715" s="160"/>
      <c r="P715" s="160"/>
      <c r="Q715" s="160"/>
      <c r="R715" s="160"/>
      <c r="S715" s="160"/>
      <c r="T715" s="160"/>
      <c r="U715" s="160"/>
      <c r="V715" s="160"/>
      <c r="W715" s="160"/>
      <c r="X715" s="151"/>
      <c r="Y715" s="151"/>
      <c r="Z715" s="151"/>
      <c r="AA715" s="151"/>
      <c r="AB715" s="151"/>
      <c r="AC715" s="151"/>
      <c r="AD715" s="151"/>
      <c r="AE715" s="151"/>
      <c r="AF715" s="151"/>
      <c r="AG715" s="151" t="s">
        <v>250</v>
      </c>
      <c r="AH715" s="151">
        <v>0</v>
      </c>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row>
    <row r="716" spans="1:60" outlineLevel="1">
      <c r="A716" s="158"/>
      <c r="B716" s="159"/>
      <c r="C716" s="198" t="s">
        <v>2712</v>
      </c>
      <c r="D716" s="190"/>
      <c r="E716" s="191">
        <v>5.5</v>
      </c>
      <c r="F716" s="160"/>
      <c r="G716" s="160"/>
      <c r="H716" s="160"/>
      <c r="I716" s="160"/>
      <c r="J716" s="160"/>
      <c r="K716" s="160"/>
      <c r="L716" s="160"/>
      <c r="M716" s="160"/>
      <c r="N716" s="160"/>
      <c r="O716" s="160"/>
      <c r="P716" s="160"/>
      <c r="Q716" s="160"/>
      <c r="R716" s="160"/>
      <c r="S716" s="160"/>
      <c r="T716" s="160"/>
      <c r="U716" s="160"/>
      <c r="V716" s="160"/>
      <c r="W716" s="160"/>
      <c r="X716" s="151"/>
      <c r="Y716" s="151"/>
      <c r="Z716" s="151"/>
      <c r="AA716" s="151"/>
      <c r="AB716" s="151"/>
      <c r="AC716" s="151"/>
      <c r="AD716" s="151"/>
      <c r="AE716" s="151"/>
      <c r="AF716" s="151"/>
      <c r="AG716" s="151" t="s">
        <v>250</v>
      </c>
      <c r="AH716" s="151">
        <v>0</v>
      </c>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row>
    <row r="717" spans="1:60" outlineLevel="1">
      <c r="A717" s="158"/>
      <c r="B717" s="159"/>
      <c r="C717" s="198" t="s">
        <v>2713</v>
      </c>
      <c r="D717" s="190"/>
      <c r="E717" s="191">
        <v>5.84</v>
      </c>
      <c r="F717" s="160"/>
      <c r="G717" s="160"/>
      <c r="H717" s="160"/>
      <c r="I717" s="160"/>
      <c r="J717" s="160"/>
      <c r="K717" s="160"/>
      <c r="L717" s="160"/>
      <c r="M717" s="160"/>
      <c r="N717" s="160"/>
      <c r="O717" s="160"/>
      <c r="P717" s="160"/>
      <c r="Q717" s="160"/>
      <c r="R717" s="160"/>
      <c r="S717" s="160"/>
      <c r="T717" s="160"/>
      <c r="U717" s="160"/>
      <c r="V717" s="160"/>
      <c r="W717" s="160"/>
      <c r="X717" s="151"/>
      <c r="Y717" s="151"/>
      <c r="Z717" s="151"/>
      <c r="AA717" s="151"/>
      <c r="AB717" s="151"/>
      <c r="AC717" s="151"/>
      <c r="AD717" s="151"/>
      <c r="AE717" s="151"/>
      <c r="AF717" s="151"/>
      <c r="AG717" s="151" t="s">
        <v>250</v>
      </c>
      <c r="AH717" s="151">
        <v>0</v>
      </c>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row>
    <row r="718" spans="1:60" outlineLevel="1">
      <c r="A718" s="168">
        <v>52</v>
      </c>
      <c r="B718" s="169" t="s">
        <v>2714</v>
      </c>
      <c r="C718" s="185" t="s">
        <v>2715</v>
      </c>
      <c r="D718" s="170" t="s">
        <v>292</v>
      </c>
      <c r="E718" s="171">
        <v>1083.9000000000001</v>
      </c>
      <c r="F718" s="172">
        <v>0</v>
      </c>
      <c r="G718" s="173">
        <f>ROUND(E718*F718,2)</f>
        <v>0</v>
      </c>
      <c r="H718" s="172"/>
      <c r="I718" s="173">
        <f>ROUND(E718*H718,2)</f>
        <v>0</v>
      </c>
      <c r="J718" s="172"/>
      <c r="K718" s="173">
        <f>ROUND(E718*J718,2)</f>
        <v>0</v>
      </c>
      <c r="L718" s="173">
        <v>21</v>
      </c>
      <c r="M718" s="173">
        <f>G718*(1+L718/100)</f>
        <v>0</v>
      </c>
      <c r="N718" s="173">
        <v>2.0000000000000002E-5</v>
      </c>
      <c r="O718" s="173">
        <f>ROUND(E718*N718,2)</f>
        <v>0.02</v>
      </c>
      <c r="P718" s="173">
        <v>0</v>
      </c>
      <c r="Q718" s="173">
        <f>ROUND(E718*P718,2)</f>
        <v>0</v>
      </c>
      <c r="R718" s="173" t="s">
        <v>309</v>
      </c>
      <c r="S718" s="173" t="s">
        <v>201</v>
      </c>
      <c r="T718" s="174" t="s">
        <v>245</v>
      </c>
      <c r="U718" s="160">
        <v>0.11</v>
      </c>
      <c r="V718" s="160">
        <f>ROUND(E718*U718,2)</f>
        <v>119.23</v>
      </c>
      <c r="W718" s="160"/>
      <c r="X718" s="151"/>
      <c r="Y718" s="151"/>
      <c r="Z718" s="151"/>
      <c r="AA718" s="151"/>
      <c r="AB718" s="151"/>
      <c r="AC718" s="151"/>
      <c r="AD718" s="151"/>
      <c r="AE718" s="151"/>
      <c r="AF718" s="151"/>
      <c r="AG718" s="151" t="s">
        <v>259</v>
      </c>
      <c r="AH718" s="151"/>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row>
    <row r="719" spans="1:60" outlineLevel="1">
      <c r="A719" s="158"/>
      <c r="B719" s="159"/>
      <c r="C719" s="198" t="s">
        <v>2601</v>
      </c>
      <c r="D719" s="190"/>
      <c r="E719" s="191">
        <v>42.5</v>
      </c>
      <c r="F719" s="160"/>
      <c r="G719" s="160"/>
      <c r="H719" s="160"/>
      <c r="I719" s="160"/>
      <c r="J719" s="160"/>
      <c r="K719" s="160"/>
      <c r="L719" s="160"/>
      <c r="M719" s="160"/>
      <c r="N719" s="160"/>
      <c r="O719" s="160"/>
      <c r="P719" s="160"/>
      <c r="Q719" s="160"/>
      <c r="R719" s="160"/>
      <c r="S719" s="160"/>
      <c r="T719" s="160"/>
      <c r="U719" s="160"/>
      <c r="V719" s="160"/>
      <c r="W719" s="160"/>
      <c r="X719" s="151"/>
      <c r="Y719" s="151"/>
      <c r="Z719" s="151"/>
      <c r="AA719" s="151"/>
      <c r="AB719" s="151"/>
      <c r="AC719" s="151"/>
      <c r="AD719" s="151"/>
      <c r="AE719" s="151"/>
      <c r="AF719" s="151"/>
      <c r="AG719" s="151" t="s">
        <v>250</v>
      </c>
      <c r="AH719" s="151">
        <v>0</v>
      </c>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row>
    <row r="720" spans="1:60" outlineLevel="1">
      <c r="A720" s="158"/>
      <c r="B720" s="159"/>
      <c r="C720" s="198" t="s">
        <v>2602</v>
      </c>
      <c r="D720" s="190"/>
      <c r="E720" s="191">
        <v>21</v>
      </c>
      <c r="F720" s="160"/>
      <c r="G720" s="160"/>
      <c r="H720" s="160"/>
      <c r="I720" s="160"/>
      <c r="J720" s="160"/>
      <c r="K720" s="160"/>
      <c r="L720" s="160"/>
      <c r="M720" s="160"/>
      <c r="N720" s="160"/>
      <c r="O720" s="160"/>
      <c r="P720" s="160"/>
      <c r="Q720" s="160"/>
      <c r="R720" s="160"/>
      <c r="S720" s="160"/>
      <c r="T720" s="160"/>
      <c r="U720" s="160"/>
      <c r="V720" s="160"/>
      <c r="W720" s="160"/>
      <c r="X720" s="151"/>
      <c r="Y720" s="151"/>
      <c r="Z720" s="151"/>
      <c r="AA720" s="151"/>
      <c r="AB720" s="151"/>
      <c r="AC720" s="151"/>
      <c r="AD720" s="151"/>
      <c r="AE720" s="151"/>
      <c r="AF720" s="151"/>
      <c r="AG720" s="151" t="s">
        <v>250</v>
      </c>
      <c r="AH720" s="151">
        <v>0</v>
      </c>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row>
    <row r="721" spans="1:60" outlineLevel="1">
      <c r="A721" s="158"/>
      <c r="B721" s="159"/>
      <c r="C721" s="198" t="s">
        <v>2603</v>
      </c>
      <c r="D721" s="190"/>
      <c r="E721" s="191">
        <v>22</v>
      </c>
      <c r="F721" s="160"/>
      <c r="G721" s="160"/>
      <c r="H721" s="160"/>
      <c r="I721" s="160"/>
      <c r="J721" s="160"/>
      <c r="K721" s="160"/>
      <c r="L721" s="160"/>
      <c r="M721" s="160"/>
      <c r="N721" s="160"/>
      <c r="O721" s="160"/>
      <c r="P721" s="160"/>
      <c r="Q721" s="160"/>
      <c r="R721" s="160"/>
      <c r="S721" s="160"/>
      <c r="T721" s="160"/>
      <c r="U721" s="160"/>
      <c r="V721" s="160"/>
      <c r="W721" s="160"/>
      <c r="X721" s="151"/>
      <c r="Y721" s="151"/>
      <c r="Z721" s="151"/>
      <c r="AA721" s="151"/>
      <c r="AB721" s="151"/>
      <c r="AC721" s="151"/>
      <c r="AD721" s="151"/>
      <c r="AE721" s="151"/>
      <c r="AF721" s="151"/>
      <c r="AG721" s="151" t="s">
        <v>250</v>
      </c>
      <c r="AH721" s="151">
        <v>0</v>
      </c>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row>
    <row r="722" spans="1:60" outlineLevel="1">
      <c r="A722" s="158"/>
      <c r="B722" s="159"/>
      <c r="C722" s="198" t="s">
        <v>2604</v>
      </c>
      <c r="D722" s="190"/>
      <c r="E722" s="191">
        <v>21</v>
      </c>
      <c r="F722" s="160"/>
      <c r="G722" s="160"/>
      <c r="H722" s="160"/>
      <c r="I722" s="160"/>
      <c r="J722" s="160"/>
      <c r="K722" s="160"/>
      <c r="L722" s="160"/>
      <c r="M722" s="160"/>
      <c r="N722" s="160"/>
      <c r="O722" s="160"/>
      <c r="P722" s="160"/>
      <c r="Q722" s="160"/>
      <c r="R722" s="160"/>
      <c r="S722" s="160"/>
      <c r="T722" s="160"/>
      <c r="U722" s="160"/>
      <c r="V722" s="160"/>
      <c r="W722" s="160"/>
      <c r="X722" s="151"/>
      <c r="Y722" s="151"/>
      <c r="Z722" s="151"/>
      <c r="AA722" s="151"/>
      <c r="AB722" s="151"/>
      <c r="AC722" s="151"/>
      <c r="AD722" s="151"/>
      <c r="AE722" s="151"/>
      <c r="AF722" s="151"/>
      <c r="AG722" s="151" t="s">
        <v>250</v>
      </c>
      <c r="AH722" s="151">
        <v>0</v>
      </c>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row>
    <row r="723" spans="1:60" outlineLevel="1">
      <c r="A723" s="158"/>
      <c r="B723" s="159"/>
      <c r="C723" s="198" t="s">
        <v>2605</v>
      </c>
      <c r="D723" s="190"/>
      <c r="E723" s="191">
        <v>42</v>
      </c>
      <c r="F723" s="160"/>
      <c r="G723" s="160"/>
      <c r="H723" s="160"/>
      <c r="I723" s="160"/>
      <c r="J723" s="160"/>
      <c r="K723" s="160"/>
      <c r="L723" s="160"/>
      <c r="M723" s="160"/>
      <c r="N723" s="160"/>
      <c r="O723" s="160"/>
      <c r="P723" s="160"/>
      <c r="Q723" s="160"/>
      <c r="R723" s="160"/>
      <c r="S723" s="160"/>
      <c r="T723" s="160"/>
      <c r="U723" s="160"/>
      <c r="V723" s="160"/>
      <c r="W723" s="160"/>
      <c r="X723" s="151"/>
      <c r="Y723" s="151"/>
      <c r="Z723" s="151"/>
      <c r="AA723" s="151"/>
      <c r="AB723" s="151"/>
      <c r="AC723" s="151"/>
      <c r="AD723" s="151"/>
      <c r="AE723" s="151"/>
      <c r="AF723" s="151"/>
      <c r="AG723" s="151" t="s">
        <v>250</v>
      </c>
      <c r="AH723" s="151">
        <v>0</v>
      </c>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row>
    <row r="724" spans="1:60" outlineLevel="1">
      <c r="A724" s="158"/>
      <c r="B724" s="159"/>
      <c r="C724" s="198" t="s">
        <v>2606</v>
      </c>
      <c r="D724" s="190"/>
      <c r="E724" s="191">
        <v>23</v>
      </c>
      <c r="F724" s="160"/>
      <c r="G724" s="160"/>
      <c r="H724" s="160"/>
      <c r="I724" s="160"/>
      <c r="J724" s="160"/>
      <c r="K724" s="160"/>
      <c r="L724" s="160"/>
      <c r="M724" s="160"/>
      <c r="N724" s="160"/>
      <c r="O724" s="160"/>
      <c r="P724" s="160"/>
      <c r="Q724" s="160"/>
      <c r="R724" s="160"/>
      <c r="S724" s="160"/>
      <c r="T724" s="160"/>
      <c r="U724" s="160"/>
      <c r="V724" s="160"/>
      <c r="W724" s="160"/>
      <c r="X724" s="151"/>
      <c r="Y724" s="151"/>
      <c r="Z724" s="151"/>
      <c r="AA724" s="151"/>
      <c r="AB724" s="151"/>
      <c r="AC724" s="151"/>
      <c r="AD724" s="151"/>
      <c r="AE724" s="151"/>
      <c r="AF724" s="151"/>
      <c r="AG724" s="151" t="s">
        <v>250</v>
      </c>
      <c r="AH724" s="151">
        <v>0</v>
      </c>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row>
    <row r="725" spans="1:60" outlineLevel="1">
      <c r="A725" s="158"/>
      <c r="B725" s="159"/>
      <c r="C725" s="198" t="s">
        <v>2607</v>
      </c>
      <c r="D725" s="190"/>
      <c r="E725" s="191">
        <v>30.5</v>
      </c>
      <c r="F725" s="160"/>
      <c r="G725" s="160"/>
      <c r="H725" s="160"/>
      <c r="I725" s="160"/>
      <c r="J725" s="160"/>
      <c r="K725" s="160"/>
      <c r="L725" s="160"/>
      <c r="M725" s="160"/>
      <c r="N725" s="160"/>
      <c r="O725" s="160"/>
      <c r="P725" s="160"/>
      <c r="Q725" s="160"/>
      <c r="R725" s="160"/>
      <c r="S725" s="160"/>
      <c r="T725" s="160"/>
      <c r="U725" s="160"/>
      <c r="V725" s="160"/>
      <c r="W725" s="160"/>
      <c r="X725" s="151"/>
      <c r="Y725" s="151"/>
      <c r="Z725" s="151"/>
      <c r="AA725" s="151"/>
      <c r="AB725" s="151"/>
      <c r="AC725" s="151"/>
      <c r="AD725" s="151"/>
      <c r="AE725" s="151"/>
      <c r="AF725" s="151"/>
      <c r="AG725" s="151" t="s">
        <v>250</v>
      </c>
      <c r="AH725" s="151">
        <v>0</v>
      </c>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row>
    <row r="726" spans="1:60" outlineLevel="1">
      <c r="A726" s="158"/>
      <c r="B726" s="159"/>
      <c r="C726" s="202" t="s">
        <v>2645</v>
      </c>
      <c r="D726" s="196"/>
      <c r="E726" s="197">
        <v>202</v>
      </c>
      <c r="F726" s="160"/>
      <c r="G726" s="160"/>
      <c r="H726" s="160"/>
      <c r="I726" s="160"/>
      <c r="J726" s="160"/>
      <c r="K726" s="160"/>
      <c r="L726" s="160"/>
      <c r="M726" s="160"/>
      <c r="N726" s="160"/>
      <c r="O726" s="160"/>
      <c r="P726" s="160"/>
      <c r="Q726" s="160"/>
      <c r="R726" s="160"/>
      <c r="S726" s="160"/>
      <c r="T726" s="160"/>
      <c r="U726" s="160"/>
      <c r="V726" s="160"/>
      <c r="W726" s="160"/>
      <c r="X726" s="151"/>
      <c r="Y726" s="151"/>
      <c r="Z726" s="151"/>
      <c r="AA726" s="151"/>
      <c r="AB726" s="151"/>
      <c r="AC726" s="151"/>
      <c r="AD726" s="151"/>
      <c r="AE726" s="151"/>
      <c r="AF726" s="151"/>
      <c r="AG726" s="151" t="s">
        <v>250</v>
      </c>
      <c r="AH726" s="151">
        <v>1</v>
      </c>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row>
    <row r="727" spans="1:60" outlineLevel="1">
      <c r="A727" s="158"/>
      <c r="B727" s="159"/>
      <c r="C727" s="198" t="s">
        <v>2608</v>
      </c>
      <c r="D727" s="190"/>
      <c r="E727" s="191">
        <v>41</v>
      </c>
      <c r="F727" s="160"/>
      <c r="G727" s="160"/>
      <c r="H727" s="160"/>
      <c r="I727" s="160"/>
      <c r="J727" s="160"/>
      <c r="K727" s="160"/>
      <c r="L727" s="160"/>
      <c r="M727" s="160"/>
      <c r="N727" s="160"/>
      <c r="O727" s="160"/>
      <c r="P727" s="160"/>
      <c r="Q727" s="160"/>
      <c r="R727" s="160"/>
      <c r="S727" s="160"/>
      <c r="T727" s="160"/>
      <c r="U727" s="160"/>
      <c r="V727" s="160"/>
      <c r="W727" s="160"/>
      <c r="X727" s="151"/>
      <c r="Y727" s="151"/>
      <c r="Z727" s="151"/>
      <c r="AA727" s="151"/>
      <c r="AB727" s="151"/>
      <c r="AC727" s="151"/>
      <c r="AD727" s="151"/>
      <c r="AE727" s="151"/>
      <c r="AF727" s="151"/>
      <c r="AG727" s="151" t="s">
        <v>250</v>
      </c>
      <c r="AH727" s="151">
        <v>0</v>
      </c>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row>
    <row r="728" spans="1:60" outlineLevel="1">
      <c r="A728" s="158"/>
      <c r="B728" s="159"/>
      <c r="C728" s="198" t="s">
        <v>2609</v>
      </c>
      <c r="D728" s="190"/>
      <c r="E728" s="191">
        <v>16</v>
      </c>
      <c r="F728" s="160"/>
      <c r="G728" s="160"/>
      <c r="H728" s="160"/>
      <c r="I728" s="160"/>
      <c r="J728" s="160"/>
      <c r="K728" s="160"/>
      <c r="L728" s="160"/>
      <c r="M728" s="160"/>
      <c r="N728" s="160"/>
      <c r="O728" s="160"/>
      <c r="P728" s="160"/>
      <c r="Q728" s="160"/>
      <c r="R728" s="160"/>
      <c r="S728" s="160"/>
      <c r="T728" s="160"/>
      <c r="U728" s="160"/>
      <c r="V728" s="160"/>
      <c r="W728" s="160"/>
      <c r="X728" s="151"/>
      <c r="Y728" s="151"/>
      <c r="Z728" s="151"/>
      <c r="AA728" s="151"/>
      <c r="AB728" s="151"/>
      <c r="AC728" s="151"/>
      <c r="AD728" s="151"/>
      <c r="AE728" s="151"/>
      <c r="AF728" s="151"/>
      <c r="AG728" s="151" t="s">
        <v>250</v>
      </c>
      <c r="AH728" s="151">
        <v>0</v>
      </c>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row>
    <row r="729" spans="1:60" outlineLevel="1">
      <c r="A729" s="158"/>
      <c r="B729" s="159"/>
      <c r="C729" s="198" t="s">
        <v>2610</v>
      </c>
      <c r="D729" s="190"/>
      <c r="E729" s="191">
        <v>16</v>
      </c>
      <c r="F729" s="160"/>
      <c r="G729" s="160"/>
      <c r="H729" s="160"/>
      <c r="I729" s="160"/>
      <c r="J729" s="160"/>
      <c r="K729" s="160"/>
      <c r="L729" s="160"/>
      <c r="M729" s="160"/>
      <c r="N729" s="160"/>
      <c r="O729" s="160"/>
      <c r="P729" s="160"/>
      <c r="Q729" s="160"/>
      <c r="R729" s="160"/>
      <c r="S729" s="160"/>
      <c r="T729" s="160"/>
      <c r="U729" s="160"/>
      <c r="V729" s="160"/>
      <c r="W729" s="160"/>
      <c r="X729" s="151"/>
      <c r="Y729" s="151"/>
      <c r="Z729" s="151"/>
      <c r="AA729" s="151"/>
      <c r="AB729" s="151"/>
      <c r="AC729" s="151"/>
      <c r="AD729" s="151"/>
      <c r="AE729" s="151"/>
      <c r="AF729" s="151"/>
      <c r="AG729" s="151" t="s">
        <v>250</v>
      </c>
      <c r="AH729" s="151">
        <v>0</v>
      </c>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row>
    <row r="730" spans="1:60" outlineLevel="1">
      <c r="A730" s="158"/>
      <c r="B730" s="159"/>
      <c r="C730" s="198" t="s">
        <v>2611</v>
      </c>
      <c r="D730" s="190"/>
      <c r="E730" s="191">
        <v>17</v>
      </c>
      <c r="F730" s="160"/>
      <c r="G730" s="160"/>
      <c r="H730" s="160"/>
      <c r="I730" s="160"/>
      <c r="J730" s="160"/>
      <c r="K730" s="160"/>
      <c r="L730" s="160"/>
      <c r="M730" s="160"/>
      <c r="N730" s="160"/>
      <c r="O730" s="160"/>
      <c r="P730" s="160"/>
      <c r="Q730" s="160"/>
      <c r="R730" s="160"/>
      <c r="S730" s="160"/>
      <c r="T730" s="160"/>
      <c r="U730" s="160"/>
      <c r="V730" s="160"/>
      <c r="W730" s="160"/>
      <c r="X730" s="151"/>
      <c r="Y730" s="151"/>
      <c r="Z730" s="151"/>
      <c r="AA730" s="151"/>
      <c r="AB730" s="151"/>
      <c r="AC730" s="151"/>
      <c r="AD730" s="151"/>
      <c r="AE730" s="151"/>
      <c r="AF730" s="151"/>
      <c r="AG730" s="151" t="s">
        <v>250</v>
      </c>
      <c r="AH730" s="151">
        <v>0</v>
      </c>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row>
    <row r="731" spans="1:60" outlineLevel="1">
      <c r="A731" s="158"/>
      <c r="B731" s="159"/>
      <c r="C731" s="198" t="s">
        <v>2612</v>
      </c>
      <c r="D731" s="190"/>
      <c r="E731" s="191">
        <v>46</v>
      </c>
      <c r="F731" s="160"/>
      <c r="G731" s="160"/>
      <c r="H731" s="160"/>
      <c r="I731" s="160"/>
      <c r="J731" s="160"/>
      <c r="K731" s="160"/>
      <c r="L731" s="160"/>
      <c r="M731" s="160"/>
      <c r="N731" s="160"/>
      <c r="O731" s="160"/>
      <c r="P731" s="160"/>
      <c r="Q731" s="160"/>
      <c r="R731" s="160"/>
      <c r="S731" s="160"/>
      <c r="T731" s="160"/>
      <c r="U731" s="160"/>
      <c r="V731" s="160"/>
      <c r="W731" s="160"/>
      <c r="X731" s="151"/>
      <c r="Y731" s="151"/>
      <c r="Z731" s="151"/>
      <c r="AA731" s="151"/>
      <c r="AB731" s="151"/>
      <c r="AC731" s="151"/>
      <c r="AD731" s="151"/>
      <c r="AE731" s="151"/>
      <c r="AF731" s="151"/>
      <c r="AG731" s="151" t="s">
        <v>250</v>
      </c>
      <c r="AH731" s="151">
        <v>0</v>
      </c>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row>
    <row r="732" spans="1:60" outlineLevel="1">
      <c r="A732" s="158"/>
      <c r="B732" s="159"/>
      <c r="C732" s="198" t="s">
        <v>2613</v>
      </c>
      <c r="D732" s="190"/>
      <c r="E732" s="191">
        <v>9</v>
      </c>
      <c r="F732" s="160"/>
      <c r="G732" s="160"/>
      <c r="H732" s="160"/>
      <c r="I732" s="160"/>
      <c r="J732" s="160"/>
      <c r="K732" s="160"/>
      <c r="L732" s="160"/>
      <c r="M732" s="160"/>
      <c r="N732" s="160"/>
      <c r="O732" s="160"/>
      <c r="P732" s="160"/>
      <c r="Q732" s="160"/>
      <c r="R732" s="160"/>
      <c r="S732" s="160"/>
      <c r="T732" s="160"/>
      <c r="U732" s="160"/>
      <c r="V732" s="160"/>
      <c r="W732" s="160"/>
      <c r="X732" s="151"/>
      <c r="Y732" s="151"/>
      <c r="Z732" s="151"/>
      <c r="AA732" s="151"/>
      <c r="AB732" s="151"/>
      <c r="AC732" s="151"/>
      <c r="AD732" s="151"/>
      <c r="AE732" s="151"/>
      <c r="AF732" s="151"/>
      <c r="AG732" s="151" t="s">
        <v>250</v>
      </c>
      <c r="AH732" s="151">
        <v>0</v>
      </c>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row>
    <row r="733" spans="1:60" outlineLevel="1">
      <c r="A733" s="158"/>
      <c r="B733" s="159"/>
      <c r="C733" s="198" t="s">
        <v>2614</v>
      </c>
      <c r="D733" s="190"/>
      <c r="E733" s="191">
        <v>24</v>
      </c>
      <c r="F733" s="160"/>
      <c r="G733" s="160"/>
      <c r="H733" s="160"/>
      <c r="I733" s="160"/>
      <c r="J733" s="160"/>
      <c r="K733" s="160"/>
      <c r="L733" s="160"/>
      <c r="M733" s="160"/>
      <c r="N733" s="160"/>
      <c r="O733" s="160"/>
      <c r="P733" s="160"/>
      <c r="Q733" s="160"/>
      <c r="R733" s="160"/>
      <c r="S733" s="160"/>
      <c r="T733" s="160"/>
      <c r="U733" s="160"/>
      <c r="V733" s="160"/>
      <c r="W733" s="160"/>
      <c r="X733" s="151"/>
      <c r="Y733" s="151"/>
      <c r="Z733" s="151"/>
      <c r="AA733" s="151"/>
      <c r="AB733" s="151"/>
      <c r="AC733" s="151"/>
      <c r="AD733" s="151"/>
      <c r="AE733" s="151"/>
      <c r="AF733" s="151"/>
      <c r="AG733" s="151" t="s">
        <v>250</v>
      </c>
      <c r="AH733" s="151">
        <v>0</v>
      </c>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row>
    <row r="734" spans="1:60" outlineLevel="1">
      <c r="A734" s="158"/>
      <c r="B734" s="159"/>
      <c r="C734" s="202" t="s">
        <v>2645</v>
      </c>
      <c r="D734" s="196"/>
      <c r="E734" s="197">
        <v>169</v>
      </c>
      <c r="F734" s="160"/>
      <c r="G734" s="160"/>
      <c r="H734" s="160"/>
      <c r="I734" s="160"/>
      <c r="J734" s="160"/>
      <c r="K734" s="160"/>
      <c r="L734" s="160"/>
      <c r="M734" s="160"/>
      <c r="N734" s="160"/>
      <c r="O734" s="160"/>
      <c r="P734" s="160"/>
      <c r="Q734" s="160"/>
      <c r="R734" s="160"/>
      <c r="S734" s="160"/>
      <c r="T734" s="160"/>
      <c r="U734" s="160"/>
      <c r="V734" s="160"/>
      <c r="W734" s="160"/>
      <c r="X734" s="151"/>
      <c r="Y734" s="151"/>
      <c r="Z734" s="151"/>
      <c r="AA734" s="151"/>
      <c r="AB734" s="151"/>
      <c r="AC734" s="151"/>
      <c r="AD734" s="151"/>
      <c r="AE734" s="151"/>
      <c r="AF734" s="151"/>
      <c r="AG734" s="151" t="s">
        <v>250</v>
      </c>
      <c r="AH734" s="151">
        <v>1</v>
      </c>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row>
    <row r="735" spans="1:60" outlineLevel="1">
      <c r="A735" s="158"/>
      <c r="B735" s="159"/>
      <c r="C735" s="198" t="s">
        <v>2615</v>
      </c>
      <c r="D735" s="190"/>
      <c r="E735" s="191">
        <v>10</v>
      </c>
      <c r="F735" s="160"/>
      <c r="G735" s="160"/>
      <c r="H735" s="160"/>
      <c r="I735" s="160"/>
      <c r="J735" s="160"/>
      <c r="K735" s="160"/>
      <c r="L735" s="160"/>
      <c r="M735" s="160"/>
      <c r="N735" s="160"/>
      <c r="O735" s="160"/>
      <c r="P735" s="160"/>
      <c r="Q735" s="160"/>
      <c r="R735" s="160"/>
      <c r="S735" s="160"/>
      <c r="T735" s="160"/>
      <c r="U735" s="160"/>
      <c r="V735" s="160"/>
      <c r="W735" s="160"/>
      <c r="X735" s="151"/>
      <c r="Y735" s="151"/>
      <c r="Z735" s="151"/>
      <c r="AA735" s="151"/>
      <c r="AB735" s="151"/>
      <c r="AC735" s="151"/>
      <c r="AD735" s="151"/>
      <c r="AE735" s="151"/>
      <c r="AF735" s="151"/>
      <c r="AG735" s="151" t="s">
        <v>250</v>
      </c>
      <c r="AH735" s="151">
        <v>0</v>
      </c>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row>
    <row r="736" spans="1:60" outlineLevel="1">
      <c r="A736" s="158"/>
      <c r="B736" s="159"/>
      <c r="C736" s="198" t="s">
        <v>2616</v>
      </c>
      <c r="D736" s="190"/>
      <c r="E736" s="191">
        <v>90</v>
      </c>
      <c r="F736" s="160"/>
      <c r="G736" s="160"/>
      <c r="H736" s="160"/>
      <c r="I736" s="160"/>
      <c r="J736" s="160"/>
      <c r="K736" s="160"/>
      <c r="L736" s="160"/>
      <c r="M736" s="160"/>
      <c r="N736" s="160"/>
      <c r="O736" s="160"/>
      <c r="P736" s="160"/>
      <c r="Q736" s="160"/>
      <c r="R736" s="160"/>
      <c r="S736" s="160"/>
      <c r="T736" s="160"/>
      <c r="U736" s="160"/>
      <c r="V736" s="160"/>
      <c r="W736" s="160"/>
      <c r="X736" s="151"/>
      <c r="Y736" s="151"/>
      <c r="Z736" s="151"/>
      <c r="AA736" s="151"/>
      <c r="AB736" s="151"/>
      <c r="AC736" s="151"/>
      <c r="AD736" s="151"/>
      <c r="AE736" s="151"/>
      <c r="AF736" s="151"/>
      <c r="AG736" s="151" t="s">
        <v>250</v>
      </c>
      <c r="AH736" s="151">
        <v>0</v>
      </c>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row>
    <row r="737" spans="1:60" outlineLevel="1">
      <c r="A737" s="158"/>
      <c r="B737" s="159"/>
      <c r="C737" s="198" t="s">
        <v>2617</v>
      </c>
      <c r="D737" s="190"/>
      <c r="E737" s="191">
        <v>176</v>
      </c>
      <c r="F737" s="160"/>
      <c r="G737" s="160"/>
      <c r="H737" s="160"/>
      <c r="I737" s="160"/>
      <c r="J737" s="160"/>
      <c r="K737" s="160"/>
      <c r="L737" s="160"/>
      <c r="M737" s="160"/>
      <c r="N737" s="160"/>
      <c r="O737" s="160"/>
      <c r="P737" s="160"/>
      <c r="Q737" s="160"/>
      <c r="R737" s="160"/>
      <c r="S737" s="160"/>
      <c r="T737" s="160"/>
      <c r="U737" s="160"/>
      <c r="V737" s="160"/>
      <c r="W737" s="160"/>
      <c r="X737" s="151"/>
      <c r="Y737" s="151"/>
      <c r="Z737" s="151"/>
      <c r="AA737" s="151"/>
      <c r="AB737" s="151"/>
      <c r="AC737" s="151"/>
      <c r="AD737" s="151"/>
      <c r="AE737" s="151"/>
      <c r="AF737" s="151"/>
      <c r="AG737" s="151" t="s">
        <v>250</v>
      </c>
      <c r="AH737" s="151">
        <v>0</v>
      </c>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row>
    <row r="738" spans="1:60" outlineLevel="1">
      <c r="A738" s="158"/>
      <c r="B738" s="159"/>
      <c r="C738" s="198" t="s">
        <v>2618</v>
      </c>
      <c r="D738" s="190"/>
      <c r="E738" s="191">
        <v>5</v>
      </c>
      <c r="F738" s="160"/>
      <c r="G738" s="160"/>
      <c r="H738" s="160"/>
      <c r="I738" s="160"/>
      <c r="J738" s="160"/>
      <c r="K738" s="160"/>
      <c r="L738" s="160"/>
      <c r="M738" s="160"/>
      <c r="N738" s="160"/>
      <c r="O738" s="160"/>
      <c r="P738" s="160"/>
      <c r="Q738" s="160"/>
      <c r="R738" s="160"/>
      <c r="S738" s="160"/>
      <c r="T738" s="160"/>
      <c r="U738" s="160"/>
      <c r="V738" s="160"/>
      <c r="W738" s="160"/>
      <c r="X738" s="151"/>
      <c r="Y738" s="151"/>
      <c r="Z738" s="151"/>
      <c r="AA738" s="151"/>
      <c r="AB738" s="151"/>
      <c r="AC738" s="151"/>
      <c r="AD738" s="151"/>
      <c r="AE738" s="151"/>
      <c r="AF738" s="151"/>
      <c r="AG738" s="151" t="s">
        <v>250</v>
      </c>
      <c r="AH738" s="151">
        <v>0</v>
      </c>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row>
    <row r="739" spans="1:60" outlineLevel="1">
      <c r="A739" s="158"/>
      <c r="B739" s="159"/>
      <c r="C739" s="198" t="s">
        <v>2619</v>
      </c>
      <c r="D739" s="190"/>
      <c r="E739" s="191">
        <v>25</v>
      </c>
      <c r="F739" s="160"/>
      <c r="G739" s="160"/>
      <c r="H739" s="160"/>
      <c r="I739" s="160"/>
      <c r="J739" s="160"/>
      <c r="K739" s="160"/>
      <c r="L739" s="160"/>
      <c r="M739" s="160"/>
      <c r="N739" s="160"/>
      <c r="O739" s="160"/>
      <c r="P739" s="160"/>
      <c r="Q739" s="160"/>
      <c r="R739" s="160"/>
      <c r="S739" s="160"/>
      <c r="T739" s="160"/>
      <c r="U739" s="160"/>
      <c r="V739" s="160"/>
      <c r="W739" s="160"/>
      <c r="X739" s="151"/>
      <c r="Y739" s="151"/>
      <c r="Z739" s="151"/>
      <c r="AA739" s="151"/>
      <c r="AB739" s="151"/>
      <c r="AC739" s="151"/>
      <c r="AD739" s="151"/>
      <c r="AE739" s="151"/>
      <c r="AF739" s="151"/>
      <c r="AG739" s="151" t="s">
        <v>250</v>
      </c>
      <c r="AH739" s="151">
        <v>0</v>
      </c>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row>
    <row r="740" spans="1:60" outlineLevel="1">
      <c r="A740" s="158"/>
      <c r="B740" s="159"/>
      <c r="C740" s="198" t="s">
        <v>2620</v>
      </c>
      <c r="D740" s="190"/>
      <c r="E740" s="191">
        <v>54</v>
      </c>
      <c r="F740" s="160"/>
      <c r="G740" s="160"/>
      <c r="H740" s="160"/>
      <c r="I740" s="160"/>
      <c r="J740" s="160"/>
      <c r="K740" s="160"/>
      <c r="L740" s="160"/>
      <c r="M740" s="160"/>
      <c r="N740" s="160"/>
      <c r="O740" s="160"/>
      <c r="P740" s="160"/>
      <c r="Q740" s="160"/>
      <c r="R740" s="160"/>
      <c r="S740" s="160"/>
      <c r="T740" s="160"/>
      <c r="U740" s="160"/>
      <c r="V740" s="160"/>
      <c r="W740" s="160"/>
      <c r="X740" s="151"/>
      <c r="Y740" s="151"/>
      <c r="Z740" s="151"/>
      <c r="AA740" s="151"/>
      <c r="AB740" s="151"/>
      <c r="AC740" s="151"/>
      <c r="AD740" s="151"/>
      <c r="AE740" s="151"/>
      <c r="AF740" s="151"/>
      <c r="AG740" s="151" t="s">
        <v>250</v>
      </c>
      <c r="AH740" s="151">
        <v>0</v>
      </c>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row>
    <row r="741" spans="1:60" outlineLevel="1">
      <c r="A741" s="158"/>
      <c r="B741" s="159"/>
      <c r="C741" s="202" t="s">
        <v>2645</v>
      </c>
      <c r="D741" s="196"/>
      <c r="E741" s="197">
        <v>360</v>
      </c>
      <c r="F741" s="160"/>
      <c r="G741" s="160"/>
      <c r="H741" s="160"/>
      <c r="I741" s="160"/>
      <c r="J741" s="160"/>
      <c r="K741" s="160"/>
      <c r="L741" s="160"/>
      <c r="M741" s="160"/>
      <c r="N741" s="160"/>
      <c r="O741" s="160"/>
      <c r="P741" s="160"/>
      <c r="Q741" s="160"/>
      <c r="R741" s="160"/>
      <c r="S741" s="160"/>
      <c r="T741" s="160"/>
      <c r="U741" s="160"/>
      <c r="V741" s="160"/>
      <c r="W741" s="160"/>
      <c r="X741" s="151"/>
      <c r="Y741" s="151"/>
      <c r="Z741" s="151"/>
      <c r="AA741" s="151"/>
      <c r="AB741" s="151"/>
      <c r="AC741" s="151"/>
      <c r="AD741" s="151"/>
      <c r="AE741" s="151"/>
      <c r="AF741" s="151"/>
      <c r="AG741" s="151" t="s">
        <v>250</v>
      </c>
      <c r="AH741" s="151">
        <v>1</v>
      </c>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row>
    <row r="742" spans="1:60" outlineLevel="1">
      <c r="A742" s="158"/>
      <c r="B742" s="159"/>
      <c r="C742" s="198" t="s">
        <v>2622</v>
      </c>
      <c r="D742" s="190"/>
      <c r="E742" s="191">
        <v>13.8</v>
      </c>
      <c r="F742" s="160"/>
      <c r="G742" s="160"/>
      <c r="H742" s="160"/>
      <c r="I742" s="160"/>
      <c r="J742" s="160"/>
      <c r="K742" s="160"/>
      <c r="L742" s="160"/>
      <c r="M742" s="160"/>
      <c r="N742" s="160"/>
      <c r="O742" s="160"/>
      <c r="P742" s="160"/>
      <c r="Q742" s="160"/>
      <c r="R742" s="160"/>
      <c r="S742" s="160"/>
      <c r="T742" s="160"/>
      <c r="U742" s="160"/>
      <c r="V742" s="160"/>
      <c r="W742" s="160"/>
      <c r="X742" s="151"/>
      <c r="Y742" s="151"/>
      <c r="Z742" s="151"/>
      <c r="AA742" s="151"/>
      <c r="AB742" s="151"/>
      <c r="AC742" s="151"/>
      <c r="AD742" s="151"/>
      <c r="AE742" s="151"/>
      <c r="AF742" s="151"/>
      <c r="AG742" s="151" t="s">
        <v>250</v>
      </c>
      <c r="AH742" s="151">
        <v>0</v>
      </c>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row>
    <row r="743" spans="1:60" outlineLevel="1">
      <c r="A743" s="158"/>
      <c r="B743" s="159"/>
      <c r="C743" s="198" t="s">
        <v>2623</v>
      </c>
      <c r="D743" s="190"/>
      <c r="E743" s="191">
        <v>3.5</v>
      </c>
      <c r="F743" s="160"/>
      <c r="G743" s="160"/>
      <c r="H743" s="160"/>
      <c r="I743" s="160"/>
      <c r="J743" s="160"/>
      <c r="K743" s="160"/>
      <c r="L743" s="160"/>
      <c r="M743" s="160"/>
      <c r="N743" s="160"/>
      <c r="O743" s="160"/>
      <c r="P743" s="160"/>
      <c r="Q743" s="160"/>
      <c r="R743" s="160"/>
      <c r="S743" s="160"/>
      <c r="T743" s="160"/>
      <c r="U743" s="160"/>
      <c r="V743" s="160"/>
      <c r="W743" s="160"/>
      <c r="X743" s="151"/>
      <c r="Y743" s="151"/>
      <c r="Z743" s="151"/>
      <c r="AA743" s="151"/>
      <c r="AB743" s="151"/>
      <c r="AC743" s="151"/>
      <c r="AD743" s="151"/>
      <c r="AE743" s="151"/>
      <c r="AF743" s="151"/>
      <c r="AG743" s="151" t="s">
        <v>250</v>
      </c>
      <c r="AH743" s="151">
        <v>0</v>
      </c>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row>
    <row r="744" spans="1:60" outlineLevel="1">
      <c r="A744" s="158"/>
      <c r="B744" s="159"/>
      <c r="C744" s="198" t="s">
        <v>2624</v>
      </c>
      <c r="D744" s="190"/>
      <c r="E744" s="191">
        <v>4</v>
      </c>
      <c r="F744" s="160"/>
      <c r="G744" s="160"/>
      <c r="H744" s="160"/>
      <c r="I744" s="160"/>
      <c r="J744" s="160"/>
      <c r="K744" s="160"/>
      <c r="L744" s="160"/>
      <c r="M744" s="160"/>
      <c r="N744" s="160"/>
      <c r="O744" s="160"/>
      <c r="P744" s="160"/>
      <c r="Q744" s="160"/>
      <c r="R744" s="160"/>
      <c r="S744" s="160"/>
      <c r="T744" s="160"/>
      <c r="U744" s="160"/>
      <c r="V744" s="160"/>
      <c r="W744" s="160"/>
      <c r="X744" s="151"/>
      <c r="Y744" s="151"/>
      <c r="Z744" s="151"/>
      <c r="AA744" s="151"/>
      <c r="AB744" s="151"/>
      <c r="AC744" s="151"/>
      <c r="AD744" s="151"/>
      <c r="AE744" s="151"/>
      <c r="AF744" s="151"/>
      <c r="AG744" s="151" t="s">
        <v>250</v>
      </c>
      <c r="AH744" s="151">
        <v>0</v>
      </c>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row>
    <row r="745" spans="1:60" outlineLevel="1">
      <c r="A745" s="158"/>
      <c r="B745" s="159"/>
      <c r="C745" s="198" t="s">
        <v>2625</v>
      </c>
      <c r="D745" s="190"/>
      <c r="E745" s="191">
        <v>27</v>
      </c>
      <c r="F745" s="160"/>
      <c r="G745" s="160"/>
      <c r="H745" s="160"/>
      <c r="I745" s="160"/>
      <c r="J745" s="160"/>
      <c r="K745" s="160"/>
      <c r="L745" s="160"/>
      <c r="M745" s="160"/>
      <c r="N745" s="160"/>
      <c r="O745" s="160"/>
      <c r="P745" s="160"/>
      <c r="Q745" s="160"/>
      <c r="R745" s="160"/>
      <c r="S745" s="160"/>
      <c r="T745" s="160"/>
      <c r="U745" s="160"/>
      <c r="V745" s="160"/>
      <c r="W745" s="160"/>
      <c r="X745" s="151"/>
      <c r="Y745" s="151"/>
      <c r="Z745" s="151"/>
      <c r="AA745" s="151"/>
      <c r="AB745" s="151"/>
      <c r="AC745" s="151"/>
      <c r="AD745" s="151"/>
      <c r="AE745" s="151"/>
      <c r="AF745" s="151"/>
      <c r="AG745" s="151" t="s">
        <v>250</v>
      </c>
      <c r="AH745" s="151">
        <v>0</v>
      </c>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row>
    <row r="746" spans="1:60" outlineLevel="1">
      <c r="A746" s="158"/>
      <c r="B746" s="159"/>
      <c r="C746" s="198" t="s">
        <v>2626</v>
      </c>
      <c r="D746" s="190"/>
      <c r="E746" s="191">
        <v>68</v>
      </c>
      <c r="F746" s="160"/>
      <c r="G746" s="160"/>
      <c r="H746" s="160"/>
      <c r="I746" s="160"/>
      <c r="J746" s="160"/>
      <c r="K746" s="160"/>
      <c r="L746" s="160"/>
      <c r="M746" s="160"/>
      <c r="N746" s="160"/>
      <c r="O746" s="160"/>
      <c r="P746" s="160"/>
      <c r="Q746" s="160"/>
      <c r="R746" s="160"/>
      <c r="S746" s="160"/>
      <c r="T746" s="160"/>
      <c r="U746" s="160"/>
      <c r="V746" s="160"/>
      <c r="W746" s="160"/>
      <c r="X746" s="151"/>
      <c r="Y746" s="151"/>
      <c r="Z746" s="151"/>
      <c r="AA746" s="151"/>
      <c r="AB746" s="151"/>
      <c r="AC746" s="151"/>
      <c r="AD746" s="151"/>
      <c r="AE746" s="151"/>
      <c r="AF746" s="151"/>
      <c r="AG746" s="151" t="s">
        <v>250</v>
      </c>
      <c r="AH746" s="151">
        <v>0</v>
      </c>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row>
    <row r="747" spans="1:60" outlineLevel="1">
      <c r="A747" s="158"/>
      <c r="B747" s="159"/>
      <c r="C747" s="198" t="s">
        <v>2627</v>
      </c>
      <c r="D747" s="190"/>
      <c r="E747" s="191">
        <v>13</v>
      </c>
      <c r="F747" s="160"/>
      <c r="G747" s="160"/>
      <c r="H747" s="160"/>
      <c r="I747" s="160"/>
      <c r="J747" s="160"/>
      <c r="K747" s="160"/>
      <c r="L747" s="160"/>
      <c r="M747" s="160"/>
      <c r="N747" s="160"/>
      <c r="O747" s="160"/>
      <c r="P747" s="160"/>
      <c r="Q747" s="160"/>
      <c r="R747" s="160"/>
      <c r="S747" s="160"/>
      <c r="T747" s="160"/>
      <c r="U747" s="160"/>
      <c r="V747" s="160"/>
      <c r="W747" s="160"/>
      <c r="X747" s="151"/>
      <c r="Y747" s="151"/>
      <c r="Z747" s="151"/>
      <c r="AA747" s="151"/>
      <c r="AB747" s="151"/>
      <c r="AC747" s="151"/>
      <c r="AD747" s="151"/>
      <c r="AE747" s="151"/>
      <c r="AF747" s="151"/>
      <c r="AG747" s="151" t="s">
        <v>250</v>
      </c>
      <c r="AH747" s="151">
        <v>0</v>
      </c>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row>
    <row r="748" spans="1:60" outlineLevel="1">
      <c r="A748" s="158"/>
      <c r="B748" s="159"/>
      <c r="C748" s="198" t="s">
        <v>2628</v>
      </c>
      <c r="D748" s="190"/>
      <c r="E748" s="191">
        <v>14</v>
      </c>
      <c r="F748" s="160"/>
      <c r="G748" s="160"/>
      <c r="H748" s="160"/>
      <c r="I748" s="160"/>
      <c r="J748" s="160"/>
      <c r="K748" s="160"/>
      <c r="L748" s="160"/>
      <c r="M748" s="160"/>
      <c r="N748" s="160"/>
      <c r="O748" s="160"/>
      <c r="P748" s="160"/>
      <c r="Q748" s="160"/>
      <c r="R748" s="160"/>
      <c r="S748" s="160"/>
      <c r="T748" s="160"/>
      <c r="U748" s="160"/>
      <c r="V748" s="160"/>
      <c r="W748" s="160"/>
      <c r="X748" s="151"/>
      <c r="Y748" s="151"/>
      <c r="Z748" s="151"/>
      <c r="AA748" s="151"/>
      <c r="AB748" s="151"/>
      <c r="AC748" s="151"/>
      <c r="AD748" s="151"/>
      <c r="AE748" s="151"/>
      <c r="AF748" s="151"/>
      <c r="AG748" s="151" t="s">
        <v>250</v>
      </c>
      <c r="AH748" s="151">
        <v>0</v>
      </c>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row>
    <row r="749" spans="1:60" outlineLevel="1">
      <c r="A749" s="158"/>
      <c r="B749" s="159"/>
      <c r="C749" s="198" t="s">
        <v>2629</v>
      </c>
      <c r="D749" s="190"/>
      <c r="E749" s="191">
        <v>15.5</v>
      </c>
      <c r="F749" s="160"/>
      <c r="G749" s="160"/>
      <c r="H749" s="160"/>
      <c r="I749" s="160"/>
      <c r="J749" s="160"/>
      <c r="K749" s="160"/>
      <c r="L749" s="160"/>
      <c r="M749" s="160"/>
      <c r="N749" s="160"/>
      <c r="O749" s="160"/>
      <c r="P749" s="160"/>
      <c r="Q749" s="160"/>
      <c r="R749" s="160"/>
      <c r="S749" s="160"/>
      <c r="T749" s="160"/>
      <c r="U749" s="160"/>
      <c r="V749" s="160"/>
      <c r="W749" s="160"/>
      <c r="X749" s="151"/>
      <c r="Y749" s="151"/>
      <c r="Z749" s="151"/>
      <c r="AA749" s="151"/>
      <c r="AB749" s="151"/>
      <c r="AC749" s="151"/>
      <c r="AD749" s="151"/>
      <c r="AE749" s="151"/>
      <c r="AF749" s="151"/>
      <c r="AG749" s="151" t="s">
        <v>250</v>
      </c>
      <c r="AH749" s="151">
        <v>0</v>
      </c>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row>
    <row r="750" spans="1:60" outlineLevel="1">
      <c r="A750" s="158"/>
      <c r="B750" s="159"/>
      <c r="C750" s="198" t="s">
        <v>2630</v>
      </c>
      <c r="D750" s="190"/>
      <c r="E750" s="191">
        <v>13.5</v>
      </c>
      <c r="F750" s="160"/>
      <c r="G750" s="160"/>
      <c r="H750" s="160"/>
      <c r="I750" s="160"/>
      <c r="J750" s="160"/>
      <c r="K750" s="160"/>
      <c r="L750" s="160"/>
      <c r="M750" s="160"/>
      <c r="N750" s="160"/>
      <c r="O750" s="160"/>
      <c r="P750" s="160"/>
      <c r="Q750" s="160"/>
      <c r="R750" s="160"/>
      <c r="S750" s="160"/>
      <c r="T750" s="160"/>
      <c r="U750" s="160"/>
      <c r="V750" s="160"/>
      <c r="W750" s="160"/>
      <c r="X750" s="151"/>
      <c r="Y750" s="151"/>
      <c r="Z750" s="151"/>
      <c r="AA750" s="151"/>
      <c r="AB750" s="151"/>
      <c r="AC750" s="151"/>
      <c r="AD750" s="151"/>
      <c r="AE750" s="151"/>
      <c r="AF750" s="151"/>
      <c r="AG750" s="151" t="s">
        <v>250</v>
      </c>
      <c r="AH750" s="151">
        <v>0</v>
      </c>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row>
    <row r="751" spans="1:60" outlineLevel="1">
      <c r="A751" s="158"/>
      <c r="B751" s="159"/>
      <c r="C751" s="198" t="s">
        <v>2631</v>
      </c>
      <c r="D751" s="190"/>
      <c r="E751" s="191">
        <v>8</v>
      </c>
      <c r="F751" s="160"/>
      <c r="G751" s="160"/>
      <c r="H751" s="160"/>
      <c r="I751" s="160"/>
      <c r="J751" s="160"/>
      <c r="K751" s="160"/>
      <c r="L751" s="160"/>
      <c r="M751" s="160"/>
      <c r="N751" s="160"/>
      <c r="O751" s="160"/>
      <c r="P751" s="160"/>
      <c r="Q751" s="160"/>
      <c r="R751" s="160"/>
      <c r="S751" s="160"/>
      <c r="T751" s="160"/>
      <c r="U751" s="160"/>
      <c r="V751" s="160"/>
      <c r="W751" s="160"/>
      <c r="X751" s="151"/>
      <c r="Y751" s="151"/>
      <c r="Z751" s="151"/>
      <c r="AA751" s="151"/>
      <c r="AB751" s="151"/>
      <c r="AC751" s="151"/>
      <c r="AD751" s="151"/>
      <c r="AE751" s="151"/>
      <c r="AF751" s="151"/>
      <c r="AG751" s="151" t="s">
        <v>250</v>
      </c>
      <c r="AH751" s="151">
        <v>0</v>
      </c>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row>
    <row r="752" spans="1:60" outlineLevel="1">
      <c r="A752" s="158"/>
      <c r="B752" s="159"/>
      <c r="C752" s="198" t="s">
        <v>2632</v>
      </c>
      <c r="D752" s="190"/>
      <c r="E752" s="191">
        <v>12</v>
      </c>
      <c r="F752" s="160"/>
      <c r="G752" s="160"/>
      <c r="H752" s="160"/>
      <c r="I752" s="160"/>
      <c r="J752" s="160"/>
      <c r="K752" s="160"/>
      <c r="L752" s="160"/>
      <c r="M752" s="160"/>
      <c r="N752" s="160"/>
      <c r="O752" s="160"/>
      <c r="P752" s="160"/>
      <c r="Q752" s="160"/>
      <c r="R752" s="160"/>
      <c r="S752" s="160"/>
      <c r="T752" s="160"/>
      <c r="U752" s="160"/>
      <c r="V752" s="160"/>
      <c r="W752" s="160"/>
      <c r="X752" s="151"/>
      <c r="Y752" s="151"/>
      <c r="Z752" s="151"/>
      <c r="AA752" s="151"/>
      <c r="AB752" s="151"/>
      <c r="AC752" s="151"/>
      <c r="AD752" s="151"/>
      <c r="AE752" s="151"/>
      <c r="AF752" s="151"/>
      <c r="AG752" s="151" t="s">
        <v>250</v>
      </c>
      <c r="AH752" s="151">
        <v>0</v>
      </c>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row>
    <row r="753" spans="1:60" outlineLevel="1">
      <c r="A753" s="158"/>
      <c r="B753" s="159"/>
      <c r="C753" s="202" t="s">
        <v>2645</v>
      </c>
      <c r="D753" s="196"/>
      <c r="E753" s="197">
        <v>192.3</v>
      </c>
      <c r="F753" s="160"/>
      <c r="G753" s="160"/>
      <c r="H753" s="160"/>
      <c r="I753" s="160"/>
      <c r="J753" s="160"/>
      <c r="K753" s="160"/>
      <c r="L753" s="160"/>
      <c r="M753" s="160"/>
      <c r="N753" s="160"/>
      <c r="O753" s="160"/>
      <c r="P753" s="160"/>
      <c r="Q753" s="160"/>
      <c r="R753" s="160"/>
      <c r="S753" s="160"/>
      <c r="T753" s="160"/>
      <c r="U753" s="160"/>
      <c r="V753" s="160"/>
      <c r="W753" s="160"/>
      <c r="X753" s="151"/>
      <c r="Y753" s="151"/>
      <c r="Z753" s="151"/>
      <c r="AA753" s="151"/>
      <c r="AB753" s="151"/>
      <c r="AC753" s="151"/>
      <c r="AD753" s="151"/>
      <c r="AE753" s="151"/>
      <c r="AF753" s="151"/>
      <c r="AG753" s="151" t="s">
        <v>250</v>
      </c>
      <c r="AH753" s="151">
        <v>1</v>
      </c>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row>
    <row r="754" spans="1:60" outlineLevel="1">
      <c r="A754" s="158"/>
      <c r="B754" s="159"/>
      <c r="C754" s="198" t="s">
        <v>2646</v>
      </c>
      <c r="D754" s="190"/>
      <c r="E754" s="191">
        <v>31.5</v>
      </c>
      <c r="F754" s="160"/>
      <c r="G754" s="160"/>
      <c r="H754" s="160"/>
      <c r="I754" s="160"/>
      <c r="J754" s="160"/>
      <c r="K754" s="160"/>
      <c r="L754" s="160"/>
      <c r="M754" s="160"/>
      <c r="N754" s="160"/>
      <c r="O754" s="160"/>
      <c r="P754" s="160"/>
      <c r="Q754" s="160"/>
      <c r="R754" s="160"/>
      <c r="S754" s="160"/>
      <c r="T754" s="160"/>
      <c r="U754" s="160"/>
      <c r="V754" s="160"/>
      <c r="W754" s="160"/>
      <c r="X754" s="151"/>
      <c r="Y754" s="151"/>
      <c r="Z754" s="151"/>
      <c r="AA754" s="151"/>
      <c r="AB754" s="151"/>
      <c r="AC754" s="151"/>
      <c r="AD754" s="151"/>
      <c r="AE754" s="151"/>
      <c r="AF754" s="151"/>
      <c r="AG754" s="151" t="s">
        <v>250</v>
      </c>
      <c r="AH754" s="151">
        <v>0</v>
      </c>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row>
    <row r="755" spans="1:60" outlineLevel="1">
      <c r="A755" s="158"/>
      <c r="B755" s="159"/>
      <c r="C755" s="198" t="s">
        <v>2634</v>
      </c>
      <c r="D755" s="190"/>
      <c r="E755" s="191">
        <v>15</v>
      </c>
      <c r="F755" s="160"/>
      <c r="G755" s="160"/>
      <c r="H755" s="160"/>
      <c r="I755" s="160"/>
      <c r="J755" s="160"/>
      <c r="K755" s="160"/>
      <c r="L755" s="160"/>
      <c r="M755" s="160"/>
      <c r="N755" s="160"/>
      <c r="O755" s="160"/>
      <c r="P755" s="160"/>
      <c r="Q755" s="160"/>
      <c r="R755" s="160"/>
      <c r="S755" s="160"/>
      <c r="T755" s="160"/>
      <c r="U755" s="160"/>
      <c r="V755" s="160"/>
      <c r="W755" s="160"/>
      <c r="X755" s="151"/>
      <c r="Y755" s="151"/>
      <c r="Z755" s="151"/>
      <c r="AA755" s="151"/>
      <c r="AB755" s="151"/>
      <c r="AC755" s="151"/>
      <c r="AD755" s="151"/>
      <c r="AE755" s="151"/>
      <c r="AF755" s="151"/>
      <c r="AG755" s="151" t="s">
        <v>250</v>
      </c>
      <c r="AH755" s="151">
        <v>0</v>
      </c>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row>
    <row r="756" spans="1:60" outlineLevel="1">
      <c r="A756" s="158"/>
      <c r="B756" s="159"/>
      <c r="C756" s="198" t="s">
        <v>2635</v>
      </c>
      <c r="D756" s="190"/>
      <c r="E756" s="191">
        <v>7.5</v>
      </c>
      <c r="F756" s="160"/>
      <c r="G756" s="160"/>
      <c r="H756" s="160"/>
      <c r="I756" s="160"/>
      <c r="J756" s="160"/>
      <c r="K756" s="160"/>
      <c r="L756" s="160"/>
      <c r="M756" s="160"/>
      <c r="N756" s="160"/>
      <c r="O756" s="160"/>
      <c r="P756" s="160"/>
      <c r="Q756" s="160"/>
      <c r="R756" s="160"/>
      <c r="S756" s="160"/>
      <c r="T756" s="160"/>
      <c r="U756" s="160"/>
      <c r="V756" s="160"/>
      <c r="W756" s="160"/>
      <c r="X756" s="151"/>
      <c r="Y756" s="151"/>
      <c r="Z756" s="151"/>
      <c r="AA756" s="151"/>
      <c r="AB756" s="151"/>
      <c r="AC756" s="151"/>
      <c r="AD756" s="151"/>
      <c r="AE756" s="151"/>
      <c r="AF756" s="151"/>
      <c r="AG756" s="151" t="s">
        <v>250</v>
      </c>
      <c r="AH756" s="151">
        <v>0</v>
      </c>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row>
    <row r="757" spans="1:60" outlineLevel="1">
      <c r="A757" s="158"/>
      <c r="B757" s="159"/>
      <c r="C757" s="198" t="s">
        <v>2636</v>
      </c>
      <c r="D757" s="190"/>
      <c r="E757" s="191">
        <v>7.5</v>
      </c>
      <c r="F757" s="160"/>
      <c r="G757" s="160"/>
      <c r="H757" s="160"/>
      <c r="I757" s="160"/>
      <c r="J757" s="160"/>
      <c r="K757" s="160"/>
      <c r="L757" s="160"/>
      <c r="M757" s="160"/>
      <c r="N757" s="160"/>
      <c r="O757" s="160"/>
      <c r="P757" s="160"/>
      <c r="Q757" s="160"/>
      <c r="R757" s="160"/>
      <c r="S757" s="160"/>
      <c r="T757" s="160"/>
      <c r="U757" s="160"/>
      <c r="V757" s="160"/>
      <c r="W757" s="160"/>
      <c r="X757" s="151"/>
      <c r="Y757" s="151"/>
      <c r="Z757" s="151"/>
      <c r="AA757" s="151"/>
      <c r="AB757" s="151"/>
      <c r="AC757" s="151"/>
      <c r="AD757" s="151"/>
      <c r="AE757" s="151"/>
      <c r="AF757" s="151"/>
      <c r="AG757" s="151" t="s">
        <v>250</v>
      </c>
      <c r="AH757" s="151">
        <v>0</v>
      </c>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row>
    <row r="758" spans="1:60" outlineLevel="1">
      <c r="A758" s="158"/>
      <c r="B758" s="159"/>
      <c r="C758" s="198" t="s">
        <v>2637</v>
      </c>
      <c r="D758" s="190"/>
      <c r="E758" s="191">
        <v>7.5</v>
      </c>
      <c r="F758" s="160"/>
      <c r="G758" s="160"/>
      <c r="H758" s="160"/>
      <c r="I758" s="160"/>
      <c r="J758" s="160"/>
      <c r="K758" s="160"/>
      <c r="L758" s="160"/>
      <c r="M758" s="160"/>
      <c r="N758" s="160"/>
      <c r="O758" s="160"/>
      <c r="P758" s="160"/>
      <c r="Q758" s="160"/>
      <c r="R758" s="160"/>
      <c r="S758" s="160"/>
      <c r="T758" s="160"/>
      <c r="U758" s="160"/>
      <c r="V758" s="160"/>
      <c r="W758" s="160"/>
      <c r="X758" s="151"/>
      <c r="Y758" s="151"/>
      <c r="Z758" s="151"/>
      <c r="AA758" s="151"/>
      <c r="AB758" s="151"/>
      <c r="AC758" s="151"/>
      <c r="AD758" s="151"/>
      <c r="AE758" s="151"/>
      <c r="AF758" s="151"/>
      <c r="AG758" s="151" t="s">
        <v>250</v>
      </c>
      <c r="AH758" s="151">
        <v>0</v>
      </c>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row>
    <row r="759" spans="1:60" outlineLevel="1">
      <c r="A759" s="158"/>
      <c r="B759" s="159"/>
      <c r="C759" s="198" t="s">
        <v>2638</v>
      </c>
      <c r="D759" s="190"/>
      <c r="E759" s="191">
        <v>7.5</v>
      </c>
      <c r="F759" s="160"/>
      <c r="G759" s="160"/>
      <c r="H759" s="160"/>
      <c r="I759" s="160"/>
      <c r="J759" s="160"/>
      <c r="K759" s="160"/>
      <c r="L759" s="160"/>
      <c r="M759" s="160"/>
      <c r="N759" s="160"/>
      <c r="O759" s="160"/>
      <c r="P759" s="160"/>
      <c r="Q759" s="160"/>
      <c r="R759" s="160"/>
      <c r="S759" s="160"/>
      <c r="T759" s="160"/>
      <c r="U759" s="160"/>
      <c r="V759" s="160"/>
      <c r="W759" s="160"/>
      <c r="X759" s="151"/>
      <c r="Y759" s="151"/>
      <c r="Z759" s="151"/>
      <c r="AA759" s="151"/>
      <c r="AB759" s="151"/>
      <c r="AC759" s="151"/>
      <c r="AD759" s="151"/>
      <c r="AE759" s="151"/>
      <c r="AF759" s="151"/>
      <c r="AG759" s="151" t="s">
        <v>250</v>
      </c>
      <c r="AH759" s="151">
        <v>0</v>
      </c>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row>
    <row r="760" spans="1:60" outlineLevel="1">
      <c r="A760" s="158"/>
      <c r="B760" s="159"/>
      <c r="C760" s="198" t="s">
        <v>2639</v>
      </c>
      <c r="D760" s="190"/>
      <c r="E760" s="191">
        <v>11.5</v>
      </c>
      <c r="F760" s="160"/>
      <c r="G760" s="160"/>
      <c r="H760" s="160"/>
      <c r="I760" s="160"/>
      <c r="J760" s="160"/>
      <c r="K760" s="160"/>
      <c r="L760" s="160"/>
      <c r="M760" s="160"/>
      <c r="N760" s="160"/>
      <c r="O760" s="160"/>
      <c r="P760" s="160"/>
      <c r="Q760" s="160"/>
      <c r="R760" s="160"/>
      <c r="S760" s="160"/>
      <c r="T760" s="160"/>
      <c r="U760" s="160"/>
      <c r="V760" s="160"/>
      <c r="W760" s="160"/>
      <c r="X760" s="151"/>
      <c r="Y760" s="151"/>
      <c r="Z760" s="151"/>
      <c r="AA760" s="151"/>
      <c r="AB760" s="151"/>
      <c r="AC760" s="151"/>
      <c r="AD760" s="151"/>
      <c r="AE760" s="151"/>
      <c r="AF760" s="151"/>
      <c r="AG760" s="151" t="s">
        <v>250</v>
      </c>
      <c r="AH760" s="151">
        <v>0</v>
      </c>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row>
    <row r="761" spans="1:60" outlineLevel="1">
      <c r="A761" s="158"/>
      <c r="B761" s="159"/>
      <c r="C761" s="198" t="s">
        <v>2647</v>
      </c>
      <c r="D761" s="190"/>
      <c r="E761" s="191">
        <v>38.799999999999997</v>
      </c>
      <c r="F761" s="160"/>
      <c r="G761" s="160"/>
      <c r="H761" s="160"/>
      <c r="I761" s="160"/>
      <c r="J761" s="160"/>
      <c r="K761" s="160"/>
      <c r="L761" s="160"/>
      <c r="M761" s="160"/>
      <c r="N761" s="160"/>
      <c r="O761" s="160"/>
      <c r="P761" s="160"/>
      <c r="Q761" s="160"/>
      <c r="R761" s="160"/>
      <c r="S761" s="160"/>
      <c r="T761" s="160"/>
      <c r="U761" s="160"/>
      <c r="V761" s="160"/>
      <c r="W761" s="160"/>
      <c r="X761" s="151"/>
      <c r="Y761" s="151"/>
      <c r="Z761" s="151"/>
      <c r="AA761" s="151"/>
      <c r="AB761" s="151"/>
      <c r="AC761" s="151"/>
      <c r="AD761" s="151"/>
      <c r="AE761" s="151"/>
      <c r="AF761" s="151"/>
      <c r="AG761" s="151" t="s">
        <v>250</v>
      </c>
      <c r="AH761" s="151">
        <v>0</v>
      </c>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row>
    <row r="762" spans="1:60" outlineLevel="1">
      <c r="A762" s="158"/>
      <c r="B762" s="159"/>
      <c r="C762" s="202" t="s">
        <v>2645</v>
      </c>
      <c r="D762" s="196"/>
      <c r="E762" s="197">
        <v>126.8</v>
      </c>
      <c r="F762" s="160"/>
      <c r="G762" s="160"/>
      <c r="H762" s="160"/>
      <c r="I762" s="160"/>
      <c r="J762" s="160"/>
      <c r="K762" s="160"/>
      <c r="L762" s="160"/>
      <c r="M762" s="160"/>
      <c r="N762" s="160"/>
      <c r="O762" s="160"/>
      <c r="P762" s="160"/>
      <c r="Q762" s="160"/>
      <c r="R762" s="160"/>
      <c r="S762" s="160"/>
      <c r="T762" s="160"/>
      <c r="U762" s="160"/>
      <c r="V762" s="160"/>
      <c r="W762" s="160"/>
      <c r="X762" s="151"/>
      <c r="Y762" s="151"/>
      <c r="Z762" s="151"/>
      <c r="AA762" s="151"/>
      <c r="AB762" s="151"/>
      <c r="AC762" s="151"/>
      <c r="AD762" s="151"/>
      <c r="AE762" s="151"/>
      <c r="AF762" s="151"/>
      <c r="AG762" s="151" t="s">
        <v>250</v>
      </c>
      <c r="AH762" s="151">
        <v>1</v>
      </c>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row>
    <row r="763" spans="1:60" outlineLevel="1">
      <c r="A763" s="158"/>
      <c r="B763" s="159"/>
      <c r="C763" s="198" t="s">
        <v>2648</v>
      </c>
      <c r="D763" s="190"/>
      <c r="E763" s="191">
        <v>33.799999999999997</v>
      </c>
      <c r="F763" s="160"/>
      <c r="G763" s="160"/>
      <c r="H763" s="160"/>
      <c r="I763" s="160"/>
      <c r="J763" s="160"/>
      <c r="K763" s="160"/>
      <c r="L763" s="160"/>
      <c r="M763" s="160"/>
      <c r="N763" s="160"/>
      <c r="O763" s="160"/>
      <c r="P763" s="160"/>
      <c r="Q763" s="160"/>
      <c r="R763" s="160"/>
      <c r="S763" s="160"/>
      <c r="T763" s="160"/>
      <c r="U763" s="160"/>
      <c r="V763" s="160"/>
      <c r="W763" s="160"/>
      <c r="X763" s="151"/>
      <c r="Y763" s="151"/>
      <c r="Z763" s="151"/>
      <c r="AA763" s="151"/>
      <c r="AB763" s="151"/>
      <c r="AC763" s="151"/>
      <c r="AD763" s="151"/>
      <c r="AE763" s="151"/>
      <c r="AF763" s="151"/>
      <c r="AG763" s="151" t="s">
        <v>250</v>
      </c>
      <c r="AH763" s="151">
        <v>0</v>
      </c>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row>
    <row r="764" spans="1:60" outlineLevel="1">
      <c r="A764" s="158"/>
      <c r="B764" s="159"/>
      <c r="C764" s="202" t="s">
        <v>2645</v>
      </c>
      <c r="D764" s="196"/>
      <c r="E764" s="197">
        <v>33.799999999999997</v>
      </c>
      <c r="F764" s="160"/>
      <c r="G764" s="160"/>
      <c r="H764" s="160"/>
      <c r="I764" s="160"/>
      <c r="J764" s="160"/>
      <c r="K764" s="160"/>
      <c r="L764" s="160"/>
      <c r="M764" s="160"/>
      <c r="N764" s="160"/>
      <c r="O764" s="160"/>
      <c r="P764" s="160"/>
      <c r="Q764" s="160"/>
      <c r="R764" s="160"/>
      <c r="S764" s="160"/>
      <c r="T764" s="160"/>
      <c r="U764" s="160"/>
      <c r="V764" s="160"/>
      <c r="W764" s="160"/>
      <c r="X764" s="151"/>
      <c r="Y764" s="151"/>
      <c r="Z764" s="151"/>
      <c r="AA764" s="151"/>
      <c r="AB764" s="151"/>
      <c r="AC764" s="151"/>
      <c r="AD764" s="151"/>
      <c r="AE764" s="151"/>
      <c r="AF764" s="151"/>
      <c r="AG764" s="151" t="s">
        <v>250</v>
      </c>
      <c r="AH764" s="151">
        <v>1</v>
      </c>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row>
    <row r="765" spans="1:60" outlineLevel="1">
      <c r="A765" s="168">
        <v>53</v>
      </c>
      <c r="B765" s="169" t="s">
        <v>2716</v>
      </c>
      <c r="C765" s="185" t="s">
        <v>2717</v>
      </c>
      <c r="D765" s="170" t="s">
        <v>292</v>
      </c>
      <c r="E765" s="171">
        <v>46.1</v>
      </c>
      <c r="F765" s="172">
        <v>0</v>
      </c>
      <c r="G765" s="173">
        <f>ROUND(E765*F765,2)</f>
        <v>0</v>
      </c>
      <c r="H765" s="172"/>
      <c r="I765" s="173">
        <f>ROUND(E765*H765,2)</f>
        <v>0</v>
      </c>
      <c r="J765" s="172"/>
      <c r="K765" s="173">
        <f>ROUND(E765*J765,2)</f>
        <v>0</v>
      </c>
      <c r="L765" s="173">
        <v>21</v>
      </c>
      <c r="M765" s="173">
        <f>G765*(1+L765/100)</f>
        <v>0</v>
      </c>
      <c r="N765" s="173">
        <v>7.3200000000000001E-3</v>
      </c>
      <c r="O765" s="173">
        <f>ROUND(E765*N765,2)</f>
        <v>0.34</v>
      </c>
      <c r="P765" s="173">
        <v>0</v>
      </c>
      <c r="Q765" s="173">
        <f>ROUND(E765*P765,2)</f>
        <v>0</v>
      </c>
      <c r="R765" s="173"/>
      <c r="S765" s="173" t="s">
        <v>212</v>
      </c>
      <c r="T765" s="174" t="s">
        <v>202</v>
      </c>
      <c r="U765" s="160">
        <v>0.74299999999999999</v>
      </c>
      <c r="V765" s="160">
        <f>ROUND(E765*U765,2)</f>
        <v>34.25</v>
      </c>
      <c r="W765" s="160"/>
      <c r="X765" s="151"/>
      <c r="Y765" s="151"/>
      <c r="Z765" s="151"/>
      <c r="AA765" s="151"/>
      <c r="AB765" s="151"/>
      <c r="AC765" s="151"/>
      <c r="AD765" s="151"/>
      <c r="AE765" s="151"/>
      <c r="AF765" s="151"/>
      <c r="AG765" s="151" t="s">
        <v>246</v>
      </c>
      <c r="AH765" s="151"/>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row>
    <row r="766" spans="1:60" outlineLevel="1">
      <c r="A766" s="158"/>
      <c r="B766" s="159"/>
      <c r="C766" s="319" t="s">
        <v>2718</v>
      </c>
      <c r="D766" s="320"/>
      <c r="E766" s="320"/>
      <c r="F766" s="320"/>
      <c r="G766" s="320"/>
      <c r="H766" s="160"/>
      <c r="I766" s="160"/>
      <c r="J766" s="160"/>
      <c r="K766" s="160"/>
      <c r="L766" s="160"/>
      <c r="M766" s="160"/>
      <c r="N766" s="160"/>
      <c r="O766" s="160"/>
      <c r="P766" s="160"/>
      <c r="Q766" s="160"/>
      <c r="R766" s="160"/>
      <c r="S766" s="160"/>
      <c r="T766" s="160"/>
      <c r="U766" s="160"/>
      <c r="V766" s="160"/>
      <c r="W766" s="160"/>
      <c r="X766" s="151"/>
      <c r="Y766" s="151"/>
      <c r="Z766" s="151"/>
      <c r="AA766" s="151"/>
      <c r="AB766" s="151"/>
      <c r="AC766" s="151"/>
      <c r="AD766" s="151"/>
      <c r="AE766" s="151"/>
      <c r="AF766" s="151"/>
      <c r="AG766" s="151" t="s">
        <v>204</v>
      </c>
      <c r="AH766" s="151"/>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row>
    <row r="767" spans="1:60" outlineLevel="1">
      <c r="A767" s="158"/>
      <c r="B767" s="159"/>
      <c r="C767" s="317" t="s">
        <v>2719</v>
      </c>
      <c r="D767" s="318"/>
      <c r="E767" s="318"/>
      <c r="F767" s="318"/>
      <c r="G767" s="318"/>
      <c r="H767" s="160"/>
      <c r="I767" s="160"/>
      <c r="J767" s="160"/>
      <c r="K767" s="160"/>
      <c r="L767" s="160"/>
      <c r="M767" s="160"/>
      <c r="N767" s="160"/>
      <c r="O767" s="160"/>
      <c r="P767" s="160"/>
      <c r="Q767" s="160"/>
      <c r="R767" s="160"/>
      <c r="S767" s="160"/>
      <c r="T767" s="160"/>
      <c r="U767" s="160"/>
      <c r="V767" s="160"/>
      <c r="W767" s="160"/>
      <c r="X767" s="151"/>
      <c r="Y767" s="151"/>
      <c r="Z767" s="151"/>
      <c r="AA767" s="151"/>
      <c r="AB767" s="151"/>
      <c r="AC767" s="151"/>
      <c r="AD767" s="151"/>
      <c r="AE767" s="151"/>
      <c r="AF767" s="151"/>
      <c r="AG767" s="151" t="s">
        <v>204</v>
      </c>
      <c r="AH767" s="151"/>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row>
    <row r="768" spans="1:60" outlineLevel="1">
      <c r="A768" s="158"/>
      <c r="B768" s="159"/>
      <c r="C768" s="317" t="s">
        <v>2720</v>
      </c>
      <c r="D768" s="318"/>
      <c r="E768" s="318"/>
      <c r="F768" s="318"/>
      <c r="G768" s="318"/>
      <c r="H768" s="160"/>
      <c r="I768" s="160"/>
      <c r="J768" s="160"/>
      <c r="K768" s="160"/>
      <c r="L768" s="160"/>
      <c r="M768" s="160"/>
      <c r="N768" s="160"/>
      <c r="O768" s="160"/>
      <c r="P768" s="160"/>
      <c r="Q768" s="160"/>
      <c r="R768" s="160"/>
      <c r="S768" s="160"/>
      <c r="T768" s="160"/>
      <c r="U768" s="160"/>
      <c r="V768" s="160"/>
      <c r="W768" s="160"/>
      <c r="X768" s="151"/>
      <c r="Y768" s="151"/>
      <c r="Z768" s="151"/>
      <c r="AA768" s="151"/>
      <c r="AB768" s="151"/>
      <c r="AC768" s="151"/>
      <c r="AD768" s="151"/>
      <c r="AE768" s="151"/>
      <c r="AF768" s="151"/>
      <c r="AG768" s="151" t="s">
        <v>204</v>
      </c>
      <c r="AH768" s="151"/>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row>
    <row r="769" spans="1:60" outlineLevel="1">
      <c r="A769" s="158"/>
      <c r="B769" s="159"/>
      <c r="C769" s="198" t="s">
        <v>2721</v>
      </c>
      <c r="D769" s="190"/>
      <c r="E769" s="191">
        <v>9.5</v>
      </c>
      <c r="F769" s="160"/>
      <c r="G769" s="160"/>
      <c r="H769" s="160"/>
      <c r="I769" s="160"/>
      <c r="J769" s="160"/>
      <c r="K769" s="160"/>
      <c r="L769" s="160"/>
      <c r="M769" s="160"/>
      <c r="N769" s="160"/>
      <c r="O769" s="160"/>
      <c r="P769" s="160"/>
      <c r="Q769" s="160"/>
      <c r="R769" s="160"/>
      <c r="S769" s="160"/>
      <c r="T769" s="160"/>
      <c r="U769" s="160"/>
      <c r="V769" s="160"/>
      <c r="W769" s="160"/>
      <c r="X769" s="151"/>
      <c r="Y769" s="151"/>
      <c r="Z769" s="151"/>
      <c r="AA769" s="151"/>
      <c r="AB769" s="151"/>
      <c r="AC769" s="151"/>
      <c r="AD769" s="151"/>
      <c r="AE769" s="151"/>
      <c r="AF769" s="151"/>
      <c r="AG769" s="151" t="s">
        <v>250</v>
      </c>
      <c r="AH769" s="151">
        <v>0</v>
      </c>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row>
    <row r="770" spans="1:60" outlineLevel="1">
      <c r="A770" s="158"/>
      <c r="B770" s="159"/>
      <c r="C770" s="198" t="s">
        <v>2722</v>
      </c>
      <c r="D770" s="190"/>
      <c r="E770" s="191">
        <v>14.2</v>
      </c>
      <c r="F770" s="160"/>
      <c r="G770" s="160"/>
      <c r="H770" s="160"/>
      <c r="I770" s="160"/>
      <c r="J770" s="160"/>
      <c r="K770" s="160"/>
      <c r="L770" s="160"/>
      <c r="M770" s="160"/>
      <c r="N770" s="160"/>
      <c r="O770" s="160"/>
      <c r="P770" s="160"/>
      <c r="Q770" s="160"/>
      <c r="R770" s="160"/>
      <c r="S770" s="160"/>
      <c r="T770" s="160"/>
      <c r="U770" s="160"/>
      <c r="V770" s="160"/>
      <c r="W770" s="160"/>
      <c r="X770" s="151"/>
      <c r="Y770" s="151"/>
      <c r="Z770" s="151"/>
      <c r="AA770" s="151"/>
      <c r="AB770" s="151"/>
      <c r="AC770" s="151"/>
      <c r="AD770" s="151"/>
      <c r="AE770" s="151"/>
      <c r="AF770" s="151"/>
      <c r="AG770" s="151" t="s">
        <v>250</v>
      </c>
      <c r="AH770" s="151">
        <v>0</v>
      </c>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row>
    <row r="771" spans="1:60" outlineLevel="1">
      <c r="A771" s="158"/>
      <c r="B771" s="159"/>
      <c r="C771" s="198" t="s">
        <v>2723</v>
      </c>
      <c r="D771" s="190"/>
      <c r="E771" s="191">
        <v>11.4</v>
      </c>
      <c r="F771" s="160"/>
      <c r="G771" s="160"/>
      <c r="H771" s="160"/>
      <c r="I771" s="160"/>
      <c r="J771" s="160"/>
      <c r="K771" s="160"/>
      <c r="L771" s="160"/>
      <c r="M771" s="160"/>
      <c r="N771" s="160"/>
      <c r="O771" s="160"/>
      <c r="P771" s="160"/>
      <c r="Q771" s="160"/>
      <c r="R771" s="160"/>
      <c r="S771" s="160"/>
      <c r="T771" s="160"/>
      <c r="U771" s="160"/>
      <c r="V771" s="160"/>
      <c r="W771" s="160"/>
      <c r="X771" s="151"/>
      <c r="Y771" s="151"/>
      <c r="Z771" s="151"/>
      <c r="AA771" s="151"/>
      <c r="AB771" s="151"/>
      <c r="AC771" s="151"/>
      <c r="AD771" s="151"/>
      <c r="AE771" s="151"/>
      <c r="AF771" s="151"/>
      <c r="AG771" s="151" t="s">
        <v>250</v>
      </c>
      <c r="AH771" s="151">
        <v>0</v>
      </c>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row>
    <row r="772" spans="1:60" outlineLevel="1">
      <c r="A772" s="158"/>
      <c r="B772" s="159"/>
      <c r="C772" s="198" t="s">
        <v>2724</v>
      </c>
      <c r="D772" s="190"/>
      <c r="E772" s="191">
        <v>7.6</v>
      </c>
      <c r="F772" s="160"/>
      <c r="G772" s="160"/>
      <c r="H772" s="160"/>
      <c r="I772" s="160"/>
      <c r="J772" s="160"/>
      <c r="K772" s="160"/>
      <c r="L772" s="160"/>
      <c r="M772" s="160"/>
      <c r="N772" s="160"/>
      <c r="O772" s="160"/>
      <c r="P772" s="160"/>
      <c r="Q772" s="160"/>
      <c r="R772" s="160"/>
      <c r="S772" s="160"/>
      <c r="T772" s="160"/>
      <c r="U772" s="160"/>
      <c r="V772" s="160"/>
      <c r="W772" s="160"/>
      <c r="X772" s="151"/>
      <c r="Y772" s="151"/>
      <c r="Z772" s="151"/>
      <c r="AA772" s="151"/>
      <c r="AB772" s="151"/>
      <c r="AC772" s="151"/>
      <c r="AD772" s="151"/>
      <c r="AE772" s="151"/>
      <c r="AF772" s="151"/>
      <c r="AG772" s="151" t="s">
        <v>250</v>
      </c>
      <c r="AH772" s="151">
        <v>0</v>
      </c>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row>
    <row r="773" spans="1:60" outlineLevel="1">
      <c r="A773" s="158"/>
      <c r="B773" s="159"/>
      <c r="C773" s="198" t="s">
        <v>2725</v>
      </c>
      <c r="D773" s="190"/>
      <c r="E773" s="191">
        <v>3.4</v>
      </c>
      <c r="F773" s="160"/>
      <c r="G773" s="160"/>
      <c r="H773" s="160"/>
      <c r="I773" s="160"/>
      <c r="J773" s="160"/>
      <c r="K773" s="160"/>
      <c r="L773" s="160"/>
      <c r="M773" s="160"/>
      <c r="N773" s="160"/>
      <c r="O773" s="160"/>
      <c r="P773" s="160"/>
      <c r="Q773" s="160"/>
      <c r="R773" s="160"/>
      <c r="S773" s="160"/>
      <c r="T773" s="160"/>
      <c r="U773" s="160"/>
      <c r="V773" s="160"/>
      <c r="W773" s="160"/>
      <c r="X773" s="151"/>
      <c r="Y773" s="151"/>
      <c r="Z773" s="151"/>
      <c r="AA773" s="151"/>
      <c r="AB773" s="151"/>
      <c r="AC773" s="151"/>
      <c r="AD773" s="151"/>
      <c r="AE773" s="151"/>
      <c r="AF773" s="151"/>
      <c r="AG773" s="151" t="s">
        <v>250</v>
      </c>
      <c r="AH773" s="151">
        <v>0</v>
      </c>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row>
    <row r="774" spans="1:60" ht="22.5" outlineLevel="1">
      <c r="A774" s="168">
        <v>54</v>
      </c>
      <c r="B774" s="169" t="s">
        <v>647</v>
      </c>
      <c r="C774" s="185" t="s">
        <v>648</v>
      </c>
      <c r="D774" s="170" t="s">
        <v>211</v>
      </c>
      <c r="E774" s="171">
        <v>49.021500000000003</v>
      </c>
      <c r="F774" s="172">
        <v>0</v>
      </c>
      <c r="G774" s="173">
        <f>ROUND(E774*F774,2)</f>
        <v>0</v>
      </c>
      <c r="H774" s="172"/>
      <c r="I774" s="173">
        <f>ROUND(E774*H774,2)</f>
        <v>0</v>
      </c>
      <c r="J774" s="172"/>
      <c r="K774" s="173">
        <f>ROUND(E774*J774,2)</f>
        <v>0</v>
      </c>
      <c r="L774" s="173">
        <v>21</v>
      </c>
      <c r="M774" s="173">
        <f>G774*(1+L774/100)</f>
        <v>0</v>
      </c>
      <c r="N774" s="173">
        <v>1.2E-4</v>
      </c>
      <c r="O774" s="173">
        <f>ROUND(E774*N774,2)</f>
        <v>0.01</v>
      </c>
      <c r="P774" s="173">
        <v>0</v>
      </c>
      <c r="Q774" s="173">
        <f>ROUND(E774*P774,2)</f>
        <v>0</v>
      </c>
      <c r="R774" s="173" t="s">
        <v>277</v>
      </c>
      <c r="S774" s="173" t="s">
        <v>201</v>
      </c>
      <c r="T774" s="174" t="s">
        <v>245</v>
      </c>
      <c r="U774" s="160">
        <v>0</v>
      </c>
      <c r="V774" s="160">
        <f>ROUND(E774*U774,2)</f>
        <v>0</v>
      </c>
      <c r="W774" s="160"/>
      <c r="X774" s="151"/>
      <c r="Y774" s="151"/>
      <c r="Z774" s="151"/>
      <c r="AA774" s="151"/>
      <c r="AB774" s="151"/>
      <c r="AC774" s="151"/>
      <c r="AD774" s="151"/>
      <c r="AE774" s="151"/>
      <c r="AF774" s="151"/>
      <c r="AG774" s="151" t="s">
        <v>649</v>
      </c>
      <c r="AH774" s="151"/>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row>
    <row r="775" spans="1:60" outlineLevel="1">
      <c r="A775" s="158"/>
      <c r="B775" s="159"/>
      <c r="C775" s="199" t="s">
        <v>279</v>
      </c>
      <c r="D775" s="192"/>
      <c r="E775" s="193"/>
      <c r="F775" s="160"/>
      <c r="G775" s="160"/>
      <c r="H775" s="160"/>
      <c r="I775" s="160"/>
      <c r="J775" s="160"/>
      <c r="K775" s="160"/>
      <c r="L775" s="160"/>
      <c r="M775" s="160"/>
      <c r="N775" s="160"/>
      <c r="O775" s="160"/>
      <c r="P775" s="160"/>
      <c r="Q775" s="160"/>
      <c r="R775" s="160"/>
      <c r="S775" s="160"/>
      <c r="T775" s="160"/>
      <c r="U775" s="160"/>
      <c r="V775" s="160"/>
      <c r="W775" s="160"/>
      <c r="X775" s="151"/>
      <c r="Y775" s="151"/>
      <c r="Z775" s="151"/>
      <c r="AA775" s="151"/>
      <c r="AB775" s="151"/>
      <c r="AC775" s="151"/>
      <c r="AD775" s="151"/>
      <c r="AE775" s="151"/>
      <c r="AF775" s="151"/>
      <c r="AG775" s="151" t="s">
        <v>250</v>
      </c>
      <c r="AH775" s="151"/>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row>
    <row r="776" spans="1:60" outlineLevel="1">
      <c r="A776" s="158"/>
      <c r="B776" s="159"/>
      <c r="C776" s="200" t="s">
        <v>2660</v>
      </c>
      <c r="D776" s="192"/>
      <c r="E776" s="193">
        <v>9.36</v>
      </c>
      <c r="F776" s="160"/>
      <c r="G776" s="160"/>
      <c r="H776" s="160"/>
      <c r="I776" s="160"/>
      <c r="J776" s="160"/>
      <c r="K776" s="160"/>
      <c r="L776" s="160"/>
      <c r="M776" s="160"/>
      <c r="N776" s="160"/>
      <c r="O776" s="160"/>
      <c r="P776" s="160"/>
      <c r="Q776" s="160"/>
      <c r="R776" s="160"/>
      <c r="S776" s="160"/>
      <c r="T776" s="160"/>
      <c r="U776" s="160"/>
      <c r="V776" s="160"/>
      <c r="W776" s="160"/>
      <c r="X776" s="151"/>
      <c r="Y776" s="151"/>
      <c r="Z776" s="151"/>
      <c r="AA776" s="151"/>
      <c r="AB776" s="151"/>
      <c r="AC776" s="151"/>
      <c r="AD776" s="151"/>
      <c r="AE776" s="151"/>
      <c r="AF776" s="151"/>
      <c r="AG776" s="151" t="s">
        <v>250</v>
      </c>
      <c r="AH776" s="151">
        <v>2</v>
      </c>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row>
    <row r="777" spans="1:60" outlineLevel="1">
      <c r="A777" s="158"/>
      <c r="B777" s="159"/>
      <c r="C777" s="200" t="s">
        <v>2661</v>
      </c>
      <c r="D777" s="192"/>
      <c r="E777" s="193">
        <v>7.5</v>
      </c>
      <c r="F777" s="160"/>
      <c r="G777" s="160"/>
      <c r="H777" s="160"/>
      <c r="I777" s="160"/>
      <c r="J777" s="160"/>
      <c r="K777" s="160"/>
      <c r="L777" s="160"/>
      <c r="M777" s="160"/>
      <c r="N777" s="160"/>
      <c r="O777" s="160"/>
      <c r="P777" s="160"/>
      <c r="Q777" s="160"/>
      <c r="R777" s="160"/>
      <c r="S777" s="160"/>
      <c r="T777" s="160"/>
      <c r="U777" s="160"/>
      <c r="V777" s="160"/>
      <c r="W777" s="160"/>
      <c r="X777" s="151"/>
      <c r="Y777" s="151"/>
      <c r="Z777" s="151"/>
      <c r="AA777" s="151"/>
      <c r="AB777" s="151"/>
      <c r="AC777" s="151"/>
      <c r="AD777" s="151"/>
      <c r="AE777" s="151"/>
      <c r="AF777" s="151"/>
      <c r="AG777" s="151" t="s">
        <v>250</v>
      </c>
      <c r="AH777" s="151">
        <v>2</v>
      </c>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row>
    <row r="778" spans="1:60" outlineLevel="1">
      <c r="A778" s="158"/>
      <c r="B778" s="159"/>
      <c r="C778" s="200" t="s">
        <v>2662</v>
      </c>
      <c r="D778" s="192"/>
      <c r="E778" s="193">
        <v>1.33</v>
      </c>
      <c r="F778" s="160"/>
      <c r="G778" s="160"/>
      <c r="H778" s="160"/>
      <c r="I778" s="160"/>
      <c r="J778" s="160"/>
      <c r="K778" s="160"/>
      <c r="L778" s="160"/>
      <c r="M778" s="160"/>
      <c r="N778" s="160"/>
      <c r="O778" s="160"/>
      <c r="P778" s="160"/>
      <c r="Q778" s="160"/>
      <c r="R778" s="160"/>
      <c r="S778" s="160"/>
      <c r="T778" s="160"/>
      <c r="U778" s="160"/>
      <c r="V778" s="160"/>
      <c r="W778" s="160"/>
      <c r="X778" s="151"/>
      <c r="Y778" s="151"/>
      <c r="Z778" s="151"/>
      <c r="AA778" s="151"/>
      <c r="AB778" s="151"/>
      <c r="AC778" s="151"/>
      <c r="AD778" s="151"/>
      <c r="AE778" s="151"/>
      <c r="AF778" s="151"/>
      <c r="AG778" s="151" t="s">
        <v>250</v>
      </c>
      <c r="AH778" s="151">
        <v>2</v>
      </c>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row>
    <row r="779" spans="1:60" outlineLevel="1">
      <c r="A779" s="158"/>
      <c r="B779" s="159"/>
      <c r="C779" s="200" t="s">
        <v>2663</v>
      </c>
      <c r="D779" s="192"/>
      <c r="E779" s="193">
        <v>6.12</v>
      </c>
      <c r="F779" s="160"/>
      <c r="G779" s="160"/>
      <c r="H779" s="160"/>
      <c r="I779" s="160"/>
      <c r="J779" s="160"/>
      <c r="K779" s="160"/>
      <c r="L779" s="160"/>
      <c r="M779" s="160"/>
      <c r="N779" s="160"/>
      <c r="O779" s="160"/>
      <c r="P779" s="160"/>
      <c r="Q779" s="160"/>
      <c r="R779" s="160"/>
      <c r="S779" s="160"/>
      <c r="T779" s="160"/>
      <c r="U779" s="160"/>
      <c r="V779" s="160"/>
      <c r="W779" s="160"/>
      <c r="X779" s="151"/>
      <c r="Y779" s="151"/>
      <c r="Z779" s="151"/>
      <c r="AA779" s="151"/>
      <c r="AB779" s="151"/>
      <c r="AC779" s="151"/>
      <c r="AD779" s="151"/>
      <c r="AE779" s="151"/>
      <c r="AF779" s="151"/>
      <c r="AG779" s="151" t="s">
        <v>250</v>
      </c>
      <c r="AH779" s="151">
        <v>2</v>
      </c>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row>
    <row r="780" spans="1:60" outlineLevel="1">
      <c r="A780" s="158"/>
      <c r="B780" s="159"/>
      <c r="C780" s="200" t="s">
        <v>2664</v>
      </c>
      <c r="D780" s="192"/>
      <c r="E780" s="193">
        <v>23.01</v>
      </c>
      <c r="F780" s="160"/>
      <c r="G780" s="160"/>
      <c r="H780" s="160"/>
      <c r="I780" s="160"/>
      <c r="J780" s="160"/>
      <c r="K780" s="160"/>
      <c r="L780" s="160"/>
      <c r="M780" s="160"/>
      <c r="N780" s="160"/>
      <c r="O780" s="160"/>
      <c r="P780" s="160"/>
      <c r="Q780" s="160"/>
      <c r="R780" s="160"/>
      <c r="S780" s="160"/>
      <c r="T780" s="160"/>
      <c r="U780" s="160"/>
      <c r="V780" s="160"/>
      <c r="W780" s="160"/>
      <c r="X780" s="151"/>
      <c r="Y780" s="151"/>
      <c r="Z780" s="151"/>
      <c r="AA780" s="151"/>
      <c r="AB780" s="151"/>
      <c r="AC780" s="151"/>
      <c r="AD780" s="151"/>
      <c r="AE780" s="151"/>
      <c r="AF780" s="151"/>
      <c r="AG780" s="151" t="s">
        <v>250</v>
      </c>
      <c r="AH780" s="151">
        <v>2</v>
      </c>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row>
    <row r="781" spans="1:60" outlineLevel="1">
      <c r="A781" s="158"/>
      <c r="B781" s="159"/>
      <c r="C781" s="200" t="s">
        <v>2665</v>
      </c>
      <c r="D781" s="192"/>
      <c r="E781" s="193">
        <v>2.92</v>
      </c>
      <c r="F781" s="160"/>
      <c r="G781" s="160"/>
      <c r="H781" s="160"/>
      <c r="I781" s="160"/>
      <c r="J781" s="160"/>
      <c r="K781" s="160"/>
      <c r="L781" s="160"/>
      <c r="M781" s="160"/>
      <c r="N781" s="160"/>
      <c r="O781" s="160"/>
      <c r="P781" s="160"/>
      <c r="Q781" s="160"/>
      <c r="R781" s="160"/>
      <c r="S781" s="160"/>
      <c r="T781" s="160"/>
      <c r="U781" s="160"/>
      <c r="V781" s="160"/>
      <c r="W781" s="160"/>
      <c r="X781" s="151"/>
      <c r="Y781" s="151"/>
      <c r="Z781" s="151"/>
      <c r="AA781" s="151"/>
      <c r="AB781" s="151"/>
      <c r="AC781" s="151"/>
      <c r="AD781" s="151"/>
      <c r="AE781" s="151"/>
      <c r="AF781" s="151"/>
      <c r="AG781" s="151" t="s">
        <v>250</v>
      </c>
      <c r="AH781" s="151">
        <v>2</v>
      </c>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row>
    <row r="782" spans="1:60" outlineLevel="1">
      <c r="A782" s="158"/>
      <c r="B782" s="159"/>
      <c r="C782" s="200" t="s">
        <v>2666</v>
      </c>
      <c r="D782" s="192"/>
      <c r="E782" s="193">
        <v>1.77</v>
      </c>
      <c r="F782" s="160"/>
      <c r="G782" s="160"/>
      <c r="H782" s="160"/>
      <c r="I782" s="160"/>
      <c r="J782" s="160"/>
      <c r="K782" s="160"/>
      <c r="L782" s="160"/>
      <c r="M782" s="160"/>
      <c r="N782" s="160"/>
      <c r="O782" s="160"/>
      <c r="P782" s="160"/>
      <c r="Q782" s="160"/>
      <c r="R782" s="160"/>
      <c r="S782" s="160"/>
      <c r="T782" s="160"/>
      <c r="U782" s="160"/>
      <c r="V782" s="160"/>
      <c r="W782" s="160"/>
      <c r="X782" s="151"/>
      <c r="Y782" s="151"/>
      <c r="Z782" s="151"/>
      <c r="AA782" s="151"/>
      <c r="AB782" s="151"/>
      <c r="AC782" s="151"/>
      <c r="AD782" s="151"/>
      <c r="AE782" s="151"/>
      <c r="AF782" s="151"/>
      <c r="AG782" s="151" t="s">
        <v>250</v>
      </c>
      <c r="AH782" s="151">
        <v>2</v>
      </c>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row>
    <row r="783" spans="1:60" outlineLevel="1">
      <c r="A783" s="158"/>
      <c r="B783" s="159"/>
      <c r="C783" s="200" t="s">
        <v>2667</v>
      </c>
      <c r="D783" s="192"/>
      <c r="E783" s="193">
        <v>1.1000000000000001</v>
      </c>
      <c r="F783" s="160"/>
      <c r="G783" s="160"/>
      <c r="H783" s="160"/>
      <c r="I783" s="160"/>
      <c r="J783" s="160"/>
      <c r="K783" s="160"/>
      <c r="L783" s="160"/>
      <c r="M783" s="160"/>
      <c r="N783" s="160"/>
      <c r="O783" s="160"/>
      <c r="P783" s="160"/>
      <c r="Q783" s="160"/>
      <c r="R783" s="160"/>
      <c r="S783" s="160"/>
      <c r="T783" s="160"/>
      <c r="U783" s="160"/>
      <c r="V783" s="160"/>
      <c r="W783" s="160"/>
      <c r="X783" s="151"/>
      <c r="Y783" s="151"/>
      <c r="Z783" s="151"/>
      <c r="AA783" s="151"/>
      <c r="AB783" s="151"/>
      <c r="AC783" s="151"/>
      <c r="AD783" s="151"/>
      <c r="AE783" s="151"/>
      <c r="AF783" s="151"/>
      <c r="AG783" s="151" t="s">
        <v>250</v>
      </c>
      <c r="AH783" s="151">
        <v>2</v>
      </c>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row>
    <row r="784" spans="1:60" outlineLevel="1">
      <c r="A784" s="158"/>
      <c r="B784" s="159"/>
      <c r="C784" s="200" t="s">
        <v>2668</v>
      </c>
      <c r="D784" s="192"/>
      <c r="E784" s="193">
        <v>0.5</v>
      </c>
      <c r="F784" s="160"/>
      <c r="G784" s="160"/>
      <c r="H784" s="160"/>
      <c r="I784" s="160"/>
      <c r="J784" s="160"/>
      <c r="K784" s="160"/>
      <c r="L784" s="160"/>
      <c r="M784" s="160"/>
      <c r="N784" s="160"/>
      <c r="O784" s="160"/>
      <c r="P784" s="160"/>
      <c r="Q784" s="160"/>
      <c r="R784" s="160"/>
      <c r="S784" s="160"/>
      <c r="T784" s="160"/>
      <c r="U784" s="160"/>
      <c r="V784" s="160"/>
      <c r="W784" s="160"/>
      <c r="X784" s="151"/>
      <c r="Y784" s="151"/>
      <c r="Z784" s="151"/>
      <c r="AA784" s="151"/>
      <c r="AB784" s="151"/>
      <c r="AC784" s="151"/>
      <c r="AD784" s="151"/>
      <c r="AE784" s="151"/>
      <c r="AF784" s="151"/>
      <c r="AG784" s="151" t="s">
        <v>250</v>
      </c>
      <c r="AH784" s="151">
        <v>2</v>
      </c>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row>
    <row r="785" spans="1:60" outlineLevel="1">
      <c r="A785" s="158"/>
      <c r="B785" s="159"/>
      <c r="C785" s="200" t="s">
        <v>2669</v>
      </c>
      <c r="D785" s="192"/>
      <c r="E785" s="193">
        <v>6.85</v>
      </c>
      <c r="F785" s="160"/>
      <c r="G785" s="160"/>
      <c r="H785" s="160"/>
      <c r="I785" s="160"/>
      <c r="J785" s="160"/>
      <c r="K785" s="160"/>
      <c r="L785" s="160"/>
      <c r="M785" s="160"/>
      <c r="N785" s="160"/>
      <c r="O785" s="160"/>
      <c r="P785" s="160"/>
      <c r="Q785" s="160"/>
      <c r="R785" s="160"/>
      <c r="S785" s="160"/>
      <c r="T785" s="160"/>
      <c r="U785" s="160"/>
      <c r="V785" s="160"/>
      <c r="W785" s="160"/>
      <c r="X785" s="151"/>
      <c r="Y785" s="151"/>
      <c r="Z785" s="151"/>
      <c r="AA785" s="151"/>
      <c r="AB785" s="151"/>
      <c r="AC785" s="151"/>
      <c r="AD785" s="151"/>
      <c r="AE785" s="151"/>
      <c r="AF785" s="151"/>
      <c r="AG785" s="151" t="s">
        <v>250</v>
      </c>
      <c r="AH785" s="151">
        <v>2</v>
      </c>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row>
    <row r="786" spans="1:60" outlineLevel="1">
      <c r="A786" s="158"/>
      <c r="B786" s="159"/>
      <c r="C786" s="200" t="s">
        <v>2670</v>
      </c>
      <c r="D786" s="192"/>
      <c r="E786" s="193">
        <v>7.8</v>
      </c>
      <c r="F786" s="160"/>
      <c r="G786" s="160"/>
      <c r="H786" s="160"/>
      <c r="I786" s="160"/>
      <c r="J786" s="160"/>
      <c r="K786" s="160"/>
      <c r="L786" s="160"/>
      <c r="M786" s="160"/>
      <c r="N786" s="160"/>
      <c r="O786" s="160"/>
      <c r="P786" s="160"/>
      <c r="Q786" s="160"/>
      <c r="R786" s="160"/>
      <c r="S786" s="160"/>
      <c r="T786" s="160"/>
      <c r="U786" s="160"/>
      <c r="V786" s="160"/>
      <c r="W786" s="160"/>
      <c r="X786" s="151"/>
      <c r="Y786" s="151"/>
      <c r="Z786" s="151"/>
      <c r="AA786" s="151"/>
      <c r="AB786" s="151"/>
      <c r="AC786" s="151"/>
      <c r="AD786" s="151"/>
      <c r="AE786" s="151"/>
      <c r="AF786" s="151"/>
      <c r="AG786" s="151" t="s">
        <v>250</v>
      </c>
      <c r="AH786" s="151">
        <v>2</v>
      </c>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row>
    <row r="787" spans="1:60" outlineLevel="1">
      <c r="A787" s="158"/>
      <c r="B787" s="159"/>
      <c r="C787" s="200" t="s">
        <v>2671</v>
      </c>
      <c r="D787" s="192"/>
      <c r="E787" s="193">
        <v>14.4</v>
      </c>
      <c r="F787" s="160"/>
      <c r="G787" s="160"/>
      <c r="H787" s="160"/>
      <c r="I787" s="160"/>
      <c r="J787" s="160"/>
      <c r="K787" s="160"/>
      <c r="L787" s="160"/>
      <c r="M787" s="160"/>
      <c r="N787" s="160"/>
      <c r="O787" s="160"/>
      <c r="P787" s="160"/>
      <c r="Q787" s="160"/>
      <c r="R787" s="160"/>
      <c r="S787" s="160"/>
      <c r="T787" s="160"/>
      <c r="U787" s="160"/>
      <c r="V787" s="160"/>
      <c r="W787" s="160"/>
      <c r="X787" s="151"/>
      <c r="Y787" s="151"/>
      <c r="Z787" s="151"/>
      <c r="AA787" s="151"/>
      <c r="AB787" s="151"/>
      <c r="AC787" s="151"/>
      <c r="AD787" s="151"/>
      <c r="AE787" s="151"/>
      <c r="AF787" s="151"/>
      <c r="AG787" s="151" t="s">
        <v>250</v>
      </c>
      <c r="AH787" s="151">
        <v>2</v>
      </c>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row>
    <row r="788" spans="1:60" outlineLevel="1">
      <c r="A788" s="158"/>
      <c r="B788" s="159"/>
      <c r="C788" s="200" t="s">
        <v>2672</v>
      </c>
      <c r="D788" s="192"/>
      <c r="E788" s="193">
        <v>1.2</v>
      </c>
      <c r="F788" s="160"/>
      <c r="G788" s="160"/>
      <c r="H788" s="160"/>
      <c r="I788" s="160"/>
      <c r="J788" s="160"/>
      <c r="K788" s="160"/>
      <c r="L788" s="160"/>
      <c r="M788" s="160"/>
      <c r="N788" s="160"/>
      <c r="O788" s="160"/>
      <c r="P788" s="160"/>
      <c r="Q788" s="160"/>
      <c r="R788" s="160"/>
      <c r="S788" s="160"/>
      <c r="T788" s="160"/>
      <c r="U788" s="160"/>
      <c r="V788" s="160"/>
      <c r="W788" s="160"/>
      <c r="X788" s="151"/>
      <c r="Y788" s="151"/>
      <c r="Z788" s="151"/>
      <c r="AA788" s="151"/>
      <c r="AB788" s="151"/>
      <c r="AC788" s="151"/>
      <c r="AD788" s="151"/>
      <c r="AE788" s="151"/>
      <c r="AF788" s="151"/>
      <c r="AG788" s="151" t="s">
        <v>250</v>
      </c>
      <c r="AH788" s="151">
        <v>2</v>
      </c>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row>
    <row r="789" spans="1:60" outlineLevel="1">
      <c r="A789" s="158"/>
      <c r="B789" s="159"/>
      <c r="C789" s="200" t="s">
        <v>2673</v>
      </c>
      <c r="D789" s="192"/>
      <c r="E789" s="193">
        <v>1.65</v>
      </c>
      <c r="F789" s="160"/>
      <c r="G789" s="160"/>
      <c r="H789" s="160"/>
      <c r="I789" s="160"/>
      <c r="J789" s="160"/>
      <c r="K789" s="160"/>
      <c r="L789" s="160"/>
      <c r="M789" s="160"/>
      <c r="N789" s="160"/>
      <c r="O789" s="160"/>
      <c r="P789" s="160"/>
      <c r="Q789" s="160"/>
      <c r="R789" s="160"/>
      <c r="S789" s="160"/>
      <c r="T789" s="160"/>
      <c r="U789" s="160"/>
      <c r="V789" s="160"/>
      <c r="W789" s="160"/>
      <c r="X789" s="151"/>
      <c r="Y789" s="151"/>
      <c r="Z789" s="151"/>
      <c r="AA789" s="151"/>
      <c r="AB789" s="151"/>
      <c r="AC789" s="151"/>
      <c r="AD789" s="151"/>
      <c r="AE789" s="151"/>
      <c r="AF789" s="151"/>
      <c r="AG789" s="151" t="s">
        <v>250</v>
      </c>
      <c r="AH789" s="151">
        <v>2</v>
      </c>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row>
    <row r="790" spans="1:60" outlineLevel="1">
      <c r="A790" s="158"/>
      <c r="B790" s="159"/>
      <c r="C790" s="200" t="s">
        <v>2674</v>
      </c>
      <c r="D790" s="192"/>
      <c r="E790" s="193">
        <v>1.65</v>
      </c>
      <c r="F790" s="160"/>
      <c r="G790" s="160"/>
      <c r="H790" s="160"/>
      <c r="I790" s="160"/>
      <c r="J790" s="160"/>
      <c r="K790" s="160"/>
      <c r="L790" s="160"/>
      <c r="M790" s="160"/>
      <c r="N790" s="160"/>
      <c r="O790" s="160"/>
      <c r="P790" s="160"/>
      <c r="Q790" s="160"/>
      <c r="R790" s="160"/>
      <c r="S790" s="160"/>
      <c r="T790" s="160"/>
      <c r="U790" s="160"/>
      <c r="V790" s="160"/>
      <c r="W790" s="160"/>
      <c r="X790" s="151"/>
      <c r="Y790" s="151"/>
      <c r="Z790" s="151"/>
      <c r="AA790" s="151"/>
      <c r="AB790" s="151"/>
      <c r="AC790" s="151"/>
      <c r="AD790" s="151"/>
      <c r="AE790" s="151"/>
      <c r="AF790" s="151"/>
      <c r="AG790" s="151" t="s">
        <v>250</v>
      </c>
      <c r="AH790" s="151">
        <v>2</v>
      </c>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row>
    <row r="791" spans="1:60" outlineLevel="1">
      <c r="A791" s="158"/>
      <c r="B791" s="159"/>
      <c r="C791" s="200" t="s">
        <v>2675</v>
      </c>
      <c r="D791" s="192"/>
      <c r="E791" s="193">
        <v>1.97</v>
      </c>
      <c r="F791" s="160"/>
      <c r="G791" s="160"/>
      <c r="H791" s="160"/>
      <c r="I791" s="160"/>
      <c r="J791" s="160"/>
      <c r="K791" s="160"/>
      <c r="L791" s="160"/>
      <c r="M791" s="160"/>
      <c r="N791" s="160"/>
      <c r="O791" s="160"/>
      <c r="P791" s="160"/>
      <c r="Q791" s="160"/>
      <c r="R791" s="160"/>
      <c r="S791" s="160"/>
      <c r="T791" s="160"/>
      <c r="U791" s="160"/>
      <c r="V791" s="160"/>
      <c r="W791" s="160"/>
      <c r="X791" s="151"/>
      <c r="Y791" s="151"/>
      <c r="Z791" s="151"/>
      <c r="AA791" s="151"/>
      <c r="AB791" s="151"/>
      <c r="AC791" s="151"/>
      <c r="AD791" s="151"/>
      <c r="AE791" s="151"/>
      <c r="AF791" s="151"/>
      <c r="AG791" s="151" t="s">
        <v>250</v>
      </c>
      <c r="AH791" s="151">
        <v>2</v>
      </c>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row>
    <row r="792" spans="1:60" outlineLevel="1">
      <c r="A792" s="158"/>
      <c r="B792" s="159"/>
      <c r="C792" s="201" t="s">
        <v>284</v>
      </c>
      <c r="D792" s="194"/>
      <c r="E792" s="195">
        <v>89.13</v>
      </c>
      <c r="F792" s="160"/>
      <c r="G792" s="160"/>
      <c r="H792" s="160"/>
      <c r="I792" s="160"/>
      <c r="J792" s="160"/>
      <c r="K792" s="160"/>
      <c r="L792" s="160"/>
      <c r="M792" s="160"/>
      <c r="N792" s="160"/>
      <c r="O792" s="160"/>
      <c r="P792" s="160"/>
      <c r="Q792" s="160"/>
      <c r="R792" s="160"/>
      <c r="S792" s="160"/>
      <c r="T792" s="160"/>
      <c r="U792" s="160"/>
      <c r="V792" s="160"/>
      <c r="W792" s="160"/>
      <c r="X792" s="151"/>
      <c r="Y792" s="151"/>
      <c r="Z792" s="151"/>
      <c r="AA792" s="151"/>
      <c r="AB792" s="151"/>
      <c r="AC792" s="151"/>
      <c r="AD792" s="151"/>
      <c r="AE792" s="151"/>
      <c r="AF792" s="151"/>
      <c r="AG792" s="151" t="s">
        <v>250</v>
      </c>
      <c r="AH792" s="151">
        <v>3</v>
      </c>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row>
    <row r="793" spans="1:60" outlineLevel="1">
      <c r="A793" s="158"/>
      <c r="B793" s="159"/>
      <c r="C793" s="199" t="s">
        <v>285</v>
      </c>
      <c r="D793" s="192"/>
      <c r="E793" s="193"/>
      <c r="F793" s="160"/>
      <c r="G793" s="160"/>
      <c r="H793" s="160"/>
      <c r="I793" s="160"/>
      <c r="J793" s="160"/>
      <c r="K793" s="160"/>
      <c r="L793" s="160"/>
      <c r="M793" s="160"/>
      <c r="N793" s="160"/>
      <c r="O793" s="160"/>
      <c r="P793" s="160"/>
      <c r="Q793" s="160"/>
      <c r="R793" s="160"/>
      <c r="S793" s="160"/>
      <c r="T793" s="160"/>
      <c r="U793" s="160"/>
      <c r="V793" s="160"/>
      <c r="W793" s="160"/>
      <c r="X793" s="151"/>
      <c r="Y793" s="151"/>
      <c r="Z793" s="151"/>
      <c r="AA793" s="151"/>
      <c r="AB793" s="151"/>
      <c r="AC793" s="151"/>
      <c r="AD793" s="151"/>
      <c r="AE793" s="151"/>
      <c r="AF793" s="151"/>
      <c r="AG793" s="151" t="s">
        <v>250</v>
      </c>
      <c r="AH793" s="151"/>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row>
    <row r="794" spans="1:60" outlineLevel="1">
      <c r="A794" s="158"/>
      <c r="B794" s="159"/>
      <c r="C794" s="198" t="s">
        <v>2726</v>
      </c>
      <c r="D794" s="190"/>
      <c r="E794" s="191">
        <v>49.021500000000003</v>
      </c>
      <c r="F794" s="160"/>
      <c r="G794" s="160"/>
      <c r="H794" s="160"/>
      <c r="I794" s="160"/>
      <c r="J794" s="160"/>
      <c r="K794" s="160"/>
      <c r="L794" s="160"/>
      <c r="M794" s="160"/>
      <c r="N794" s="160"/>
      <c r="O794" s="160"/>
      <c r="P794" s="160"/>
      <c r="Q794" s="160"/>
      <c r="R794" s="160"/>
      <c r="S794" s="160"/>
      <c r="T794" s="160"/>
      <c r="U794" s="160"/>
      <c r="V794" s="160"/>
      <c r="W794" s="160"/>
      <c r="X794" s="151"/>
      <c r="Y794" s="151"/>
      <c r="Z794" s="151"/>
      <c r="AA794" s="151"/>
      <c r="AB794" s="151"/>
      <c r="AC794" s="151"/>
      <c r="AD794" s="151"/>
      <c r="AE794" s="151"/>
      <c r="AF794" s="151"/>
      <c r="AG794" s="151" t="s">
        <v>250</v>
      </c>
      <c r="AH794" s="151">
        <v>0</v>
      </c>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row>
    <row r="795" spans="1:60" outlineLevel="1">
      <c r="A795" s="168">
        <v>55</v>
      </c>
      <c r="B795" s="169" t="s">
        <v>2727</v>
      </c>
      <c r="C795" s="185" t="s">
        <v>2728</v>
      </c>
      <c r="D795" s="170" t="s">
        <v>318</v>
      </c>
      <c r="E795" s="171">
        <v>23.42428</v>
      </c>
      <c r="F795" s="172">
        <v>0</v>
      </c>
      <c r="G795" s="173">
        <f>ROUND(E795*F795,2)</f>
        <v>0</v>
      </c>
      <c r="H795" s="172"/>
      <c r="I795" s="173">
        <f>ROUND(E795*H795,2)</f>
        <v>0</v>
      </c>
      <c r="J795" s="172"/>
      <c r="K795" s="173">
        <f>ROUND(E795*J795,2)</f>
        <v>0</v>
      </c>
      <c r="L795" s="173">
        <v>21</v>
      </c>
      <c r="M795" s="173">
        <f>G795*(1+L795/100)</f>
        <v>0</v>
      </c>
      <c r="N795" s="173">
        <v>5.0000000000000001E-4</v>
      </c>
      <c r="O795" s="173">
        <f>ROUND(E795*N795,2)</f>
        <v>0.01</v>
      </c>
      <c r="P795" s="173">
        <v>0</v>
      </c>
      <c r="Q795" s="173">
        <f>ROUND(E795*P795,2)</f>
        <v>0</v>
      </c>
      <c r="R795" s="173" t="s">
        <v>277</v>
      </c>
      <c r="S795" s="173" t="s">
        <v>201</v>
      </c>
      <c r="T795" s="174" t="s">
        <v>245</v>
      </c>
      <c r="U795" s="160">
        <v>0</v>
      </c>
      <c r="V795" s="160">
        <f>ROUND(E795*U795,2)</f>
        <v>0</v>
      </c>
      <c r="W795" s="160"/>
      <c r="X795" s="151"/>
      <c r="Y795" s="151"/>
      <c r="Z795" s="151"/>
      <c r="AA795" s="151"/>
      <c r="AB795" s="151"/>
      <c r="AC795" s="151"/>
      <c r="AD795" s="151"/>
      <c r="AE795" s="151"/>
      <c r="AF795" s="151"/>
      <c r="AG795" s="151" t="s">
        <v>649</v>
      </c>
      <c r="AH795" s="151"/>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row>
    <row r="796" spans="1:60" outlineLevel="1">
      <c r="A796" s="158"/>
      <c r="B796" s="159"/>
      <c r="C796" s="198" t="s">
        <v>2729</v>
      </c>
      <c r="D796" s="190"/>
      <c r="E796" s="191">
        <v>23.42428</v>
      </c>
      <c r="F796" s="160"/>
      <c r="G796" s="160"/>
      <c r="H796" s="160"/>
      <c r="I796" s="160"/>
      <c r="J796" s="160"/>
      <c r="K796" s="160"/>
      <c r="L796" s="160"/>
      <c r="M796" s="160"/>
      <c r="N796" s="160"/>
      <c r="O796" s="160"/>
      <c r="P796" s="160"/>
      <c r="Q796" s="160"/>
      <c r="R796" s="160"/>
      <c r="S796" s="160"/>
      <c r="T796" s="160"/>
      <c r="U796" s="160"/>
      <c r="V796" s="160"/>
      <c r="W796" s="160"/>
      <c r="X796" s="151"/>
      <c r="Y796" s="151"/>
      <c r="Z796" s="151"/>
      <c r="AA796" s="151"/>
      <c r="AB796" s="151"/>
      <c r="AC796" s="151"/>
      <c r="AD796" s="151"/>
      <c r="AE796" s="151"/>
      <c r="AF796" s="151"/>
      <c r="AG796" s="151" t="s">
        <v>250</v>
      </c>
      <c r="AH796" s="151">
        <v>0</v>
      </c>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row>
    <row r="797" spans="1:60" outlineLevel="1">
      <c r="A797" s="168">
        <v>56</v>
      </c>
      <c r="B797" s="169" t="s">
        <v>653</v>
      </c>
      <c r="C797" s="185" t="s">
        <v>654</v>
      </c>
      <c r="D797" s="170" t="s">
        <v>211</v>
      </c>
      <c r="E797" s="171">
        <v>162.02780000000001</v>
      </c>
      <c r="F797" s="172">
        <v>0</v>
      </c>
      <c r="G797" s="173">
        <f>ROUND(E797*F797,2)</f>
        <v>0</v>
      </c>
      <c r="H797" s="172"/>
      <c r="I797" s="173">
        <f>ROUND(E797*H797,2)</f>
        <v>0</v>
      </c>
      <c r="J797" s="172"/>
      <c r="K797" s="173">
        <f>ROUND(E797*J797,2)</f>
        <v>0</v>
      </c>
      <c r="L797" s="173">
        <v>21</v>
      </c>
      <c r="M797" s="173">
        <f>G797*(1+L797/100)</f>
        <v>0</v>
      </c>
      <c r="N797" s="173">
        <v>2.5000000000000001E-4</v>
      </c>
      <c r="O797" s="173">
        <f>ROUND(E797*N797,2)</f>
        <v>0.04</v>
      </c>
      <c r="P797" s="173">
        <v>0</v>
      </c>
      <c r="Q797" s="173">
        <f>ROUND(E797*P797,2)</f>
        <v>0</v>
      </c>
      <c r="R797" s="173" t="s">
        <v>277</v>
      </c>
      <c r="S797" s="173" t="s">
        <v>201</v>
      </c>
      <c r="T797" s="174" t="s">
        <v>245</v>
      </c>
      <c r="U797" s="160">
        <v>0</v>
      </c>
      <c r="V797" s="160">
        <f>ROUND(E797*U797,2)</f>
        <v>0</v>
      </c>
      <c r="W797" s="160"/>
      <c r="X797" s="151"/>
      <c r="Y797" s="151"/>
      <c r="Z797" s="151"/>
      <c r="AA797" s="151"/>
      <c r="AB797" s="151"/>
      <c r="AC797" s="151"/>
      <c r="AD797" s="151"/>
      <c r="AE797" s="151"/>
      <c r="AF797" s="151"/>
      <c r="AG797" s="151" t="s">
        <v>649</v>
      </c>
      <c r="AH797" s="151"/>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row>
    <row r="798" spans="1:60" outlineLevel="1">
      <c r="A798" s="158"/>
      <c r="B798" s="159"/>
      <c r="C798" s="199" t="s">
        <v>279</v>
      </c>
      <c r="D798" s="192"/>
      <c r="E798" s="193"/>
      <c r="F798" s="160"/>
      <c r="G798" s="160"/>
      <c r="H798" s="160"/>
      <c r="I798" s="160"/>
      <c r="J798" s="160"/>
      <c r="K798" s="160"/>
      <c r="L798" s="160"/>
      <c r="M798" s="160"/>
      <c r="N798" s="160"/>
      <c r="O798" s="160"/>
      <c r="P798" s="160"/>
      <c r="Q798" s="160"/>
      <c r="R798" s="160"/>
      <c r="S798" s="160"/>
      <c r="T798" s="160"/>
      <c r="U798" s="160"/>
      <c r="V798" s="160"/>
      <c r="W798" s="160"/>
      <c r="X798" s="151"/>
      <c r="Y798" s="151"/>
      <c r="Z798" s="151"/>
      <c r="AA798" s="151"/>
      <c r="AB798" s="151"/>
      <c r="AC798" s="151"/>
      <c r="AD798" s="151"/>
      <c r="AE798" s="151"/>
      <c r="AF798" s="151"/>
      <c r="AG798" s="151" t="s">
        <v>250</v>
      </c>
      <c r="AH798" s="151"/>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row>
    <row r="799" spans="1:60" outlineLevel="1">
      <c r="A799" s="158"/>
      <c r="B799" s="159"/>
      <c r="C799" s="200" t="s">
        <v>2730</v>
      </c>
      <c r="D799" s="192"/>
      <c r="E799" s="193">
        <v>5.0199999999999996</v>
      </c>
      <c r="F799" s="160"/>
      <c r="G799" s="160"/>
      <c r="H799" s="160"/>
      <c r="I799" s="160"/>
      <c r="J799" s="160"/>
      <c r="K799" s="160"/>
      <c r="L799" s="160"/>
      <c r="M799" s="160"/>
      <c r="N799" s="160"/>
      <c r="O799" s="160"/>
      <c r="P799" s="160"/>
      <c r="Q799" s="160"/>
      <c r="R799" s="160"/>
      <c r="S799" s="160"/>
      <c r="T799" s="160"/>
      <c r="U799" s="160"/>
      <c r="V799" s="160"/>
      <c r="W799" s="160"/>
      <c r="X799" s="151"/>
      <c r="Y799" s="151"/>
      <c r="Z799" s="151"/>
      <c r="AA799" s="151"/>
      <c r="AB799" s="151"/>
      <c r="AC799" s="151"/>
      <c r="AD799" s="151"/>
      <c r="AE799" s="151"/>
      <c r="AF799" s="151"/>
      <c r="AG799" s="151" t="s">
        <v>250</v>
      </c>
      <c r="AH799" s="151">
        <v>2</v>
      </c>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row>
    <row r="800" spans="1:60" outlineLevel="1">
      <c r="A800" s="158"/>
      <c r="B800" s="159"/>
      <c r="C800" s="200" t="s">
        <v>2577</v>
      </c>
      <c r="D800" s="192"/>
      <c r="E800" s="193">
        <v>7.19</v>
      </c>
      <c r="F800" s="160"/>
      <c r="G800" s="160"/>
      <c r="H800" s="160"/>
      <c r="I800" s="160"/>
      <c r="J800" s="160"/>
      <c r="K800" s="160"/>
      <c r="L800" s="160"/>
      <c r="M800" s="160"/>
      <c r="N800" s="160"/>
      <c r="O800" s="160"/>
      <c r="P800" s="160"/>
      <c r="Q800" s="160"/>
      <c r="R800" s="160"/>
      <c r="S800" s="160"/>
      <c r="T800" s="160"/>
      <c r="U800" s="160"/>
      <c r="V800" s="160"/>
      <c r="W800" s="160"/>
      <c r="X800" s="151"/>
      <c r="Y800" s="151"/>
      <c r="Z800" s="151"/>
      <c r="AA800" s="151"/>
      <c r="AB800" s="151"/>
      <c r="AC800" s="151"/>
      <c r="AD800" s="151"/>
      <c r="AE800" s="151"/>
      <c r="AF800" s="151"/>
      <c r="AG800" s="151" t="s">
        <v>250</v>
      </c>
      <c r="AH800" s="151">
        <v>2</v>
      </c>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row>
    <row r="801" spans="1:60" outlineLevel="1">
      <c r="A801" s="158"/>
      <c r="B801" s="159"/>
      <c r="C801" s="200" t="s">
        <v>2731</v>
      </c>
      <c r="D801" s="192"/>
      <c r="E801" s="193">
        <v>80.215000000000003</v>
      </c>
      <c r="F801" s="160"/>
      <c r="G801" s="160"/>
      <c r="H801" s="160"/>
      <c r="I801" s="160"/>
      <c r="J801" s="160"/>
      <c r="K801" s="160"/>
      <c r="L801" s="160"/>
      <c r="M801" s="160"/>
      <c r="N801" s="160"/>
      <c r="O801" s="160"/>
      <c r="P801" s="160"/>
      <c r="Q801" s="160"/>
      <c r="R801" s="160"/>
      <c r="S801" s="160"/>
      <c r="T801" s="160"/>
      <c r="U801" s="160"/>
      <c r="V801" s="160"/>
      <c r="W801" s="160"/>
      <c r="X801" s="151"/>
      <c r="Y801" s="151"/>
      <c r="Z801" s="151"/>
      <c r="AA801" s="151"/>
      <c r="AB801" s="151"/>
      <c r="AC801" s="151"/>
      <c r="AD801" s="151"/>
      <c r="AE801" s="151"/>
      <c r="AF801" s="151"/>
      <c r="AG801" s="151" t="s">
        <v>250</v>
      </c>
      <c r="AH801" s="151">
        <v>2</v>
      </c>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row>
    <row r="802" spans="1:60" outlineLevel="1">
      <c r="A802" s="158"/>
      <c r="B802" s="159"/>
      <c r="C802" s="200" t="s">
        <v>2732</v>
      </c>
      <c r="D802" s="192"/>
      <c r="E802" s="193">
        <v>33.6</v>
      </c>
      <c r="F802" s="160"/>
      <c r="G802" s="160"/>
      <c r="H802" s="160"/>
      <c r="I802" s="160"/>
      <c r="J802" s="160"/>
      <c r="K802" s="160"/>
      <c r="L802" s="160"/>
      <c r="M802" s="160"/>
      <c r="N802" s="160"/>
      <c r="O802" s="160"/>
      <c r="P802" s="160"/>
      <c r="Q802" s="160"/>
      <c r="R802" s="160"/>
      <c r="S802" s="160"/>
      <c r="T802" s="160"/>
      <c r="U802" s="160"/>
      <c r="V802" s="160"/>
      <c r="W802" s="160"/>
      <c r="X802" s="151"/>
      <c r="Y802" s="151"/>
      <c r="Z802" s="151"/>
      <c r="AA802" s="151"/>
      <c r="AB802" s="151"/>
      <c r="AC802" s="151"/>
      <c r="AD802" s="151"/>
      <c r="AE802" s="151"/>
      <c r="AF802" s="151"/>
      <c r="AG802" s="151" t="s">
        <v>250</v>
      </c>
      <c r="AH802" s="151">
        <v>2</v>
      </c>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row>
    <row r="803" spans="1:60" outlineLevel="1">
      <c r="A803" s="158"/>
      <c r="B803" s="159"/>
      <c r="C803" s="200" t="s">
        <v>2733</v>
      </c>
      <c r="D803" s="192"/>
      <c r="E803" s="193">
        <v>25.2</v>
      </c>
      <c r="F803" s="160"/>
      <c r="G803" s="160"/>
      <c r="H803" s="160"/>
      <c r="I803" s="160"/>
      <c r="J803" s="160"/>
      <c r="K803" s="160"/>
      <c r="L803" s="160"/>
      <c r="M803" s="160"/>
      <c r="N803" s="160"/>
      <c r="O803" s="160"/>
      <c r="P803" s="160"/>
      <c r="Q803" s="160"/>
      <c r="R803" s="160"/>
      <c r="S803" s="160"/>
      <c r="T803" s="160"/>
      <c r="U803" s="160"/>
      <c r="V803" s="160"/>
      <c r="W803" s="160"/>
      <c r="X803" s="151"/>
      <c r="Y803" s="151"/>
      <c r="Z803" s="151"/>
      <c r="AA803" s="151"/>
      <c r="AB803" s="151"/>
      <c r="AC803" s="151"/>
      <c r="AD803" s="151"/>
      <c r="AE803" s="151"/>
      <c r="AF803" s="151"/>
      <c r="AG803" s="151" t="s">
        <v>250</v>
      </c>
      <c r="AH803" s="151">
        <v>2</v>
      </c>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row>
    <row r="804" spans="1:60" outlineLevel="1">
      <c r="A804" s="158"/>
      <c r="B804" s="159"/>
      <c r="C804" s="200" t="s">
        <v>2734</v>
      </c>
      <c r="D804" s="192"/>
      <c r="E804" s="193">
        <v>5.4</v>
      </c>
      <c r="F804" s="160"/>
      <c r="G804" s="160"/>
      <c r="H804" s="160"/>
      <c r="I804" s="160"/>
      <c r="J804" s="160"/>
      <c r="K804" s="160"/>
      <c r="L804" s="160"/>
      <c r="M804" s="160"/>
      <c r="N804" s="160"/>
      <c r="O804" s="160"/>
      <c r="P804" s="160"/>
      <c r="Q804" s="160"/>
      <c r="R804" s="160"/>
      <c r="S804" s="160"/>
      <c r="T804" s="160"/>
      <c r="U804" s="160"/>
      <c r="V804" s="160"/>
      <c r="W804" s="160"/>
      <c r="X804" s="151"/>
      <c r="Y804" s="151"/>
      <c r="Z804" s="151"/>
      <c r="AA804" s="151"/>
      <c r="AB804" s="151"/>
      <c r="AC804" s="151"/>
      <c r="AD804" s="151"/>
      <c r="AE804" s="151"/>
      <c r="AF804" s="151"/>
      <c r="AG804" s="151" t="s">
        <v>250</v>
      </c>
      <c r="AH804" s="151">
        <v>2</v>
      </c>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row>
    <row r="805" spans="1:60" outlineLevel="1">
      <c r="A805" s="158"/>
      <c r="B805" s="159"/>
      <c r="C805" s="200" t="s">
        <v>2735</v>
      </c>
      <c r="D805" s="192"/>
      <c r="E805" s="193">
        <v>23.76</v>
      </c>
      <c r="F805" s="160"/>
      <c r="G805" s="160"/>
      <c r="H805" s="160"/>
      <c r="I805" s="160"/>
      <c r="J805" s="160"/>
      <c r="K805" s="160"/>
      <c r="L805" s="160"/>
      <c r="M805" s="160"/>
      <c r="N805" s="160"/>
      <c r="O805" s="160"/>
      <c r="P805" s="160"/>
      <c r="Q805" s="160"/>
      <c r="R805" s="160"/>
      <c r="S805" s="160"/>
      <c r="T805" s="160"/>
      <c r="U805" s="160"/>
      <c r="V805" s="160"/>
      <c r="W805" s="160"/>
      <c r="X805" s="151"/>
      <c r="Y805" s="151"/>
      <c r="Z805" s="151"/>
      <c r="AA805" s="151"/>
      <c r="AB805" s="151"/>
      <c r="AC805" s="151"/>
      <c r="AD805" s="151"/>
      <c r="AE805" s="151"/>
      <c r="AF805" s="151"/>
      <c r="AG805" s="151" t="s">
        <v>250</v>
      </c>
      <c r="AH805" s="151">
        <v>2</v>
      </c>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row>
    <row r="806" spans="1:60" outlineLevel="1">
      <c r="A806" s="158"/>
      <c r="B806" s="159"/>
      <c r="C806" s="200" t="s">
        <v>2736</v>
      </c>
      <c r="D806" s="192"/>
      <c r="E806" s="193">
        <v>54.6</v>
      </c>
      <c r="F806" s="160"/>
      <c r="G806" s="160"/>
      <c r="H806" s="160"/>
      <c r="I806" s="160"/>
      <c r="J806" s="160"/>
      <c r="K806" s="160"/>
      <c r="L806" s="160"/>
      <c r="M806" s="160"/>
      <c r="N806" s="160"/>
      <c r="O806" s="160"/>
      <c r="P806" s="160"/>
      <c r="Q806" s="160"/>
      <c r="R806" s="160"/>
      <c r="S806" s="160"/>
      <c r="T806" s="160"/>
      <c r="U806" s="160"/>
      <c r="V806" s="160"/>
      <c r="W806" s="160"/>
      <c r="X806" s="151"/>
      <c r="Y806" s="151"/>
      <c r="Z806" s="151"/>
      <c r="AA806" s="151"/>
      <c r="AB806" s="151"/>
      <c r="AC806" s="151"/>
      <c r="AD806" s="151"/>
      <c r="AE806" s="151"/>
      <c r="AF806" s="151"/>
      <c r="AG806" s="151" t="s">
        <v>250</v>
      </c>
      <c r="AH806" s="151">
        <v>2</v>
      </c>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row>
    <row r="807" spans="1:60" outlineLevel="1">
      <c r="A807" s="158"/>
      <c r="B807" s="159"/>
      <c r="C807" s="200" t="s">
        <v>2737</v>
      </c>
      <c r="D807" s="192"/>
      <c r="E807" s="193">
        <v>8.4</v>
      </c>
      <c r="F807" s="160"/>
      <c r="G807" s="160"/>
      <c r="H807" s="160"/>
      <c r="I807" s="160"/>
      <c r="J807" s="160"/>
      <c r="K807" s="160"/>
      <c r="L807" s="160"/>
      <c r="M807" s="160"/>
      <c r="N807" s="160"/>
      <c r="O807" s="160"/>
      <c r="P807" s="160"/>
      <c r="Q807" s="160"/>
      <c r="R807" s="160"/>
      <c r="S807" s="160"/>
      <c r="T807" s="160"/>
      <c r="U807" s="160"/>
      <c r="V807" s="160"/>
      <c r="W807" s="160"/>
      <c r="X807" s="151"/>
      <c r="Y807" s="151"/>
      <c r="Z807" s="151"/>
      <c r="AA807" s="151"/>
      <c r="AB807" s="151"/>
      <c r="AC807" s="151"/>
      <c r="AD807" s="151"/>
      <c r="AE807" s="151"/>
      <c r="AF807" s="151"/>
      <c r="AG807" s="151" t="s">
        <v>250</v>
      </c>
      <c r="AH807" s="151">
        <v>2</v>
      </c>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row>
    <row r="808" spans="1:60" outlineLevel="1">
      <c r="A808" s="158"/>
      <c r="B808" s="159"/>
      <c r="C808" s="200" t="s">
        <v>2738</v>
      </c>
      <c r="D808" s="192"/>
      <c r="E808" s="193">
        <v>5.84</v>
      </c>
      <c r="F808" s="160"/>
      <c r="G808" s="160"/>
      <c r="H808" s="160"/>
      <c r="I808" s="160"/>
      <c r="J808" s="160"/>
      <c r="K808" s="160"/>
      <c r="L808" s="160"/>
      <c r="M808" s="160"/>
      <c r="N808" s="160"/>
      <c r="O808" s="160"/>
      <c r="P808" s="160"/>
      <c r="Q808" s="160"/>
      <c r="R808" s="160"/>
      <c r="S808" s="160"/>
      <c r="T808" s="160"/>
      <c r="U808" s="160"/>
      <c r="V808" s="160"/>
      <c r="W808" s="160"/>
      <c r="X808" s="151"/>
      <c r="Y808" s="151"/>
      <c r="Z808" s="151"/>
      <c r="AA808" s="151"/>
      <c r="AB808" s="151"/>
      <c r="AC808" s="151"/>
      <c r="AD808" s="151"/>
      <c r="AE808" s="151"/>
      <c r="AF808" s="151"/>
      <c r="AG808" s="151" t="s">
        <v>250</v>
      </c>
      <c r="AH808" s="151">
        <v>2</v>
      </c>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row>
    <row r="809" spans="1:60" outlineLevel="1">
      <c r="A809" s="158"/>
      <c r="B809" s="159"/>
      <c r="C809" s="200" t="s">
        <v>2739</v>
      </c>
      <c r="D809" s="192"/>
      <c r="E809" s="193">
        <v>2.2000000000000002</v>
      </c>
      <c r="F809" s="160"/>
      <c r="G809" s="160"/>
      <c r="H809" s="160"/>
      <c r="I809" s="160"/>
      <c r="J809" s="160"/>
      <c r="K809" s="160"/>
      <c r="L809" s="160"/>
      <c r="M809" s="160"/>
      <c r="N809" s="160"/>
      <c r="O809" s="160"/>
      <c r="P809" s="160"/>
      <c r="Q809" s="160"/>
      <c r="R809" s="160"/>
      <c r="S809" s="160"/>
      <c r="T809" s="160"/>
      <c r="U809" s="160"/>
      <c r="V809" s="160"/>
      <c r="W809" s="160"/>
      <c r="X809" s="151"/>
      <c r="Y809" s="151"/>
      <c r="Z809" s="151"/>
      <c r="AA809" s="151"/>
      <c r="AB809" s="151"/>
      <c r="AC809" s="151"/>
      <c r="AD809" s="151"/>
      <c r="AE809" s="151"/>
      <c r="AF809" s="151"/>
      <c r="AG809" s="151" t="s">
        <v>250</v>
      </c>
      <c r="AH809" s="151">
        <v>2</v>
      </c>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row>
    <row r="810" spans="1:60" outlineLevel="1">
      <c r="A810" s="158"/>
      <c r="B810" s="159"/>
      <c r="C810" s="200" t="s">
        <v>2740</v>
      </c>
      <c r="D810" s="192"/>
      <c r="E810" s="193">
        <v>2.2000000000000002</v>
      </c>
      <c r="F810" s="160"/>
      <c r="G810" s="160"/>
      <c r="H810" s="160"/>
      <c r="I810" s="160"/>
      <c r="J810" s="160"/>
      <c r="K810" s="160"/>
      <c r="L810" s="160"/>
      <c r="M810" s="160"/>
      <c r="N810" s="160"/>
      <c r="O810" s="160"/>
      <c r="P810" s="160"/>
      <c r="Q810" s="160"/>
      <c r="R810" s="160"/>
      <c r="S810" s="160"/>
      <c r="T810" s="160"/>
      <c r="U810" s="160"/>
      <c r="V810" s="160"/>
      <c r="W810" s="160"/>
      <c r="X810" s="151"/>
      <c r="Y810" s="151"/>
      <c r="Z810" s="151"/>
      <c r="AA810" s="151"/>
      <c r="AB810" s="151"/>
      <c r="AC810" s="151"/>
      <c r="AD810" s="151"/>
      <c r="AE810" s="151"/>
      <c r="AF810" s="151"/>
      <c r="AG810" s="151" t="s">
        <v>250</v>
      </c>
      <c r="AH810" s="151">
        <v>2</v>
      </c>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row>
    <row r="811" spans="1:60" outlineLevel="1">
      <c r="A811" s="158"/>
      <c r="B811" s="159"/>
      <c r="C811" s="200" t="s">
        <v>2741</v>
      </c>
      <c r="D811" s="192"/>
      <c r="E811" s="193">
        <v>21</v>
      </c>
      <c r="F811" s="160"/>
      <c r="G811" s="160"/>
      <c r="H811" s="160"/>
      <c r="I811" s="160"/>
      <c r="J811" s="160"/>
      <c r="K811" s="160"/>
      <c r="L811" s="160"/>
      <c r="M811" s="160"/>
      <c r="N811" s="160"/>
      <c r="O811" s="160"/>
      <c r="P811" s="160"/>
      <c r="Q811" s="160"/>
      <c r="R811" s="160"/>
      <c r="S811" s="160"/>
      <c r="T811" s="160"/>
      <c r="U811" s="160"/>
      <c r="V811" s="160"/>
      <c r="W811" s="160"/>
      <c r="X811" s="151"/>
      <c r="Y811" s="151"/>
      <c r="Z811" s="151"/>
      <c r="AA811" s="151"/>
      <c r="AB811" s="151"/>
      <c r="AC811" s="151"/>
      <c r="AD811" s="151"/>
      <c r="AE811" s="151"/>
      <c r="AF811" s="151"/>
      <c r="AG811" s="151" t="s">
        <v>250</v>
      </c>
      <c r="AH811" s="151">
        <v>2</v>
      </c>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row>
    <row r="812" spans="1:60" outlineLevel="1">
      <c r="A812" s="158"/>
      <c r="B812" s="159"/>
      <c r="C812" s="200" t="s">
        <v>2742</v>
      </c>
      <c r="D812" s="192"/>
      <c r="E812" s="193">
        <v>25.2</v>
      </c>
      <c r="F812" s="160"/>
      <c r="G812" s="160"/>
      <c r="H812" s="160"/>
      <c r="I812" s="160"/>
      <c r="J812" s="160"/>
      <c r="K812" s="160"/>
      <c r="L812" s="160"/>
      <c r="M812" s="160"/>
      <c r="N812" s="160"/>
      <c r="O812" s="160"/>
      <c r="P812" s="160"/>
      <c r="Q812" s="160"/>
      <c r="R812" s="160"/>
      <c r="S812" s="160"/>
      <c r="T812" s="160"/>
      <c r="U812" s="160"/>
      <c r="V812" s="160"/>
      <c r="W812" s="160"/>
      <c r="X812" s="151"/>
      <c r="Y812" s="151"/>
      <c r="Z812" s="151"/>
      <c r="AA812" s="151"/>
      <c r="AB812" s="151"/>
      <c r="AC812" s="151"/>
      <c r="AD812" s="151"/>
      <c r="AE812" s="151"/>
      <c r="AF812" s="151"/>
      <c r="AG812" s="151" t="s">
        <v>250</v>
      </c>
      <c r="AH812" s="151">
        <v>2</v>
      </c>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row>
    <row r="813" spans="1:60" outlineLevel="1">
      <c r="A813" s="158"/>
      <c r="B813" s="159"/>
      <c r="C813" s="200" t="s">
        <v>2743</v>
      </c>
      <c r="D813" s="192"/>
      <c r="E813" s="193">
        <v>50.4</v>
      </c>
      <c r="F813" s="160"/>
      <c r="G813" s="160"/>
      <c r="H813" s="160"/>
      <c r="I813" s="160"/>
      <c r="J813" s="160"/>
      <c r="K813" s="160"/>
      <c r="L813" s="160"/>
      <c r="M813" s="160"/>
      <c r="N813" s="160"/>
      <c r="O813" s="160"/>
      <c r="P813" s="160"/>
      <c r="Q813" s="160"/>
      <c r="R813" s="160"/>
      <c r="S813" s="160"/>
      <c r="T813" s="160"/>
      <c r="U813" s="160"/>
      <c r="V813" s="160"/>
      <c r="W813" s="160"/>
      <c r="X813" s="151"/>
      <c r="Y813" s="151"/>
      <c r="Z813" s="151"/>
      <c r="AA813" s="151"/>
      <c r="AB813" s="151"/>
      <c r="AC813" s="151"/>
      <c r="AD813" s="151"/>
      <c r="AE813" s="151"/>
      <c r="AF813" s="151"/>
      <c r="AG813" s="151" t="s">
        <v>250</v>
      </c>
      <c r="AH813" s="151">
        <v>2</v>
      </c>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row>
    <row r="814" spans="1:60" outlineLevel="1">
      <c r="A814" s="158"/>
      <c r="B814" s="159"/>
      <c r="C814" s="200" t="s">
        <v>2744</v>
      </c>
      <c r="D814" s="192"/>
      <c r="E814" s="193">
        <v>5.78</v>
      </c>
      <c r="F814" s="160"/>
      <c r="G814" s="160"/>
      <c r="H814" s="160"/>
      <c r="I814" s="160"/>
      <c r="J814" s="160"/>
      <c r="K814" s="160"/>
      <c r="L814" s="160"/>
      <c r="M814" s="160"/>
      <c r="N814" s="160"/>
      <c r="O814" s="160"/>
      <c r="P814" s="160"/>
      <c r="Q814" s="160"/>
      <c r="R814" s="160"/>
      <c r="S814" s="160"/>
      <c r="T814" s="160"/>
      <c r="U814" s="160"/>
      <c r="V814" s="160"/>
      <c r="W814" s="160"/>
      <c r="X814" s="151"/>
      <c r="Y814" s="151"/>
      <c r="Z814" s="151"/>
      <c r="AA814" s="151"/>
      <c r="AB814" s="151"/>
      <c r="AC814" s="151"/>
      <c r="AD814" s="151"/>
      <c r="AE814" s="151"/>
      <c r="AF814" s="151"/>
      <c r="AG814" s="151" t="s">
        <v>250</v>
      </c>
      <c r="AH814" s="151">
        <v>2</v>
      </c>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row>
    <row r="815" spans="1:60" outlineLevel="1">
      <c r="A815" s="158"/>
      <c r="B815" s="159"/>
      <c r="C815" s="200" t="s">
        <v>2745</v>
      </c>
      <c r="D815" s="192"/>
      <c r="E815" s="193">
        <v>4.2</v>
      </c>
      <c r="F815" s="160"/>
      <c r="G815" s="160"/>
      <c r="H815" s="160"/>
      <c r="I815" s="160"/>
      <c r="J815" s="160"/>
      <c r="K815" s="160"/>
      <c r="L815" s="160"/>
      <c r="M815" s="160"/>
      <c r="N815" s="160"/>
      <c r="O815" s="160"/>
      <c r="P815" s="160"/>
      <c r="Q815" s="160"/>
      <c r="R815" s="160"/>
      <c r="S815" s="160"/>
      <c r="T815" s="160"/>
      <c r="U815" s="160"/>
      <c r="V815" s="160"/>
      <c r="W815" s="160"/>
      <c r="X815" s="151"/>
      <c r="Y815" s="151"/>
      <c r="Z815" s="151"/>
      <c r="AA815" s="151"/>
      <c r="AB815" s="151"/>
      <c r="AC815" s="151"/>
      <c r="AD815" s="151"/>
      <c r="AE815" s="151"/>
      <c r="AF815" s="151"/>
      <c r="AG815" s="151" t="s">
        <v>250</v>
      </c>
      <c r="AH815" s="151">
        <v>2</v>
      </c>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row>
    <row r="816" spans="1:60" outlineLevel="1">
      <c r="A816" s="158"/>
      <c r="B816" s="159"/>
      <c r="C816" s="200" t="s">
        <v>2746</v>
      </c>
      <c r="D816" s="192"/>
      <c r="E816" s="193">
        <v>2.2000000000000002</v>
      </c>
      <c r="F816" s="160"/>
      <c r="G816" s="160"/>
      <c r="H816" s="160"/>
      <c r="I816" s="160"/>
      <c r="J816" s="160"/>
      <c r="K816" s="160"/>
      <c r="L816" s="160"/>
      <c r="M816" s="160"/>
      <c r="N816" s="160"/>
      <c r="O816" s="160"/>
      <c r="P816" s="160"/>
      <c r="Q816" s="160"/>
      <c r="R816" s="160"/>
      <c r="S816" s="160"/>
      <c r="T816" s="160"/>
      <c r="U816" s="160"/>
      <c r="V816" s="160"/>
      <c r="W816" s="160"/>
      <c r="X816" s="151"/>
      <c r="Y816" s="151"/>
      <c r="Z816" s="151"/>
      <c r="AA816" s="151"/>
      <c r="AB816" s="151"/>
      <c r="AC816" s="151"/>
      <c r="AD816" s="151"/>
      <c r="AE816" s="151"/>
      <c r="AF816" s="151"/>
      <c r="AG816" s="151" t="s">
        <v>250</v>
      </c>
      <c r="AH816" s="151">
        <v>2</v>
      </c>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row>
    <row r="817" spans="1:60" outlineLevel="1">
      <c r="A817" s="158"/>
      <c r="B817" s="159"/>
      <c r="C817" s="200" t="s">
        <v>2747</v>
      </c>
      <c r="D817" s="192"/>
      <c r="E817" s="193">
        <v>5.84</v>
      </c>
      <c r="F817" s="160"/>
      <c r="G817" s="160"/>
      <c r="H817" s="160"/>
      <c r="I817" s="160"/>
      <c r="J817" s="160"/>
      <c r="K817" s="160"/>
      <c r="L817" s="160"/>
      <c r="M817" s="160"/>
      <c r="N817" s="160"/>
      <c r="O817" s="160"/>
      <c r="P817" s="160"/>
      <c r="Q817" s="160"/>
      <c r="R817" s="160"/>
      <c r="S817" s="160"/>
      <c r="T817" s="160"/>
      <c r="U817" s="160"/>
      <c r="V817" s="160"/>
      <c r="W817" s="160"/>
      <c r="X817" s="151"/>
      <c r="Y817" s="151"/>
      <c r="Z817" s="151"/>
      <c r="AA817" s="151"/>
      <c r="AB817" s="151"/>
      <c r="AC817" s="151"/>
      <c r="AD817" s="151"/>
      <c r="AE817" s="151"/>
      <c r="AF817" s="151"/>
      <c r="AG817" s="151" t="s">
        <v>250</v>
      </c>
      <c r="AH817" s="151">
        <v>2</v>
      </c>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row>
    <row r="818" spans="1:60" outlineLevel="1">
      <c r="A818" s="158"/>
      <c r="B818" s="159"/>
      <c r="C818" s="201" t="s">
        <v>284</v>
      </c>
      <c r="D818" s="194"/>
      <c r="E818" s="195">
        <v>368.245</v>
      </c>
      <c r="F818" s="160"/>
      <c r="G818" s="160"/>
      <c r="H818" s="160"/>
      <c r="I818" s="160"/>
      <c r="J818" s="160"/>
      <c r="K818" s="160"/>
      <c r="L818" s="160"/>
      <c r="M818" s="160"/>
      <c r="N818" s="160"/>
      <c r="O818" s="160"/>
      <c r="P818" s="160"/>
      <c r="Q818" s="160"/>
      <c r="R818" s="160"/>
      <c r="S818" s="160"/>
      <c r="T818" s="160"/>
      <c r="U818" s="160"/>
      <c r="V818" s="160"/>
      <c r="W818" s="160"/>
      <c r="X818" s="151"/>
      <c r="Y818" s="151"/>
      <c r="Z818" s="151"/>
      <c r="AA818" s="151"/>
      <c r="AB818" s="151"/>
      <c r="AC818" s="151"/>
      <c r="AD818" s="151"/>
      <c r="AE818" s="151"/>
      <c r="AF818" s="151"/>
      <c r="AG818" s="151" t="s">
        <v>250</v>
      </c>
      <c r="AH818" s="151">
        <v>3</v>
      </c>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row>
    <row r="819" spans="1:60" outlineLevel="1">
      <c r="A819" s="158"/>
      <c r="B819" s="159"/>
      <c r="C819" s="199" t="s">
        <v>285</v>
      </c>
      <c r="D819" s="192"/>
      <c r="E819" s="193"/>
      <c r="F819" s="160"/>
      <c r="G819" s="160"/>
      <c r="H819" s="160"/>
      <c r="I819" s="160"/>
      <c r="J819" s="160"/>
      <c r="K819" s="160"/>
      <c r="L819" s="160"/>
      <c r="M819" s="160"/>
      <c r="N819" s="160"/>
      <c r="O819" s="160"/>
      <c r="P819" s="160"/>
      <c r="Q819" s="160"/>
      <c r="R819" s="160"/>
      <c r="S819" s="160"/>
      <c r="T819" s="160"/>
      <c r="U819" s="160"/>
      <c r="V819" s="160"/>
      <c r="W819" s="160"/>
      <c r="X819" s="151"/>
      <c r="Y819" s="151"/>
      <c r="Z819" s="151"/>
      <c r="AA819" s="151"/>
      <c r="AB819" s="151"/>
      <c r="AC819" s="151"/>
      <c r="AD819" s="151"/>
      <c r="AE819" s="151"/>
      <c r="AF819" s="151"/>
      <c r="AG819" s="151" t="s">
        <v>250</v>
      </c>
      <c r="AH819" s="151"/>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row>
    <row r="820" spans="1:60" outlineLevel="1">
      <c r="A820" s="158"/>
      <c r="B820" s="159"/>
      <c r="C820" s="198" t="s">
        <v>2748</v>
      </c>
      <c r="D820" s="190"/>
      <c r="E820" s="191">
        <v>162.02780000000001</v>
      </c>
      <c r="F820" s="160"/>
      <c r="G820" s="160"/>
      <c r="H820" s="160"/>
      <c r="I820" s="160"/>
      <c r="J820" s="160"/>
      <c r="K820" s="160"/>
      <c r="L820" s="160"/>
      <c r="M820" s="160"/>
      <c r="N820" s="160"/>
      <c r="O820" s="160"/>
      <c r="P820" s="160"/>
      <c r="Q820" s="160"/>
      <c r="R820" s="160"/>
      <c r="S820" s="160"/>
      <c r="T820" s="160"/>
      <c r="U820" s="160"/>
      <c r="V820" s="160"/>
      <c r="W820" s="160"/>
      <c r="X820" s="151"/>
      <c r="Y820" s="151"/>
      <c r="Z820" s="151"/>
      <c r="AA820" s="151"/>
      <c r="AB820" s="151"/>
      <c r="AC820" s="151"/>
      <c r="AD820" s="151"/>
      <c r="AE820" s="151"/>
      <c r="AF820" s="151"/>
      <c r="AG820" s="151" t="s">
        <v>250</v>
      </c>
      <c r="AH820" s="151">
        <v>0</v>
      </c>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row>
    <row r="821" spans="1:60" outlineLevel="1">
      <c r="A821" s="168">
        <v>57</v>
      </c>
      <c r="B821" s="169" t="s">
        <v>659</v>
      </c>
      <c r="C821" s="185" t="s">
        <v>660</v>
      </c>
      <c r="D821" s="170" t="s">
        <v>211</v>
      </c>
      <c r="E821" s="171">
        <v>40.163200000000003</v>
      </c>
      <c r="F821" s="172">
        <v>0</v>
      </c>
      <c r="G821" s="173">
        <f>ROUND(E821*F821,2)</f>
        <v>0</v>
      </c>
      <c r="H821" s="172"/>
      <c r="I821" s="173">
        <f>ROUND(E821*H821,2)</f>
        <v>0</v>
      </c>
      <c r="J821" s="172"/>
      <c r="K821" s="173">
        <f>ROUND(E821*J821,2)</f>
        <v>0</v>
      </c>
      <c r="L821" s="173">
        <v>21</v>
      </c>
      <c r="M821" s="173">
        <f>G821*(1+L821/100)</f>
        <v>0</v>
      </c>
      <c r="N821" s="173">
        <v>1.3999999999999999E-4</v>
      </c>
      <c r="O821" s="173">
        <f>ROUND(E821*N821,2)</f>
        <v>0.01</v>
      </c>
      <c r="P821" s="173">
        <v>0</v>
      </c>
      <c r="Q821" s="173">
        <f>ROUND(E821*P821,2)</f>
        <v>0</v>
      </c>
      <c r="R821" s="173" t="s">
        <v>277</v>
      </c>
      <c r="S821" s="173" t="s">
        <v>201</v>
      </c>
      <c r="T821" s="174" t="s">
        <v>245</v>
      </c>
      <c r="U821" s="160">
        <v>0</v>
      </c>
      <c r="V821" s="160">
        <f>ROUND(E821*U821,2)</f>
        <v>0</v>
      </c>
      <c r="W821" s="160"/>
      <c r="X821" s="151"/>
      <c r="Y821" s="151"/>
      <c r="Z821" s="151"/>
      <c r="AA821" s="151"/>
      <c r="AB821" s="151"/>
      <c r="AC821" s="151"/>
      <c r="AD821" s="151"/>
      <c r="AE821" s="151"/>
      <c r="AF821" s="151"/>
      <c r="AG821" s="151" t="s">
        <v>649</v>
      </c>
      <c r="AH821" s="151"/>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row>
    <row r="822" spans="1:60" outlineLevel="1">
      <c r="A822" s="158"/>
      <c r="B822" s="159"/>
      <c r="C822" s="199" t="s">
        <v>279</v>
      </c>
      <c r="D822" s="192"/>
      <c r="E822" s="193"/>
      <c r="F822" s="160"/>
      <c r="G822" s="160"/>
      <c r="H822" s="160"/>
      <c r="I822" s="160"/>
      <c r="J822" s="160"/>
      <c r="K822" s="160"/>
      <c r="L822" s="160"/>
      <c r="M822" s="160"/>
      <c r="N822" s="160"/>
      <c r="O822" s="160"/>
      <c r="P822" s="160"/>
      <c r="Q822" s="160"/>
      <c r="R822" s="160"/>
      <c r="S822" s="160"/>
      <c r="T822" s="160"/>
      <c r="U822" s="160"/>
      <c r="V822" s="160"/>
      <c r="W822" s="160"/>
      <c r="X822" s="151"/>
      <c r="Y822" s="151"/>
      <c r="Z822" s="151"/>
      <c r="AA822" s="151"/>
      <c r="AB822" s="151"/>
      <c r="AC822" s="151"/>
      <c r="AD822" s="151"/>
      <c r="AE822" s="151"/>
      <c r="AF822" s="151"/>
      <c r="AG822" s="151" t="s">
        <v>250</v>
      </c>
      <c r="AH822" s="151"/>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row>
    <row r="823" spans="1:60" outlineLevel="1">
      <c r="A823" s="158"/>
      <c r="B823" s="159"/>
      <c r="C823" s="200" t="s">
        <v>2660</v>
      </c>
      <c r="D823" s="192"/>
      <c r="E823" s="193">
        <v>9.36</v>
      </c>
      <c r="F823" s="160"/>
      <c r="G823" s="160"/>
      <c r="H823" s="160"/>
      <c r="I823" s="160"/>
      <c r="J823" s="160"/>
      <c r="K823" s="160"/>
      <c r="L823" s="160"/>
      <c r="M823" s="160"/>
      <c r="N823" s="160"/>
      <c r="O823" s="160"/>
      <c r="P823" s="160"/>
      <c r="Q823" s="160"/>
      <c r="R823" s="160"/>
      <c r="S823" s="160"/>
      <c r="T823" s="160"/>
      <c r="U823" s="160"/>
      <c r="V823" s="160"/>
      <c r="W823" s="160"/>
      <c r="X823" s="151"/>
      <c r="Y823" s="151"/>
      <c r="Z823" s="151"/>
      <c r="AA823" s="151"/>
      <c r="AB823" s="151"/>
      <c r="AC823" s="151"/>
      <c r="AD823" s="151"/>
      <c r="AE823" s="151"/>
      <c r="AF823" s="151"/>
      <c r="AG823" s="151" t="s">
        <v>250</v>
      </c>
      <c r="AH823" s="151">
        <v>2</v>
      </c>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row>
    <row r="824" spans="1:60" outlineLevel="1">
      <c r="A824" s="158"/>
      <c r="B824" s="159"/>
      <c r="C824" s="200" t="s">
        <v>2661</v>
      </c>
      <c r="D824" s="192"/>
      <c r="E824" s="193">
        <v>7.5</v>
      </c>
      <c r="F824" s="160"/>
      <c r="G824" s="160"/>
      <c r="H824" s="160"/>
      <c r="I824" s="160"/>
      <c r="J824" s="160"/>
      <c r="K824" s="160"/>
      <c r="L824" s="160"/>
      <c r="M824" s="160"/>
      <c r="N824" s="160"/>
      <c r="O824" s="160"/>
      <c r="P824" s="160"/>
      <c r="Q824" s="160"/>
      <c r="R824" s="160"/>
      <c r="S824" s="160"/>
      <c r="T824" s="160"/>
      <c r="U824" s="160"/>
      <c r="V824" s="160"/>
      <c r="W824" s="160"/>
      <c r="X824" s="151"/>
      <c r="Y824" s="151"/>
      <c r="Z824" s="151"/>
      <c r="AA824" s="151"/>
      <c r="AB824" s="151"/>
      <c r="AC824" s="151"/>
      <c r="AD824" s="151"/>
      <c r="AE824" s="151"/>
      <c r="AF824" s="151"/>
      <c r="AG824" s="151" t="s">
        <v>250</v>
      </c>
      <c r="AH824" s="151">
        <v>2</v>
      </c>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row>
    <row r="825" spans="1:60" outlineLevel="1">
      <c r="A825" s="158"/>
      <c r="B825" s="159"/>
      <c r="C825" s="200" t="s">
        <v>2662</v>
      </c>
      <c r="D825" s="192"/>
      <c r="E825" s="193">
        <v>1.33</v>
      </c>
      <c r="F825" s="160"/>
      <c r="G825" s="160"/>
      <c r="H825" s="160"/>
      <c r="I825" s="160"/>
      <c r="J825" s="160"/>
      <c r="K825" s="160"/>
      <c r="L825" s="160"/>
      <c r="M825" s="160"/>
      <c r="N825" s="160"/>
      <c r="O825" s="160"/>
      <c r="P825" s="160"/>
      <c r="Q825" s="160"/>
      <c r="R825" s="160"/>
      <c r="S825" s="160"/>
      <c r="T825" s="160"/>
      <c r="U825" s="160"/>
      <c r="V825" s="160"/>
      <c r="W825" s="160"/>
      <c r="X825" s="151"/>
      <c r="Y825" s="151"/>
      <c r="Z825" s="151"/>
      <c r="AA825" s="151"/>
      <c r="AB825" s="151"/>
      <c r="AC825" s="151"/>
      <c r="AD825" s="151"/>
      <c r="AE825" s="151"/>
      <c r="AF825" s="151"/>
      <c r="AG825" s="151" t="s">
        <v>250</v>
      </c>
      <c r="AH825" s="151">
        <v>2</v>
      </c>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row>
    <row r="826" spans="1:60" outlineLevel="1">
      <c r="A826" s="158"/>
      <c r="B826" s="159"/>
      <c r="C826" s="200" t="s">
        <v>2663</v>
      </c>
      <c r="D826" s="192"/>
      <c r="E826" s="193">
        <v>6.12</v>
      </c>
      <c r="F826" s="160"/>
      <c r="G826" s="160"/>
      <c r="H826" s="160"/>
      <c r="I826" s="160"/>
      <c r="J826" s="160"/>
      <c r="K826" s="160"/>
      <c r="L826" s="160"/>
      <c r="M826" s="160"/>
      <c r="N826" s="160"/>
      <c r="O826" s="160"/>
      <c r="P826" s="160"/>
      <c r="Q826" s="160"/>
      <c r="R826" s="160"/>
      <c r="S826" s="160"/>
      <c r="T826" s="160"/>
      <c r="U826" s="160"/>
      <c r="V826" s="160"/>
      <c r="W826" s="160"/>
      <c r="X826" s="151"/>
      <c r="Y826" s="151"/>
      <c r="Z826" s="151"/>
      <c r="AA826" s="151"/>
      <c r="AB826" s="151"/>
      <c r="AC826" s="151"/>
      <c r="AD826" s="151"/>
      <c r="AE826" s="151"/>
      <c r="AF826" s="151"/>
      <c r="AG826" s="151" t="s">
        <v>250</v>
      </c>
      <c r="AH826" s="151">
        <v>2</v>
      </c>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row>
    <row r="827" spans="1:60" outlineLevel="1">
      <c r="A827" s="158"/>
      <c r="B827" s="159"/>
      <c r="C827" s="200" t="s">
        <v>2664</v>
      </c>
      <c r="D827" s="192"/>
      <c r="E827" s="193">
        <v>23.01</v>
      </c>
      <c r="F827" s="160"/>
      <c r="G827" s="160"/>
      <c r="H827" s="160"/>
      <c r="I827" s="160"/>
      <c r="J827" s="160"/>
      <c r="K827" s="160"/>
      <c r="L827" s="160"/>
      <c r="M827" s="160"/>
      <c r="N827" s="160"/>
      <c r="O827" s="160"/>
      <c r="P827" s="160"/>
      <c r="Q827" s="160"/>
      <c r="R827" s="160"/>
      <c r="S827" s="160"/>
      <c r="T827" s="160"/>
      <c r="U827" s="160"/>
      <c r="V827" s="160"/>
      <c r="W827" s="160"/>
      <c r="X827" s="151"/>
      <c r="Y827" s="151"/>
      <c r="Z827" s="151"/>
      <c r="AA827" s="151"/>
      <c r="AB827" s="151"/>
      <c r="AC827" s="151"/>
      <c r="AD827" s="151"/>
      <c r="AE827" s="151"/>
      <c r="AF827" s="151"/>
      <c r="AG827" s="151" t="s">
        <v>250</v>
      </c>
      <c r="AH827" s="151">
        <v>2</v>
      </c>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row>
    <row r="828" spans="1:60" outlineLevel="1">
      <c r="A828" s="158"/>
      <c r="B828" s="159"/>
      <c r="C828" s="200" t="s">
        <v>2665</v>
      </c>
      <c r="D828" s="192"/>
      <c r="E828" s="193">
        <v>2.92</v>
      </c>
      <c r="F828" s="160"/>
      <c r="G828" s="160"/>
      <c r="H828" s="160"/>
      <c r="I828" s="160"/>
      <c r="J828" s="160"/>
      <c r="K828" s="160"/>
      <c r="L828" s="160"/>
      <c r="M828" s="160"/>
      <c r="N828" s="160"/>
      <c r="O828" s="160"/>
      <c r="P828" s="160"/>
      <c r="Q828" s="160"/>
      <c r="R828" s="160"/>
      <c r="S828" s="160"/>
      <c r="T828" s="160"/>
      <c r="U828" s="160"/>
      <c r="V828" s="160"/>
      <c r="W828" s="160"/>
      <c r="X828" s="151"/>
      <c r="Y828" s="151"/>
      <c r="Z828" s="151"/>
      <c r="AA828" s="151"/>
      <c r="AB828" s="151"/>
      <c r="AC828" s="151"/>
      <c r="AD828" s="151"/>
      <c r="AE828" s="151"/>
      <c r="AF828" s="151"/>
      <c r="AG828" s="151" t="s">
        <v>250</v>
      </c>
      <c r="AH828" s="151">
        <v>2</v>
      </c>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row>
    <row r="829" spans="1:60" outlineLevel="1">
      <c r="A829" s="158"/>
      <c r="B829" s="159"/>
      <c r="C829" s="200" t="s">
        <v>2666</v>
      </c>
      <c r="D829" s="192"/>
      <c r="E829" s="193">
        <v>1.77</v>
      </c>
      <c r="F829" s="160"/>
      <c r="G829" s="160"/>
      <c r="H829" s="160"/>
      <c r="I829" s="160"/>
      <c r="J829" s="160"/>
      <c r="K829" s="160"/>
      <c r="L829" s="160"/>
      <c r="M829" s="160"/>
      <c r="N829" s="160"/>
      <c r="O829" s="160"/>
      <c r="P829" s="160"/>
      <c r="Q829" s="160"/>
      <c r="R829" s="160"/>
      <c r="S829" s="160"/>
      <c r="T829" s="160"/>
      <c r="U829" s="160"/>
      <c r="V829" s="160"/>
      <c r="W829" s="160"/>
      <c r="X829" s="151"/>
      <c r="Y829" s="151"/>
      <c r="Z829" s="151"/>
      <c r="AA829" s="151"/>
      <c r="AB829" s="151"/>
      <c r="AC829" s="151"/>
      <c r="AD829" s="151"/>
      <c r="AE829" s="151"/>
      <c r="AF829" s="151"/>
      <c r="AG829" s="151" t="s">
        <v>250</v>
      </c>
      <c r="AH829" s="151">
        <v>2</v>
      </c>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row>
    <row r="830" spans="1:60" outlineLevel="1">
      <c r="A830" s="158"/>
      <c r="B830" s="159"/>
      <c r="C830" s="200" t="s">
        <v>2667</v>
      </c>
      <c r="D830" s="192"/>
      <c r="E830" s="193">
        <v>1.1000000000000001</v>
      </c>
      <c r="F830" s="160"/>
      <c r="G830" s="160"/>
      <c r="H830" s="160"/>
      <c r="I830" s="160"/>
      <c r="J830" s="160"/>
      <c r="K830" s="160"/>
      <c r="L830" s="160"/>
      <c r="M830" s="160"/>
      <c r="N830" s="160"/>
      <c r="O830" s="160"/>
      <c r="P830" s="160"/>
      <c r="Q830" s="160"/>
      <c r="R830" s="160"/>
      <c r="S830" s="160"/>
      <c r="T830" s="160"/>
      <c r="U830" s="160"/>
      <c r="V830" s="160"/>
      <c r="W830" s="160"/>
      <c r="X830" s="151"/>
      <c r="Y830" s="151"/>
      <c r="Z830" s="151"/>
      <c r="AA830" s="151"/>
      <c r="AB830" s="151"/>
      <c r="AC830" s="151"/>
      <c r="AD830" s="151"/>
      <c r="AE830" s="151"/>
      <c r="AF830" s="151"/>
      <c r="AG830" s="151" t="s">
        <v>250</v>
      </c>
      <c r="AH830" s="151">
        <v>2</v>
      </c>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row>
    <row r="831" spans="1:60" outlineLevel="1">
      <c r="A831" s="158"/>
      <c r="B831" s="159"/>
      <c r="C831" s="200" t="s">
        <v>2668</v>
      </c>
      <c r="D831" s="192"/>
      <c r="E831" s="193">
        <v>0.5</v>
      </c>
      <c r="F831" s="160"/>
      <c r="G831" s="160"/>
      <c r="H831" s="160"/>
      <c r="I831" s="160"/>
      <c r="J831" s="160"/>
      <c r="K831" s="160"/>
      <c r="L831" s="160"/>
      <c r="M831" s="160"/>
      <c r="N831" s="160"/>
      <c r="O831" s="160"/>
      <c r="P831" s="160"/>
      <c r="Q831" s="160"/>
      <c r="R831" s="160"/>
      <c r="S831" s="160"/>
      <c r="T831" s="160"/>
      <c r="U831" s="160"/>
      <c r="V831" s="160"/>
      <c r="W831" s="160"/>
      <c r="X831" s="151"/>
      <c r="Y831" s="151"/>
      <c r="Z831" s="151"/>
      <c r="AA831" s="151"/>
      <c r="AB831" s="151"/>
      <c r="AC831" s="151"/>
      <c r="AD831" s="151"/>
      <c r="AE831" s="151"/>
      <c r="AF831" s="151"/>
      <c r="AG831" s="151" t="s">
        <v>250</v>
      </c>
      <c r="AH831" s="151">
        <v>2</v>
      </c>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row>
    <row r="832" spans="1:60" outlineLevel="1">
      <c r="A832" s="158"/>
      <c r="B832" s="159"/>
      <c r="C832" s="200" t="s">
        <v>2669</v>
      </c>
      <c r="D832" s="192"/>
      <c r="E832" s="193">
        <v>6.85</v>
      </c>
      <c r="F832" s="160"/>
      <c r="G832" s="160"/>
      <c r="H832" s="160"/>
      <c r="I832" s="160"/>
      <c r="J832" s="160"/>
      <c r="K832" s="160"/>
      <c r="L832" s="160"/>
      <c r="M832" s="160"/>
      <c r="N832" s="160"/>
      <c r="O832" s="160"/>
      <c r="P832" s="160"/>
      <c r="Q832" s="160"/>
      <c r="R832" s="160"/>
      <c r="S832" s="160"/>
      <c r="T832" s="160"/>
      <c r="U832" s="160"/>
      <c r="V832" s="160"/>
      <c r="W832" s="160"/>
      <c r="X832" s="151"/>
      <c r="Y832" s="151"/>
      <c r="Z832" s="151"/>
      <c r="AA832" s="151"/>
      <c r="AB832" s="151"/>
      <c r="AC832" s="151"/>
      <c r="AD832" s="151"/>
      <c r="AE832" s="151"/>
      <c r="AF832" s="151"/>
      <c r="AG832" s="151" t="s">
        <v>250</v>
      </c>
      <c r="AH832" s="151">
        <v>2</v>
      </c>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row>
    <row r="833" spans="1:60" outlineLevel="1">
      <c r="A833" s="158"/>
      <c r="B833" s="159"/>
      <c r="C833" s="200" t="s">
        <v>2670</v>
      </c>
      <c r="D833" s="192"/>
      <c r="E833" s="193">
        <v>7.8</v>
      </c>
      <c r="F833" s="160"/>
      <c r="G833" s="160"/>
      <c r="H833" s="160"/>
      <c r="I833" s="160"/>
      <c r="J833" s="160"/>
      <c r="K833" s="160"/>
      <c r="L833" s="160"/>
      <c r="M833" s="160"/>
      <c r="N833" s="160"/>
      <c r="O833" s="160"/>
      <c r="P833" s="160"/>
      <c r="Q833" s="160"/>
      <c r="R833" s="160"/>
      <c r="S833" s="160"/>
      <c r="T833" s="160"/>
      <c r="U833" s="160"/>
      <c r="V833" s="160"/>
      <c r="W833" s="160"/>
      <c r="X833" s="151"/>
      <c r="Y833" s="151"/>
      <c r="Z833" s="151"/>
      <c r="AA833" s="151"/>
      <c r="AB833" s="151"/>
      <c r="AC833" s="151"/>
      <c r="AD833" s="151"/>
      <c r="AE833" s="151"/>
      <c r="AF833" s="151"/>
      <c r="AG833" s="151" t="s">
        <v>250</v>
      </c>
      <c r="AH833" s="151">
        <v>2</v>
      </c>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row>
    <row r="834" spans="1:60" outlineLevel="1">
      <c r="A834" s="158"/>
      <c r="B834" s="159"/>
      <c r="C834" s="200" t="s">
        <v>2671</v>
      </c>
      <c r="D834" s="192"/>
      <c r="E834" s="193">
        <v>14.4</v>
      </c>
      <c r="F834" s="160"/>
      <c r="G834" s="160"/>
      <c r="H834" s="160"/>
      <c r="I834" s="160"/>
      <c r="J834" s="160"/>
      <c r="K834" s="160"/>
      <c r="L834" s="160"/>
      <c r="M834" s="160"/>
      <c r="N834" s="160"/>
      <c r="O834" s="160"/>
      <c r="P834" s="160"/>
      <c r="Q834" s="160"/>
      <c r="R834" s="160"/>
      <c r="S834" s="160"/>
      <c r="T834" s="160"/>
      <c r="U834" s="160"/>
      <c r="V834" s="160"/>
      <c r="W834" s="160"/>
      <c r="X834" s="151"/>
      <c r="Y834" s="151"/>
      <c r="Z834" s="151"/>
      <c r="AA834" s="151"/>
      <c r="AB834" s="151"/>
      <c r="AC834" s="151"/>
      <c r="AD834" s="151"/>
      <c r="AE834" s="151"/>
      <c r="AF834" s="151"/>
      <c r="AG834" s="151" t="s">
        <v>250</v>
      </c>
      <c r="AH834" s="151">
        <v>2</v>
      </c>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row>
    <row r="835" spans="1:60" outlineLevel="1">
      <c r="A835" s="158"/>
      <c r="B835" s="159"/>
      <c r="C835" s="200" t="s">
        <v>2672</v>
      </c>
      <c r="D835" s="192"/>
      <c r="E835" s="193">
        <v>1.2</v>
      </c>
      <c r="F835" s="160"/>
      <c r="G835" s="160"/>
      <c r="H835" s="160"/>
      <c r="I835" s="160"/>
      <c r="J835" s="160"/>
      <c r="K835" s="160"/>
      <c r="L835" s="160"/>
      <c r="M835" s="160"/>
      <c r="N835" s="160"/>
      <c r="O835" s="160"/>
      <c r="P835" s="160"/>
      <c r="Q835" s="160"/>
      <c r="R835" s="160"/>
      <c r="S835" s="160"/>
      <c r="T835" s="160"/>
      <c r="U835" s="160"/>
      <c r="V835" s="160"/>
      <c r="W835" s="160"/>
      <c r="X835" s="151"/>
      <c r="Y835" s="151"/>
      <c r="Z835" s="151"/>
      <c r="AA835" s="151"/>
      <c r="AB835" s="151"/>
      <c r="AC835" s="151"/>
      <c r="AD835" s="151"/>
      <c r="AE835" s="151"/>
      <c r="AF835" s="151"/>
      <c r="AG835" s="151" t="s">
        <v>250</v>
      </c>
      <c r="AH835" s="151">
        <v>2</v>
      </c>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row>
    <row r="836" spans="1:60" outlineLevel="1">
      <c r="A836" s="158"/>
      <c r="B836" s="159"/>
      <c r="C836" s="200" t="s">
        <v>2673</v>
      </c>
      <c r="D836" s="192"/>
      <c r="E836" s="193">
        <v>1.65</v>
      </c>
      <c r="F836" s="160"/>
      <c r="G836" s="160"/>
      <c r="H836" s="160"/>
      <c r="I836" s="160"/>
      <c r="J836" s="160"/>
      <c r="K836" s="160"/>
      <c r="L836" s="160"/>
      <c r="M836" s="160"/>
      <c r="N836" s="160"/>
      <c r="O836" s="160"/>
      <c r="P836" s="160"/>
      <c r="Q836" s="160"/>
      <c r="R836" s="160"/>
      <c r="S836" s="160"/>
      <c r="T836" s="160"/>
      <c r="U836" s="160"/>
      <c r="V836" s="160"/>
      <c r="W836" s="160"/>
      <c r="X836" s="151"/>
      <c r="Y836" s="151"/>
      <c r="Z836" s="151"/>
      <c r="AA836" s="151"/>
      <c r="AB836" s="151"/>
      <c r="AC836" s="151"/>
      <c r="AD836" s="151"/>
      <c r="AE836" s="151"/>
      <c r="AF836" s="151"/>
      <c r="AG836" s="151" t="s">
        <v>250</v>
      </c>
      <c r="AH836" s="151">
        <v>2</v>
      </c>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row>
    <row r="837" spans="1:60" outlineLevel="1">
      <c r="A837" s="158"/>
      <c r="B837" s="159"/>
      <c r="C837" s="200" t="s">
        <v>2674</v>
      </c>
      <c r="D837" s="192"/>
      <c r="E837" s="193">
        <v>1.65</v>
      </c>
      <c r="F837" s="160"/>
      <c r="G837" s="160"/>
      <c r="H837" s="160"/>
      <c r="I837" s="160"/>
      <c r="J837" s="160"/>
      <c r="K837" s="160"/>
      <c r="L837" s="160"/>
      <c r="M837" s="160"/>
      <c r="N837" s="160"/>
      <c r="O837" s="160"/>
      <c r="P837" s="160"/>
      <c r="Q837" s="160"/>
      <c r="R837" s="160"/>
      <c r="S837" s="160"/>
      <c r="T837" s="160"/>
      <c r="U837" s="160"/>
      <c r="V837" s="160"/>
      <c r="W837" s="160"/>
      <c r="X837" s="151"/>
      <c r="Y837" s="151"/>
      <c r="Z837" s="151"/>
      <c r="AA837" s="151"/>
      <c r="AB837" s="151"/>
      <c r="AC837" s="151"/>
      <c r="AD837" s="151"/>
      <c r="AE837" s="151"/>
      <c r="AF837" s="151"/>
      <c r="AG837" s="151" t="s">
        <v>250</v>
      </c>
      <c r="AH837" s="151">
        <v>2</v>
      </c>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row>
    <row r="838" spans="1:60" outlineLevel="1">
      <c r="A838" s="158"/>
      <c r="B838" s="159"/>
      <c r="C838" s="200" t="s">
        <v>2675</v>
      </c>
      <c r="D838" s="192"/>
      <c r="E838" s="193">
        <v>1.97</v>
      </c>
      <c r="F838" s="160"/>
      <c r="G838" s="160"/>
      <c r="H838" s="160"/>
      <c r="I838" s="160"/>
      <c r="J838" s="160"/>
      <c r="K838" s="160"/>
      <c r="L838" s="160"/>
      <c r="M838" s="160"/>
      <c r="N838" s="160"/>
      <c r="O838" s="160"/>
      <c r="P838" s="160"/>
      <c r="Q838" s="160"/>
      <c r="R838" s="160"/>
      <c r="S838" s="160"/>
      <c r="T838" s="160"/>
      <c r="U838" s="160"/>
      <c r="V838" s="160"/>
      <c r="W838" s="160"/>
      <c r="X838" s="151"/>
      <c r="Y838" s="151"/>
      <c r="Z838" s="151"/>
      <c r="AA838" s="151"/>
      <c r="AB838" s="151"/>
      <c r="AC838" s="151"/>
      <c r="AD838" s="151"/>
      <c r="AE838" s="151"/>
      <c r="AF838" s="151"/>
      <c r="AG838" s="151" t="s">
        <v>250</v>
      </c>
      <c r="AH838" s="151">
        <v>2</v>
      </c>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row>
    <row r="839" spans="1:60" outlineLevel="1">
      <c r="A839" s="158"/>
      <c r="B839" s="159"/>
      <c r="C839" s="201" t="s">
        <v>284</v>
      </c>
      <c r="D839" s="194"/>
      <c r="E839" s="195">
        <v>89.13</v>
      </c>
      <c r="F839" s="160"/>
      <c r="G839" s="160"/>
      <c r="H839" s="160"/>
      <c r="I839" s="160"/>
      <c r="J839" s="160"/>
      <c r="K839" s="160"/>
      <c r="L839" s="160"/>
      <c r="M839" s="160"/>
      <c r="N839" s="160"/>
      <c r="O839" s="160"/>
      <c r="P839" s="160"/>
      <c r="Q839" s="160"/>
      <c r="R839" s="160"/>
      <c r="S839" s="160"/>
      <c r="T839" s="160"/>
      <c r="U839" s="160"/>
      <c r="V839" s="160"/>
      <c r="W839" s="160"/>
      <c r="X839" s="151"/>
      <c r="Y839" s="151"/>
      <c r="Z839" s="151"/>
      <c r="AA839" s="151"/>
      <c r="AB839" s="151"/>
      <c r="AC839" s="151"/>
      <c r="AD839" s="151"/>
      <c r="AE839" s="151"/>
      <c r="AF839" s="151"/>
      <c r="AG839" s="151" t="s">
        <v>250</v>
      </c>
      <c r="AH839" s="151">
        <v>3</v>
      </c>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row>
    <row r="840" spans="1:60" outlineLevel="1">
      <c r="A840" s="158"/>
      <c r="B840" s="159"/>
      <c r="C840" s="199" t="s">
        <v>285</v>
      </c>
      <c r="D840" s="192"/>
      <c r="E840" s="193"/>
      <c r="F840" s="160"/>
      <c r="G840" s="160"/>
      <c r="H840" s="160"/>
      <c r="I840" s="160"/>
      <c r="J840" s="160"/>
      <c r="K840" s="160"/>
      <c r="L840" s="160"/>
      <c r="M840" s="160"/>
      <c r="N840" s="160"/>
      <c r="O840" s="160"/>
      <c r="P840" s="160"/>
      <c r="Q840" s="160"/>
      <c r="R840" s="160"/>
      <c r="S840" s="160"/>
      <c r="T840" s="160"/>
      <c r="U840" s="160"/>
      <c r="V840" s="160"/>
      <c r="W840" s="160"/>
      <c r="X840" s="151"/>
      <c r="Y840" s="151"/>
      <c r="Z840" s="151"/>
      <c r="AA840" s="151"/>
      <c r="AB840" s="151"/>
      <c r="AC840" s="151"/>
      <c r="AD840" s="151"/>
      <c r="AE840" s="151"/>
      <c r="AF840" s="151"/>
      <c r="AG840" s="151" t="s">
        <v>250</v>
      </c>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row>
    <row r="841" spans="1:60" outlineLevel="1">
      <c r="A841" s="158"/>
      <c r="B841" s="159"/>
      <c r="C841" s="198" t="s">
        <v>2749</v>
      </c>
      <c r="D841" s="190"/>
      <c r="E841" s="191">
        <v>39.217199999999998</v>
      </c>
      <c r="F841" s="160"/>
      <c r="G841" s="160"/>
      <c r="H841" s="160"/>
      <c r="I841" s="160"/>
      <c r="J841" s="160"/>
      <c r="K841" s="160"/>
      <c r="L841" s="160"/>
      <c r="M841" s="160"/>
      <c r="N841" s="160"/>
      <c r="O841" s="160"/>
      <c r="P841" s="160"/>
      <c r="Q841" s="160"/>
      <c r="R841" s="160"/>
      <c r="S841" s="160"/>
      <c r="T841" s="160"/>
      <c r="U841" s="160"/>
      <c r="V841" s="160"/>
      <c r="W841" s="160"/>
      <c r="X841" s="151"/>
      <c r="Y841" s="151"/>
      <c r="Z841" s="151"/>
      <c r="AA841" s="151"/>
      <c r="AB841" s="151"/>
      <c r="AC841" s="151"/>
      <c r="AD841" s="151"/>
      <c r="AE841" s="151"/>
      <c r="AF841" s="151"/>
      <c r="AG841" s="151" t="s">
        <v>250</v>
      </c>
      <c r="AH841" s="151">
        <v>0</v>
      </c>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row>
    <row r="842" spans="1:60" outlineLevel="1">
      <c r="A842" s="158"/>
      <c r="B842" s="159"/>
      <c r="C842" s="199" t="s">
        <v>279</v>
      </c>
      <c r="D842" s="192"/>
      <c r="E842" s="193"/>
      <c r="F842" s="160"/>
      <c r="G842" s="160"/>
      <c r="H842" s="160"/>
      <c r="I842" s="160"/>
      <c r="J842" s="160"/>
      <c r="K842" s="160"/>
      <c r="L842" s="160"/>
      <c r="M842" s="160"/>
      <c r="N842" s="160"/>
      <c r="O842" s="160"/>
      <c r="P842" s="160"/>
      <c r="Q842" s="160"/>
      <c r="R842" s="160"/>
      <c r="S842" s="160"/>
      <c r="T842" s="160"/>
      <c r="U842" s="160"/>
      <c r="V842" s="160"/>
      <c r="W842" s="160"/>
      <c r="X842" s="151"/>
      <c r="Y842" s="151"/>
      <c r="Z842" s="151"/>
      <c r="AA842" s="151"/>
      <c r="AB842" s="151"/>
      <c r="AC842" s="151"/>
      <c r="AD842" s="151"/>
      <c r="AE842" s="151"/>
      <c r="AF842" s="151"/>
      <c r="AG842" s="151" t="s">
        <v>250</v>
      </c>
      <c r="AH842" s="151"/>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row>
    <row r="843" spans="1:60" outlineLevel="1">
      <c r="A843" s="158"/>
      <c r="B843" s="159"/>
      <c r="C843" s="200" t="s">
        <v>2750</v>
      </c>
      <c r="D843" s="192"/>
      <c r="E843" s="193">
        <v>0.9</v>
      </c>
      <c r="F843" s="160"/>
      <c r="G843" s="160"/>
      <c r="H843" s="160"/>
      <c r="I843" s="160"/>
      <c r="J843" s="160"/>
      <c r="K843" s="160"/>
      <c r="L843" s="160"/>
      <c r="M843" s="160"/>
      <c r="N843" s="160"/>
      <c r="O843" s="160"/>
      <c r="P843" s="160"/>
      <c r="Q843" s="160"/>
      <c r="R843" s="160"/>
      <c r="S843" s="160"/>
      <c r="T843" s="160"/>
      <c r="U843" s="160"/>
      <c r="V843" s="160"/>
      <c r="W843" s="160"/>
      <c r="X843" s="151"/>
      <c r="Y843" s="151"/>
      <c r="Z843" s="151"/>
      <c r="AA843" s="151"/>
      <c r="AB843" s="151"/>
      <c r="AC843" s="151"/>
      <c r="AD843" s="151"/>
      <c r="AE843" s="151"/>
      <c r="AF843" s="151"/>
      <c r="AG843" s="151" t="s">
        <v>250</v>
      </c>
      <c r="AH843" s="151">
        <v>2</v>
      </c>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row>
    <row r="844" spans="1:60" outlineLevel="1">
      <c r="A844" s="158"/>
      <c r="B844" s="159"/>
      <c r="C844" s="200" t="s">
        <v>2751</v>
      </c>
      <c r="D844" s="192"/>
      <c r="E844" s="193">
        <v>1.25</v>
      </c>
      <c r="F844" s="160"/>
      <c r="G844" s="160"/>
      <c r="H844" s="160"/>
      <c r="I844" s="160"/>
      <c r="J844" s="160"/>
      <c r="K844" s="160"/>
      <c r="L844" s="160"/>
      <c r="M844" s="160"/>
      <c r="N844" s="160"/>
      <c r="O844" s="160"/>
      <c r="P844" s="160"/>
      <c r="Q844" s="160"/>
      <c r="R844" s="160"/>
      <c r="S844" s="160"/>
      <c r="T844" s="160"/>
      <c r="U844" s="160"/>
      <c r="V844" s="160"/>
      <c r="W844" s="160"/>
      <c r="X844" s="151"/>
      <c r="Y844" s="151"/>
      <c r="Z844" s="151"/>
      <c r="AA844" s="151"/>
      <c r="AB844" s="151"/>
      <c r="AC844" s="151"/>
      <c r="AD844" s="151"/>
      <c r="AE844" s="151"/>
      <c r="AF844" s="151"/>
      <c r="AG844" s="151" t="s">
        <v>250</v>
      </c>
      <c r="AH844" s="151">
        <v>2</v>
      </c>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row>
    <row r="845" spans="1:60" outlineLevel="1">
      <c r="A845" s="158"/>
      <c r="B845" s="159"/>
      <c r="C845" s="201" t="s">
        <v>284</v>
      </c>
      <c r="D845" s="194"/>
      <c r="E845" s="195">
        <v>2.15</v>
      </c>
      <c r="F845" s="160"/>
      <c r="G845" s="160"/>
      <c r="H845" s="160"/>
      <c r="I845" s="160"/>
      <c r="J845" s="160"/>
      <c r="K845" s="160"/>
      <c r="L845" s="160"/>
      <c r="M845" s="160"/>
      <c r="N845" s="160"/>
      <c r="O845" s="160"/>
      <c r="P845" s="160"/>
      <c r="Q845" s="160"/>
      <c r="R845" s="160"/>
      <c r="S845" s="160"/>
      <c r="T845" s="160"/>
      <c r="U845" s="160"/>
      <c r="V845" s="160"/>
      <c r="W845" s="160"/>
      <c r="X845" s="151"/>
      <c r="Y845" s="151"/>
      <c r="Z845" s="151"/>
      <c r="AA845" s="151"/>
      <c r="AB845" s="151"/>
      <c r="AC845" s="151"/>
      <c r="AD845" s="151"/>
      <c r="AE845" s="151"/>
      <c r="AF845" s="151"/>
      <c r="AG845" s="151" t="s">
        <v>250</v>
      </c>
      <c r="AH845" s="151">
        <v>3</v>
      </c>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row>
    <row r="846" spans="1:60" outlineLevel="1">
      <c r="A846" s="158"/>
      <c r="B846" s="159"/>
      <c r="C846" s="199" t="s">
        <v>285</v>
      </c>
      <c r="D846" s="192"/>
      <c r="E846" s="193"/>
      <c r="F846" s="160"/>
      <c r="G846" s="160"/>
      <c r="H846" s="160"/>
      <c r="I846" s="160"/>
      <c r="J846" s="160"/>
      <c r="K846" s="160"/>
      <c r="L846" s="160"/>
      <c r="M846" s="160"/>
      <c r="N846" s="160"/>
      <c r="O846" s="160"/>
      <c r="P846" s="160"/>
      <c r="Q846" s="160"/>
      <c r="R846" s="160"/>
      <c r="S846" s="160"/>
      <c r="T846" s="160"/>
      <c r="U846" s="160"/>
      <c r="V846" s="160"/>
      <c r="W846" s="160"/>
      <c r="X846" s="151"/>
      <c r="Y846" s="151"/>
      <c r="Z846" s="151"/>
      <c r="AA846" s="151"/>
      <c r="AB846" s="151"/>
      <c r="AC846" s="151"/>
      <c r="AD846" s="151"/>
      <c r="AE846" s="151"/>
      <c r="AF846" s="151"/>
      <c r="AG846" s="151" t="s">
        <v>250</v>
      </c>
      <c r="AH846" s="151"/>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row>
    <row r="847" spans="1:60" outlineLevel="1">
      <c r="A847" s="158"/>
      <c r="B847" s="159"/>
      <c r="C847" s="198" t="s">
        <v>2752</v>
      </c>
      <c r="D847" s="190"/>
      <c r="E847" s="191">
        <v>0.94599999999999995</v>
      </c>
      <c r="F847" s="160"/>
      <c r="G847" s="160"/>
      <c r="H847" s="160"/>
      <c r="I847" s="160"/>
      <c r="J847" s="160"/>
      <c r="K847" s="160"/>
      <c r="L847" s="160"/>
      <c r="M847" s="160"/>
      <c r="N847" s="160"/>
      <c r="O847" s="160"/>
      <c r="P847" s="160"/>
      <c r="Q847" s="160"/>
      <c r="R847" s="160"/>
      <c r="S847" s="160"/>
      <c r="T847" s="160"/>
      <c r="U847" s="160"/>
      <c r="V847" s="160"/>
      <c r="W847" s="160"/>
      <c r="X847" s="151"/>
      <c r="Y847" s="151"/>
      <c r="Z847" s="151"/>
      <c r="AA847" s="151"/>
      <c r="AB847" s="151"/>
      <c r="AC847" s="151"/>
      <c r="AD847" s="151"/>
      <c r="AE847" s="151"/>
      <c r="AF847" s="151"/>
      <c r="AG847" s="151" t="s">
        <v>250</v>
      </c>
      <c r="AH847" s="151">
        <v>0</v>
      </c>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row>
    <row r="848" spans="1:60">
      <c r="A848" s="162" t="s">
        <v>197</v>
      </c>
      <c r="B848" s="163" t="s">
        <v>102</v>
      </c>
      <c r="C848" s="184" t="s">
        <v>103</v>
      </c>
      <c r="D848" s="164"/>
      <c r="E848" s="165"/>
      <c r="F848" s="166"/>
      <c r="G848" s="166">
        <f>SUMIF(AG849:AG904,"&lt;&gt;NOR",G849:G904)</f>
        <v>0</v>
      </c>
      <c r="H848" s="166"/>
      <c r="I848" s="166">
        <f>SUM(I849:I904)</f>
        <v>0</v>
      </c>
      <c r="J848" s="166"/>
      <c r="K848" s="166">
        <f>SUM(K849:K904)</f>
        <v>0</v>
      </c>
      <c r="L848" s="166"/>
      <c r="M848" s="166">
        <f>SUM(M849:M904)</f>
        <v>0</v>
      </c>
      <c r="N848" s="166"/>
      <c r="O848" s="166">
        <f>SUM(O849:O904)</f>
        <v>0.65</v>
      </c>
      <c r="P848" s="166"/>
      <c r="Q848" s="166">
        <f>SUM(Q849:Q904)</f>
        <v>0</v>
      </c>
      <c r="R848" s="166"/>
      <c r="S848" s="166"/>
      <c r="T848" s="167"/>
      <c r="U848" s="161"/>
      <c r="V848" s="161">
        <f>SUM(V849:V904)</f>
        <v>37.880000000000003</v>
      </c>
      <c r="W848" s="161"/>
      <c r="AG848" t="s">
        <v>198</v>
      </c>
    </row>
    <row r="849" spans="1:60" outlineLevel="1">
      <c r="A849" s="168">
        <v>58</v>
      </c>
      <c r="B849" s="169" t="s">
        <v>2753</v>
      </c>
      <c r="C849" s="185" t="s">
        <v>2754</v>
      </c>
      <c r="D849" s="170" t="s">
        <v>318</v>
      </c>
      <c r="E849" s="171">
        <v>89.13</v>
      </c>
      <c r="F849" s="172">
        <v>0</v>
      </c>
      <c r="G849" s="173">
        <f>ROUND(E849*F849,2)</f>
        <v>0</v>
      </c>
      <c r="H849" s="172"/>
      <c r="I849" s="173">
        <f>ROUND(E849*H849,2)</f>
        <v>0</v>
      </c>
      <c r="J849" s="172"/>
      <c r="K849" s="173">
        <f>ROUND(E849*J849,2)</f>
        <v>0</v>
      </c>
      <c r="L849" s="173">
        <v>21</v>
      </c>
      <c r="M849" s="173">
        <f>G849*(1+L849/100)</f>
        <v>0</v>
      </c>
      <c r="N849" s="173">
        <v>2.2200000000000002E-3</v>
      </c>
      <c r="O849" s="173">
        <f>ROUND(E849*N849,2)</f>
        <v>0.2</v>
      </c>
      <c r="P849" s="173">
        <v>0</v>
      </c>
      <c r="Q849" s="173">
        <f>ROUND(E849*P849,2)</f>
        <v>0</v>
      </c>
      <c r="R849" s="173" t="s">
        <v>309</v>
      </c>
      <c r="S849" s="173" t="s">
        <v>201</v>
      </c>
      <c r="T849" s="174" t="s">
        <v>245</v>
      </c>
      <c r="U849" s="160">
        <v>0.42499999999999999</v>
      </c>
      <c r="V849" s="160">
        <f>ROUND(E849*U849,2)</f>
        <v>37.880000000000003</v>
      </c>
      <c r="W849" s="160"/>
      <c r="X849" s="151"/>
      <c r="Y849" s="151"/>
      <c r="Z849" s="151"/>
      <c r="AA849" s="151"/>
      <c r="AB849" s="151"/>
      <c r="AC849" s="151"/>
      <c r="AD849" s="151"/>
      <c r="AE849" s="151"/>
      <c r="AF849" s="151"/>
      <c r="AG849" s="151" t="s">
        <v>259</v>
      </c>
      <c r="AH849" s="151"/>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row>
    <row r="850" spans="1:60" outlineLevel="1">
      <c r="A850" s="158"/>
      <c r="B850" s="159"/>
      <c r="C850" s="315" t="s">
        <v>2755</v>
      </c>
      <c r="D850" s="316"/>
      <c r="E850" s="316"/>
      <c r="F850" s="316"/>
      <c r="G850" s="316"/>
      <c r="H850" s="160"/>
      <c r="I850" s="160"/>
      <c r="J850" s="160"/>
      <c r="K850" s="160"/>
      <c r="L850" s="160"/>
      <c r="M850" s="160"/>
      <c r="N850" s="160"/>
      <c r="O850" s="160"/>
      <c r="P850" s="160"/>
      <c r="Q850" s="160"/>
      <c r="R850" s="160"/>
      <c r="S850" s="160"/>
      <c r="T850" s="160"/>
      <c r="U850" s="160"/>
      <c r="V850" s="160"/>
      <c r="W850" s="160"/>
      <c r="X850" s="151"/>
      <c r="Y850" s="151"/>
      <c r="Z850" s="151"/>
      <c r="AA850" s="151"/>
      <c r="AB850" s="151"/>
      <c r="AC850" s="151"/>
      <c r="AD850" s="151"/>
      <c r="AE850" s="151"/>
      <c r="AF850" s="151"/>
      <c r="AG850" s="151" t="s">
        <v>248</v>
      </c>
      <c r="AH850" s="151"/>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row>
    <row r="851" spans="1:60" outlineLevel="1">
      <c r="A851" s="158"/>
      <c r="B851" s="159"/>
      <c r="C851" s="198" t="s">
        <v>2756</v>
      </c>
      <c r="D851" s="190"/>
      <c r="E851" s="191">
        <v>9.36</v>
      </c>
      <c r="F851" s="160"/>
      <c r="G851" s="160"/>
      <c r="H851" s="160"/>
      <c r="I851" s="160"/>
      <c r="J851" s="160"/>
      <c r="K851" s="160"/>
      <c r="L851" s="160"/>
      <c r="M851" s="160"/>
      <c r="N851" s="160"/>
      <c r="O851" s="160"/>
      <c r="P851" s="160"/>
      <c r="Q851" s="160"/>
      <c r="R851" s="160"/>
      <c r="S851" s="160"/>
      <c r="T851" s="160"/>
      <c r="U851" s="160"/>
      <c r="V851" s="160"/>
      <c r="W851" s="160"/>
      <c r="X851" s="151"/>
      <c r="Y851" s="151"/>
      <c r="Z851" s="151"/>
      <c r="AA851" s="151"/>
      <c r="AB851" s="151"/>
      <c r="AC851" s="151"/>
      <c r="AD851" s="151"/>
      <c r="AE851" s="151"/>
      <c r="AF851" s="151"/>
      <c r="AG851" s="151" t="s">
        <v>250</v>
      </c>
      <c r="AH851" s="151">
        <v>0</v>
      </c>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row>
    <row r="852" spans="1:60" outlineLevel="1">
      <c r="A852" s="158"/>
      <c r="B852" s="159"/>
      <c r="C852" s="198" t="s">
        <v>2757</v>
      </c>
      <c r="D852" s="190"/>
      <c r="E852" s="191">
        <v>7.5</v>
      </c>
      <c r="F852" s="160"/>
      <c r="G852" s="160"/>
      <c r="H852" s="160"/>
      <c r="I852" s="160"/>
      <c r="J852" s="160"/>
      <c r="K852" s="160"/>
      <c r="L852" s="160"/>
      <c r="M852" s="160"/>
      <c r="N852" s="160"/>
      <c r="O852" s="160"/>
      <c r="P852" s="160"/>
      <c r="Q852" s="160"/>
      <c r="R852" s="160"/>
      <c r="S852" s="160"/>
      <c r="T852" s="160"/>
      <c r="U852" s="160"/>
      <c r="V852" s="160"/>
      <c r="W852" s="160"/>
      <c r="X852" s="151"/>
      <c r="Y852" s="151"/>
      <c r="Z852" s="151"/>
      <c r="AA852" s="151"/>
      <c r="AB852" s="151"/>
      <c r="AC852" s="151"/>
      <c r="AD852" s="151"/>
      <c r="AE852" s="151"/>
      <c r="AF852" s="151"/>
      <c r="AG852" s="151" t="s">
        <v>250</v>
      </c>
      <c r="AH852" s="151">
        <v>0</v>
      </c>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row>
    <row r="853" spans="1:60" outlineLevel="1">
      <c r="A853" s="158"/>
      <c r="B853" s="159"/>
      <c r="C853" s="198" t="s">
        <v>2758</v>
      </c>
      <c r="D853" s="190"/>
      <c r="E853" s="191">
        <v>1.33</v>
      </c>
      <c r="F853" s="160"/>
      <c r="G853" s="160"/>
      <c r="H853" s="160"/>
      <c r="I853" s="160"/>
      <c r="J853" s="160"/>
      <c r="K853" s="160"/>
      <c r="L853" s="160"/>
      <c r="M853" s="160"/>
      <c r="N853" s="160"/>
      <c r="O853" s="160"/>
      <c r="P853" s="160"/>
      <c r="Q853" s="160"/>
      <c r="R853" s="160"/>
      <c r="S853" s="160"/>
      <c r="T853" s="160"/>
      <c r="U853" s="160"/>
      <c r="V853" s="160"/>
      <c r="W853" s="160"/>
      <c r="X853" s="151"/>
      <c r="Y853" s="151"/>
      <c r="Z853" s="151"/>
      <c r="AA853" s="151"/>
      <c r="AB853" s="151"/>
      <c r="AC853" s="151"/>
      <c r="AD853" s="151"/>
      <c r="AE853" s="151"/>
      <c r="AF853" s="151"/>
      <c r="AG853" s="151" t="s">
        <v>250</v>
      </c>
      <c r="AH853" s="151">
        <v>0</v>
      </c>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row>
    <row r="854" spans="1:60" outlineLevel="1">
      <c r="A854" s="158"/>
      <c r="B854" s="159"/>
      <c r="C854" s="198" t="s">
        <v>2759</v>
      </c>
      <c r="D854" s="190"/>
      <c r="E854" s="191">
        <v>6.12</v>
      </c>
      <c r="F854" s="160"/>
      <c r="G854" s="160"/>
      <c r="H854" s="160"/>
      <c r="I854" s="160"/>
      <c r="J854" s="160"/>
      <c r="K854" s="160"/>
      <c r="L854" s="160"/>
      <c r="M854" s="160"/>
      <c r="N854" s="160"/>
      <c r="O854" s="160"/>
      <c r="P854" s="160"/>
      <c r="Q854" s="160"/>
      <c r="R854" s="160"/>
      <c r="S854" s="160"/>
      <c r="T854" s="160"/>
      <c r="U854" s="160"/>
      <c r="V854" s="160"/>
      <c r="W854" s="160"/>
      <c r="X854" s="151"/>
      <c r="Y854" s="151"/>
      <c r="Z854" s="151"/>
      <c r="AA854" s="151"/>
      <c r="AB854" s="151"/>
      <c r="AC854" s="151"/>
      <c r="AD854" s="151"/>
      <c r="AE854" s="151"/>
      <c r="AF854" s="151"/>
      <c r="AG854" s="151" t="s">
        <v>250</v>
      </c>
      <c r="AH854" s="151">
        <v>0</v>
      </c>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row>
    <row r="855" spans="1:60" outlineLevel="1">
      <c r="A855" s="158"/>
      <c r="B855" s="159"/>
      <c r="C855" s="198" t="s">
        <v>2760</v>
      </c>
      <c r="D855" s="190"/>
      <c r="E855" s="191">
        <v>23.01</v>
      </c>
      <c r="F855" s="160"/>
      <c r="G855" s="160"/>
      <c r="H855" s="160"/>
      <c r="I855" s="160"/>
      <c r="J855" s="160"/>
      <c r="K855" s="160"/>
      <c r="L855" s="160"/>
      <c r="M855" s="160"/>
      <c r="N855" s="160"/>
      <c r="O855" s="160"/>
      <c r="P855" s="160"/>
      <c r="Q855" s="160"/>
      <c r="R855" s="160"/>
      <c r="S855" s="160"/>
      <c r="T855" s="160"/>
      <c r="U855" s="160"/>
      <c r="V855" s="160"/>
      <c r="W855" s="160"/>
      <c r="X855" s="151"/>
      <c r="Y855" s="151"/>
      <c r="Z855" s="151"/>
      <c r="AA855" s="151"/>
      <c r="AB855" s="151"/>
      <c r="AC855" s="151"/>
      <c r="AD855" s="151"/>
      <c r="AE855" s="151"/>
      <c r="AF855" s="151"/>
      <c r="AG855" s="151" t="s">
        <v>250</v>
      </c>
      <c r="AH855" s="151">
        <v>0</v>
      </c>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row>
    <row r="856" spans="1:60" outlineLevel="1">
      <c r="A856" s="158"/>
      <c r="B856" s="159"/>
      <c r="C856" s="198" t="s">
        <v>2761</v>
      </c>
      <c r="D856" s="190"/>
      <c r="E856" s="191">
        <v>2.92</v>
      </c>
      <c r="F856" s="160"/>
      <c r="G856" s="160"/>
      <c r="H856" s="160"/>
      <c r="I856" s="160"/>
      <c r="J856" s="160"/>
      <c r="K856" s="160"/>
      <c r="L856" s="160"/>
      <c r="M856" s="160"/>
      <c r="N856" s="160"/>
      <c r="O856" s="160"/>
      <c r="P856" s="160"/>
      <c r="Q856" s="160"/>
      <c r="R856" s="160"/>
      <c r="S856" s="160"/>
      <c r="T856" s="160"/>
      <c r="U856" s="160"/>
      <c r="V856" s="160"/>
      <c r="W856" s="160"/>
      <c r="X856" s="151"/>
      <c r="Y856" s="151"/>
      <c r="Z856" s="151"/>
      <c r="AA856" s="151"/>
      <c r="AB856" s="151"/>
      <c r="AC856" s="151"/>
      <c r="AD856" s="151"/>
      <c r="AE856" s="151"/>
      <c r="AF856" s="151"/>
      <c r="AG856" s="151" t="s">
        <v>250</v>
      </c>
      <c r="AH856" s="151">
        <v>0</v>
      </c>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row>
    <row r="857" spans="1:60" outlineLevel="1">
      <c r="A857" s="158"/>
      <c r="B857" s="159"/>
      <c r="C857" s="198" t="s">
        <v>2762</v>
      </c>
      <c r="D857" s="190"/>
      <c r="E857" s="191">
        <v>1.77</v>
      </c>
      <c r="F857" s="160"/>
      <c r="G857" s="160"/>
      <c r="H857" s="160"/>
      <c r="I857" s="160"/>
      <c r="J857" s="160"/>
      <c r="K857" s="160"/>
      <c r="L857" s="160"/>
      <c r="M857" s="160"/>
      <c r="N857" s="160"/>
      <c r="O857" s="160"/>
      <c r="P857" s="160"/>
      <c r="Q857" s="160"/>
      <c r="R857" s="160"/>
      <c r="S857" s="160"/>
      <c r="T857" s="160"/>
      <c r="U857" s="160"/>
      <c r="V857" s="160"/>
      <c r="W857" s="160"/>
      <c r="X857" s="151"/>
      <c r="Y857" s="151"/>
      <c r="Z857" s="151"/>
      <c r="AA857" s="151"/>
      <c r="AB857" s="151"/>
      <c r="AC857" s="151"/>
      <c r="AD857" s="151"/>
      <c r="AE857" s="151"/>
      <c r="AF857" s="151"/>
      <c r="AG857" s="151" t="s">
        <v>250</v>
      </c>
      <c r="AH857" s="151">
        <v>0</v>
      </c>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row>
    <row r="858" spans="1:60" outlineLevel="1">
      <c r="A858" s="158"/>
      <c r="B858" s="159"/>
      <c r="C858" s="198" t="s">
        <v>2763</v>
      </c>
      <c r="D858" s="190"/>
      <c r="E858" s="191">
        <v>1.1000000000000001</v>
      </c>
      <c r="F858" s="160"/>
      <c r="G858" s="160"/>
      <c r="H858" s="160"/>
      <c r="I858" s="160"/>
      <c r="J858" s="160"/>
      <c r="K858" s="160"/>
      <c r="L858" s="160"/>
      <c r="M858" s="160"/>
      <c r="N858" s="160"/>
      <c r="O858" s="160"/>
      <c r="P858" s="160"/>
      <c r="Q858" s="160"/>
      <c r="R858" s="160"/>
      <c r="S858" s="160"/>
      <c r="T858" s="160"/>
      <c r="U858" s="160"/>
      <c r="V858" s="160"/>
      <c r="W858" s="160"/>
      <c r="X858" s="151"/>
      <c r="Y858" s="151"/>
      <c r="Z858" s="151"/>
      <c r="AA858" s="151"/>
      <c r="AB858" s="151"/>
      <c r="AC858" s="151"/>
      <c r="AD858" s="151"/>
      <c r="AE858" s="151"/>
      <c r="AF858" s="151"/>
      <c r="AG858" s="151" t="s">
        <v>250</v>
      </c>
      <c r="AH858" s="151">
        <v>0</v>
      </c>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row>
    <row r="859" spans="1:60" outlineLevel="1">
      <c r="A859" s="158"/>
      <c r="B859" s="159"/>
      <c r="C859" s="198" t="s">
        <v>2764</v>
      </c>
      <c r="D859" s="190"/>
      <c r="E859" s="191">
        <v>0.5</v>
      </c>
      <c r="F859" s="160"/>
      <c r="G859" s="160"/>
      <c r="H859" s="160"/>
      <c r="I859" s="160"/>
      <c r="J859" s="160"/>
      <c r="K859" s="160"/>
      <c r="L859" s="160"/>
      <c r="M859" s="160"/>
      <c r="N859" s="160"/>
      <c r="O859" s="160"/>
      <c r="P859" s="160"/>
      <c r="Q859" s="160"/>
      <c r="R859" s="160"/>
      <c r="S859" s="160"/>
      <c r="T859" s="160"/>
      <c r="U859" s="160"/>
      <c r="V859" s="160"/>
      <c r="W859" s="160"/>
      <c r="X859" s="151"/>
      <c r="Y859" s="151"/>
      <c r="Z859" s="151"/>
      <c r="AA859" s="151"/>
      <c r="AB859" s="151"/>
      <c r="AC859" s="151"/>
      <c r="AD859" s="151"/>
      <c r="AE859" s="151"/>
      <c r="AF859" s="151"/>
      <c r="AG859" s="151" t="s">
        <v>250</v>
      </c>
      <c r="AH859" s="151">
        <v>0</v>
      </c>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row>
    <row r="860" spans="1:60" outlineLevel="1">
      <c r="A860" s="158"/>
      <c r="B860" s="159"/>
      <c r="C860" s="198" t="s">
        <v>2765</v>
      </c>
      <c r="D860" s="190"/>
      <c r="E860" s="191">
        <v>6.85</v>
      </c>
      <c r="F860" s="160"/>
      <c r="G860" s="160"/>
      <c r="H860" s="160"/>
      <c r="I860" s="160"/>
      <c r="J860" s="160"/>
      <c r="K860" s="160"/>
      <c r="L860" s="160"/>
      <c r="M860" s="160"/>
      <c r="N860" s="160"/>
      <c r="O860" s="160"/>
      <c r="P860" s="160"/>
      <c r="Q860" s="160"/>
      <c r="R860" s="160"/>
      <c r="S860" s="160"/>
      <c r="T860" s="160"/>
      <c r="U860" s="160"/>
      <c r="V860" s="160"/>
      <c r="W860" s="160"/>
      <c r="X860" s="151"/>
      <c r="Y860" s="151"/>
      <c r="Z860" s="151"/>
      <c r="AA860" s="151"/>
      <c r="AB860" s="151"/>
      <c r="AC860" s="151"/>
      <c r="AD860" s="151"/>
      <c r="AE860" s="151"/>
      <c r="AF860" s="151"/>
      <c r="AG860" s="151" t="s">
        <v>250</v>
      </c>
      <c r="AH860" s="151">
        <v>0</v>
      </c>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row>
    <row r="861" spans="1:60" outlineLevel="1">
      <c r="A861" s="158"/>
      <c r="B861" s="159"/>
      <c r="C861" s="198" t="s">
        <v>2766</v>
      </c>
      <c r="D861" s="190"/>
      <c r="E861" s="191">
        <v>7.8</v>
      </c>
      <c r="F861" s="160"/>
      <c r="G861" s="160"/>
      <c r="H861" s="160"/>
      <c r="I861" s="160"/>
      <c r="J861" s="160"/>
      <c r="K861" s="160"/>
      <c r="L861" s="160"/>
      <c r="M861" s="160"/>
      <c r="N861" s="160"/>
      <c r="O861" s="160"/>
      <c r="P861" s="160"/>
      <c r="Q861" s="160"/>
      <c r="R861" s="160"/>
      <c r="S861" s="160"/>
      <c r="T861" s="160"/>
      <c r="U861" s="160"/>
      <c r="V861" s="160"/>
      <c r="W861" s="160"/>
      <c r="X861" s="151"/>
      <c r="Y861" s="151"/>
      <c r="Z861" s="151"/>
      <c r="AA861" s="151"/>
      <c r="AB861" s="151"/>
      <c r="AC861" s="151"/>
      <c r="AD861" s="151"/>
      <c r="AE861" s="151"/>
      <c r="AF861" s="151"/>
      <c r="AG861" s="151" t="s">
        <v>250</v>
      </c>
      <c r="AH861" s="151">
        <v>0</v>
      </c>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row>
    <row r="862" spans="1:60" outlineLevel="1">
      <c r="A862" s="158"/>
      <c r="B862" s="159"/>
      <c r="C862" s="198" t="s">
        <v>2767</v>
      </c>
      <c r="D862" s="190"/>
      <c r="E862" s="191">
        <v>14.4</v>
      </c>
      <c r="F862" s="160"/>
      <c r="G862" s="160"/>
      <c r="H862" s="160"/>
      <c r="I862" s="160"/>
      <c r="J862" s="160"/>
      <c r="K862" s="160"/>
      <c r="L862" s="160"/>
      <c r="M862" s="160"/>
      <c r="N862" s="160"/>
      <c r="O862" s="160"/>
      <c r="P862" s="160"/>
      <c r="Q862" s="160"/>
      <c r="R862" s="160"/>
      <c r="S862" s="160"/>
      <c r="T862" s="160"/>
      <c r="U862" s="160"/>
      <c r="V862" s="160"/>
      <c r="W862" s="160"/>
      <c r="X862" s="151"/>
      <c r="Y862" s="151"/>
      <c r="Z862" s="151"/>
      <c r="AA862" s="151"/>
      <c r="AB862" s="151"/>
      <c r="AC862" s="151"/>
      <c r="AD862" s="151"/>
      <c r="AE862" s="151"/>
      <c r="AF862" s="151"/>
      <c r="AG862" s="151" t="s">
        <v>250</v>
      </c>
      <c r="AH862" s="151">
        <v>0</v>
      </c>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row>
    <row r="863" spans="1:60" outlineLevel="1">
      <c r="A863" s="158"/>
      <c r="B863" s="159"/>
      <c r="C863" s="198" t="s">
        <v>2768</v>
      </c>
      <c r="D863" s="190"/>
      <c r="E863" s="191">
        <v>1.2</v>
      </c>
      <c r="F863" s="160"/>
      <c r="G863" s="160"/>
      <c r="H863" s="160"/>
      <c r="I863" s="160"/>
      <c r="J863" s="160"/>
      <c r="K863" s="160"/>
      <c r="L863" s="160"/>
      <c r="M863" s="160"/>
      <c r="N863" s="160"/>
      <c r="O863" s="160"/>
      <c r="P863" s="160"/>
      <c r="Q863" s="160"/>
      <c r="R863" s="160"/>
      <c r="S863" s="160"/>
      <c r="T863" s="160"/>
      <c r="U863" s="160"/>
      <c r="V863" s="160"/>
      <c r="W863" s="160"/>
      <c r="X863" s="151"/>
      <c r="Y863" s="151"/>
      <c r="Z863" s="151"/>
      <c r="AA863" s="151"/>
      <c r="AB863" s="151"/>
      <c r="AC863" s="151"/>
      <c r="AD863" s="151"/>
      <c r="AE863" s="151"/>
      <c r="AF863" s="151"/>
      <c r="AG863" s="151" t="s">
        <v>250</v>
      </c>
      <c r="AH863" s="151">
        <v>0</v>
      </c>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row>
    <row r="864" spans="1:60" outlineLevel="1">
      <c r="A864" s="158"/>
      <c r="B864" s="159"/>
      <c r="C864" s="198" t="s">
        <v>2769</v>
      </c>
      <c r="D864" s="190"/>
      <c r="E864" s="191">
        <v>1.65</v>
      </c>
      <c r="F864" s="160"/>
      <c r="G864" s="160"/>
      <c r="H864" s="160"/>
      <c r="I864" s="160"/>
      <c r="J864" s="160"/>
      <c r="K864" s="160"/>
      <c r="L864" s="160"/>
      <c r="M864" s="160"/>
      <c r="N864" s="160"/>
      <c r="O864" s="160"/>
      <c r="P864" s="160"/>
      <c r="Q864" s="160"/>
      <c r="R864" s="160"/>
      <c r="S864" s="160"/>
      <c r="T864" s="160"/>
      <c r="U864" s="160"/>
      <c r="V864" s="160"/>
      <c r="W864" s="160"/>
      <c r="X864" s="151"/>
      <c r="Y864" s="151"/>
      <c r="Z864" s="151"/>
      <c r="AA864" s="151"/>
      <c r="AB864" s="151"/>
      <c r="AC864" s="151"/>
      <c r="AD864" s="151"/>
      <c r="AE864" s="151"/>
      <c r="AF864" s="151"/>
      <c r="AG864" s="151" t="s">
        <v>250</v>
      </c>
      <c r="AH864" s="151">
        <v>0</v>
      </c>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row>
    <row r="865" spans="1:60" outlineLevel="1">
      <c r="A865" s="158"/>
      <c r="B865" s="159"/>
      <c r="C865" s="198" t="s">
        <v>2770</v>
      </c>
      <c r="D865" s="190"/>
      <c r="E865" s="191">
        <v>1.65</v>
      </c>
      <c r="F865" s="160"/>
      <c r="G865" s="160"/>
      <c r="H865" s="160"/>
      <c r="I865" s="160"/>
      <c r="J865" s="160"/>
      <c r="K865" s="160"/>
      <c r="L865" s="160"/>
      <c r="M865" s="160"/>
      <c r="N865" s="160"/>
      <c r="O865" s="160"/>
      <c r="P865" s="160"/>
      <c r="Q865" s="160"/>
      <c r="R865" s="160"/>
      <c r="S865" s="160"/>
      <c r="T865" s="160"/>
      <c r="U865" s="160"/>
      <c r="V865" s="160"/>
      <c r="W865" s="160"/>
      <c r="X865" s="151"/>
      <c r="Y865" s="151"/>
      <c r="Z865" s="151"/>
      <c r="AA865" s="151"/>
      <c r="AB865" s="151"/>
      <c r="AC865" s="151"/>
      <c r="AD865" s="151"/>
      <c r="AE865" s="151"/>
      <c r="AF865" s="151"/>
      <c r="AG865" s="151" t="s">
        <v>250</v>
      </c>
      <c r="AH865" s="151">
        <v>0</v>
      </c>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row>
    <row r="866" spans="1:60" outlineLevel="1">
      <c r="A866" s="158"/>
      <c r="B866" s="159"/>
      <c r="C866" s="198" t="s">
        <v>2771</v>
      </c>
      <c r="D866" s="190"/>
      <c r="E866" s="191">
        <v>1.97</v>
      </c>
      <c r="F866" s="160"/>
      <c r="G866" s="160"/>
      <c r="H866" s="160"/>
      <c r="I866" s="160"/>
      <c r="J866" s="160"/>
      <c r="K866" s="160"/>
      <c r="L866" s="160"/>
      <c r="M866" s="160"/>
      <c r="N866" s="160"/>
      <c r="O866" s="160"/>
      <c r="P866" s="160"/>
      <c r="Q866" s="160"/>
      <c r="R866" s="160"/>
      <c r="S866" s="160"/>
      <c r="T866" s="160"/>
      <c r="U866" s="160"/>
      <c r="V866" s="160"/>
      <c r="W866" s="160"/>
      <c r="X866" s="151"/>
      <c r="Y866" s="151"/>
      <c r="Z866" s="151"/>
      <c r="AA866" s="151"/>
      <c r="AB866" s="151"/>
      <c r="AC866" s="151"/>
      <c r="AD866" s="151"/>
      <c r="AE866" s="151"/>
      <c r="AF866" s="151"/>
      <c r="AG866" s="151" t="s">
        <v>250</v>
      </c>
      <c r="AH866" s="151">
        <v>0</v>
      </c>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row>
    <row r="867" spans="1:60" ht="22.5" outlineLevel="1">
      <c r="A867" s="168">
        <v>59</v>
      </c>
      <c r="B867" s="169" t="s">
        <v>2772</v>
      </c>
      <c r="C867" s="185" t="s">
        <v>2773</v>
      </c>
      <c r="D867" s="170" t="s">
        <v>318</v>
      </c>
      <c r="E867" s="171">
        <v>98.043000000000006</v>
      </c>
      <c r="F867" s="172">
        <v>0</v>
      </c>
      <c r="G867" s="173">
        <f>ROUND(E867*F867,2)</f>
        <v>0</v>
      </c>
      <c r="H867" s="172"/>
      <c r="I867" s="173">
        <f>ROUND(E867*H867,2)</f>
        <v>0</v>
      </c>
      <c r="J867" s="172"/>
      <c r="K867" s="173">
        <f>ROUND(E867*J867,2)</f>
        <v>0</v>
      </c>
      <c r="L867" s="173">
        <v>21</v>
      </c>
      <c r="M867" s="173">
        <f>G867*(1+L867/100)</f>
        <v>0</v>
      </c>
      <c r="N867" s="173">
        <v>4.5500000000000002E-3</v>
      </c>
      <c r="O867" s="173">
        <f>ROUND(E867*N867,2)</f>
        <v>0.45</v>
      </c>
      <c r="P867" s="173">
        <v>0</v>
      </c>
      <c r="Q867" s="173">
        <f>ROUND(E867*P867,2)</f>
        <v>0</v>
      </c>
      <c r="R867" s="173" t="s">
        <v>277</v>
      </c>
      <c r="S867" s="173" t="s">
        <v>201</v>
      </c>
      <c r="T867" s="174" t="s">
        <v>245</v>
      </c>
      <c r="U867" s="160">
        <v>0</v>
      </c>
      <c r="V867" s="160">
        <f>ROUND(E867*U867,2)</f>
        <v>0</v>
      </c>
      <c r="W867" s="160"/>
      <c r="X867" s="151"/>
      <c r="Y867" s="151"/>
      <c r="Z867" s="151"/>
      <c r="AA867" s="151"/>
      <c r="AB867" s="151"/>
      <c r="AC867" s="151"/>
      <c r="AD867" s="151"/>
      <c r="AE867" s="151"/>
      <c r="AF867" s="151"/>
      <c r="AG867" s="151" t="s">
        <v>649</v>
      </c>
      <c r="AH867" s="151"/>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row>
    <row r="868" spans="1:60" outlineLevel="1">
      <c r="A868" s="158"/>
      <c r="B868" s="159"/>
      <c r="C868" s="199" t="s">
        <v>279</v>
      </c>
      <c r="D868" s="192"/>
      <c r="E868" s="193"/>
      <c r="F868" s="160"/>
      <c r="G868" s="160"/>
      <c r="H868" s="160"/>
      <c r="I868" s="160"/>
      <c r="J868" s="160"/>
      <c r="K868" s="160"/>
      <c r="L868" s="160"/>
      <c r="M868" s="160"/>
      <c r="N868" s="160"/>
      <c r="O868" s="160"/>
      <c r="P868" s="160"/>
      <c r="Q868" s="160"/>
      <c r="R868" s="160"/>
      <c r="S868" s="160"/>
      <c r="T868" s="160"/>
      <c r="U868" s="160"/>
      <c r="V868" s="160"/>
      <c r="W868" s="160"/>
      <c r="X868" s="151"/>
      <c r="Y868" s="151"/>
      <c r="Z868" s="151"/>
      <c r="AA868" s="151"/>
      <c r="AB868" s="151"/>
      <c r="AC868" s="151"/>
      <c r="AD868" s="151"/>
      <c r="AE868" s="151"/>
      <c r="AF868" s="151"/>
      <c r="AG868" s="151" t="s">
        <v>250</v>
      </c>
      <c r="AH868" s="151"/>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row>
    <row r="869" spans="1:60" outlineLevel="1">
      <c r="A869" s="158"/>
      <c r="B869" s="159"/>
      <c r="C869" s="200" t="s">
        <v>2660</v>
      </c>
      <c r="D869" s="192"/>
      <c r="E869" s="193">
        <v>9.36</v>
      </c>
      <c r="F869" s="160"/>
      <c r="G869" s="160"/>
      <c r="H869" s="160"/>
      <c r="I869" s="160"/>
      <c r="J869" s="160"/>
      <c r="K869" s="160"/>
      <c r="L869" s="160"/>
      <c r="M869" s="160"/>
      <c r="N869" s="160"/>
      <c r="O869" s="160"/>
      <c r="P869" s="160"/>
      <c r="Q869" s="160"/>
      <c r="R869" s="160"/>
      <c r="S869" s="160"/>
      <c r="T869" s="160"/>
      <c r="U869" s="160"/>
      <c r="V869" s="160"/>
      <c r="W869" s="160"/>
      <c r="X869" s="151"/>
      <c r="Y869" s="151"/>
      <c r="Z869" s="151"/>
      <c r="AA869" s="151"/>
      <c r="AB869" s="151"/>
      <c r="AC869" s="151"/>
      <c r="AD869" s="151"/>
      <c r="AE869" s="151"/>
      <c r="AF869" s="151"/>
      <c r="AG869" s="151" t="s">
        <v>250</v>
      </c>
      <c r="AH869" s="151">
        <v>2</v>
      </c>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row>
    <row r="870" spans="1:60" outlineLevel="1">
      <c r="A870" s="158"/>
      <c r="B870" s="159"/>
      <c r="C870" s="200" t="s">
        <v>2661</v>
      </c>
      <c r="D870" s="192"/>
      <c r="E870" s="193">
        <v>7.5</v>
      </c>
      <c r="F870" s="160"/>
      <c r="G870" s="160"/>
      <c r="H870" s="160"/>
      <c r="I870" s="160"/>
      <c r="J870" s="160"/>
      <c r="K870" s="160"/>
      <c r="L870" s="160"/>
      <c r="M870" s="160"/>
      <c r="N870" s="160"/>
      <c r="O870" s="160"/>
      <c r="P870" s="160"/>
      <c r="Q870" s="160"/>
      <c r="R870" s="160"/>
      <c r="S870" s="160"/>
      <c r="T870" s="160"/>
      <c r="U870" s="160"/>
      <c r="V870" s="160"/>
      <c r="W870" s="160"/>
      <c r="X870" s="151"/>
      <c r="Y870" s="151"/>
      <c r="Z870" s="151"/>
      <c r="AA870" s="151"/>
      <c r="AB870" s="151"/>
      <c r="AC870" s="151"/>
      <c r="AD870" s="151"/>
      <c r="AE870" s="151"/>
      <c r="AF870" s="151"/>
      <c r="AG870" s="151" t="s">
        <v>250</v>
      </c>
      <c r="AH870" s="151">
        <v>2</v>
      </c>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row>
    <row r="871" spans="1:60" outlineLevel="1">
      <c r="A871" s="158"/>
      <c r="B871" s="159"/>
      <c r="C871" s="200" t="s">
        <v>2662</v>
      </c>
      <c r="D871" s="192"/>
      <c r="E871" s="193">
        <v>1.33</v>
      </c>
      <c r="F871" s="160"/>
      <c r="G871" s="160"/>
      <c r="H871" s="160"/>
      <c r="I871" s="160"/>
      <c r="J871" s="160"/>
      <c r="K871" s="160"/>
      <c r="L871" s="160"/>
      <c r="M871" s="160"/>
      <c r="N871" s="160"/>
      <c r="O871" s="160"/>
      <c r="P871" s="160"/>
      <c r="Q871" s="160"/>
      <c r="R871" s="160"/>
      <c r="S871" s="160"/>
      <c r="T871" s="160"/>
      <c r="U871" s="160"/>
      <c r="V871" s="160"/>
      <c r="W871" s="160"/>
      <c r="X871" s="151"/>
      <c r="Y871" s="151"/>
      <c r="Z871" s="151"/>
      <c r="AA871" s="151"/>
      <c r="AB871" s="151"/>
      <c r="AC871" s="151"/>
      <c r="AD871" s="151"/>
      <c r="AE871" s="151"/>
      <c r="AF871" s="151"/>
      <c r="AG871" s="151" t="s">
        <v>250</v>
      </c>
      <c r="AH871" s="151">
        <v>2</v>
      </c>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row>
    <row r="872" spans="1:60" outlineLevel="1">
      <c r="A872" s="158"/>
      <c r="B872" s="159"/>
      <c r="C872" s="200" t="s">
        <v>2663</v>
      </c>
      <c r="D872" s="192"/>
      <c r="E872" s="193">
        <v>6.12</v>
      </c>
      <c r="F872" s="160"/>
      <c r="G872" s="160"/>
      <c r="H872" s="160"/>
      <c r="I872" s="160"/>
      <c r="J872" s="160"/>
      <c r="K872" s="160"/>
      <c r="L872" s="160"/>
      <c r="M872" s="160"/>
      <c r="N872" s="160"/>
      <c r="O872" s="160"/>
      <c r="P872" s="160"/>
      <c r="Q872" s="160"/>
      <c r="R872" s="160"/>
      <c r="S872" s="160"/>
      <c r="T872" s="160"/>
      <c r="U872" s="160"/>
      <c r="V872" s="160"/>
      <c r="W872" s="160"/>
      <c r="X872" s="151"/>
      <c r="Y872" s="151"/>
      <c r="Z872" s="151"/>
      <c r="AA872" s="151"/>
      <c r="AB872" s="151"/>
      <c r="AC872" s="151"/>
      <c r="AD872" s="151"/>
      <c r="AE872" s="151"/>
      <c r="AF872" s="151"/>
      <c r="AG872" s="151" t="s">
        <v>250</v>
      </c>
      <c r="AH872" s="151">
        <v>2</v>
      </c>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row>
    <row r="873" spans="1:60" outlineLevel="1">
      <c r="A873" s="158"/>
      <c r="B873" s="159"/>
      <c r="C873" s="200" t="s">
        <v>2664</v>
      </c>
      <c r="D873" s="192"/>
      <c r="E873" s="193">
        <v>23.01</v>
      </c>
      <c r="F873" s="160"/>
      <c r="G873" s="160"/>
      <c r="H873" s="160"/>
      <c r="I873" s="160"/>
      <c r="J873" s="160"/>
      <c r="K873" s="160"/>
      <c r="L873" s="160"/>
      <c r="M873" s="160"/>
      <c r="N873" s="160"/>
      <c r="O873" s="160"/>
      <c r="P873" s="160"/>
      <c r="Q873" s="160"/>
      <c r="R873" s="160"/>
      <c r="S873" s="160"/>
      <c r="T873" s="160"/>
      <c r="U873" s="160"/>
      <c r="V873" s="160"/>
      <c r="W873" s="160"/>
      <c r="X873" s="151"/>
      <c r="Y873" s="151"/>
      <c r="Z873" s="151"/>
      <c r="AA873" s="151"/>
      <c r="AB873" s="151"/>
      <c r="AC873" s="151"/>
      <c r="AD873" s="151"/>
      <c r="AE873" s="151"/>
      <c r="AF873" s="151"/>
      <c r="AG873" s="151" t="s">
        <v>250</v>
      </c>
      <c r="AH873" s="151">
        <v>2</v>
      </c>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row>
    <row r="874" spans="1:60" outlineLevel="1">
      <c r="A874" s="158"/>
      <c r="B874" s="159"/>
      <c r="C874" s="200" t="s">
        <v>2665</v>
      </c>
      <c r="D874" s="192"/>
      <c r="E874" s="193">
        <v>2.92</v>
      </c>
      <c r="F874" s="160"/>
      <c r="G874" s="160"/>
      <c r="H874" s="160"/>
      <c r="I874" s="160"/>
      <c r="J874" s="160"/>
      <c r="K874" s="160"/>
      <c r="L874" s="160"/>
      <c r="M874" s="160"/>
      <c r="N874" s="160"/>
      <c r="O874" s="160"/>
      <c r="P874" s="160"/>
      <c r="Q874" s="160"/>
      <c r="R874" s="160"/>
      <c r="S874" s="160"/>
      <c r="T874" s="160"/>
      <c r="U874" s="160"/>
      <c r="V874" s="160"/>
      <c r="W874" s="160"/>
      <c r="X874" s="151"/>
      <c r="Y874" s="151"/>
      <c r="Z874" s="151"/>
      <c r="AA874" s="151"/>
      <c r="AB874" s="151"/>
      <c r="AC874" s="151"/>
      <c r="AD874" s="151"/>
      <c r="AE874" s="151"/>
      <c r="AF874" s="151"/>
      <c r="AG874" s="151" t="s">
        <v>250</v>
      </c>
      <c r="AH874" s="151">
        <v>2</v>
      </c>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row>
    <row r="875" spans="1:60" outlineLevel="1">
      <c r="A875" s="158"/>
      <c r="B875" s="159"/>
      <c r="C875" s="200" t="s">
        <v>2666</v>
      </c>
      <c r="D875" s="192"/>
      <c r="E875" s="193">
        <v>1.77</v>
      </c>
      <c r="F875" s="160"/>
      <c r="G875" s="160"/>
      <c r="H875" s="160"/>
      <c r="I875" s="160"/>
      <c r="J875" s="160"/>
      <c r="K875" s="160"/>
      <c r="L875" s="160"/>
      <c r="M875" s="160"/>
      <c r="N875" s="160"/>
      <c r="O875" s="160"/>
      <c r="P875" s="160"/>
      <c r="Q875" s="160"/>
      <c r="R875" s="160"/>
      <c r="S875" s="160"/>
      <c r="T875" s="160"/>
      <c r="U875" s="160"/>
      <c r="V875" s="160"/>
      <c r="W875" s="160"/>
      <c r="X875" s="151"/>
      <c r="Y875" s="151"/>
      <c r="Z875" s="151"/>
      <c r="AA875" s="151"/>
      <c r="AB875" s="151"/>
      <c r="AC875" s="151"/>
      <c r="AD875" s="151"/>
      <c r="AE875" s="151"/>
      <c r="AF875" s="151"/>
      <c r="AG875" s="151" t="s">
        <v>250</v>
      </c>
      <c r="AH875" s="151">
        <v>2</v>
      </c>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row>
    <row r="876" spans="1:60" outlineLevel="1">
      <c r="A876" s="158"/>
      <c r="B876" s="159"/>
      <c r="C876" s="200" t="s">
        <v>2667</v>
      </c>
      <c r="D876" s="192"/>
      <c r="E876" s="193">
        <v>1.1000000000000001</v>
      </c>
      <c r="F876" s="160"/>
      <c r="G876" s="160"/>
      <c r="H876" s="160"/>
      <c r="I876" s="160"/>
      <c r="J876" s="160"/>
      <c r="K876" s="160"/>
      <c r="L876" s="160"/>
      <c r="M876" s="160"/>
      <c r="N876" s="160"/>
      <c r="O876" s="160"/>
      <c r="P876" s="160"/>
      <c r="Q876" s="160"/>
      <c r="R876" s="160"/>
      <c r="S876" s="160"/>
      <c r="T876" s="160"/>
      <c r="U876" s="160"/>
      <c r="V876" s="160"/>
      <c r="W876" s="160"/>
      <c r="X876" s="151"/>
      <c r="Y876" s="151"/>
      <c r="Z876" s="151"/>
      <c r="AA876" s="151"/>
      <c r="AB876" s="151"/>
      <c r="AC876" s="151"/>
      <c r="AD876" s="151"/>
      <c r="AE876" s="151"/>
      <c r="AF876" s="151"/>
      <c r="AG876" s="151" t="s">
        <v>250</v>
      </c>
      <c r="AH876" s="151">
        <v>2</v>
      </c>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row>
    <row r="877" spans="1:60" outlineLevel="1">
      <c r="A877" s="158"/>
      <c r="B877" s="159"/>
      <c r="C877" s="200" t="s">
        <v>2668</v>
      </c>
      <c r="D877" s="192"/>
      <c r="E877" s="193">
        <v>0.5</v>
      </c>
      <c r="F877" s="160"/>
      <c r="G877" s="160"/>
      <c r="H877" s="160"/>
      <c r="I877" s="160"/>
      <c r="J877" s="160"/>
      <c r="K877" s="160"/>
      <c r="L877" s="160"/>
      <c r="M877" s="160"/>
      <c r="N877" s="160"/>
      <c r="O877" s="160"/>
      <c r="P877" s="160"/>
      <c r="Q877" s="160"/>
      <c r="R877" s="160"/>
      <c r="S877" s="160"/>
      <c r="T877" s="160"/>
      <c r="U877" s="160"/>
      <c r="V877" s="160"/>
      <c r="W877" s="160"/>
      <c r="X877" s="151"/>
      <c r="Y877" s="151"/>
      <c r="Z877" s="151"/>
      <c r="AA877" s="151"/>
      <c r="AB877" s="151"/>
      <c r="AC877" s="151"/>
      <c r="AD877" s="151"/>
      <c r="AE877" s="151"/>
      <c r="AF877" s="151"/>
      <c r="AG877" s="151" t="s">
        <v>250</v>
      </c>
      <c r="AH877" s="151">
        <v>2</v>
      </c>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row>
    <row r="878" spans="1:60" outlineLevel="1">
      <c r="A878" s="158"/>
      <c r="B878" s="159"/>
      <c r="C878" s="200" t="s">
        <v>2669</v>
      </c>
      <c r="D878" s="192"/>
      <c r="E878" s="193">
        <v>6.85</v>
      </c>
      <c r="F878" s="160"/>
      <c r="G878" s="160"/>
      <c r="H878" s="160"/>
      <c r="I878" s="160"/>
      <c r="J878" s="160"/>
      <c r="K878" s="160"/>
      <c r="L878" s="160"/>
      <c r="M878" s="160"/>
      <c r="N878" s="160"/>
      <c r="O878" s="160"/>
      <c r="P878" s="160"/>
      <c r="Q878" s="160"/>
      <c r="R878" s="160"/>
      <c r="S878" s="160"/>
      <c r="T878" s="160"/>
      <c r="U878" s="160"/>
      <c r="V878" s="160"/>
      <c r="W878" s="160"/>
      <c r="X878" s="151"/>
      <c r="Y878" s="151"/>
      <c r="Z878" s="151"/>
      <c r="AA878" s="151"/>
      <c r="AB878" s="151"/>
      <c r="AC878" s="151"/>
      <c r="AD878" s="151"/>
      <c r="AE878" s="151"/>
      <c r="AF878" s="151"/>
      <c r="AG878" s="151" t="s">
        <v>250</v>
      </c>
      <c r="AH878" s="151">
        <v>2</v>
      </c>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row>
    <row r="879" spans="1:60" outlineLevel="1">
      <c r="A879" s="158"/>
      <c r="B879" s="159"/>
      <c r="C879" s="200" t="s">
        <v>2670</v>
      </c>
      <c r="D879" s="192"/>
      <c r="E879" s="193">
        <v>7.8</v>
      </c>
      <c r="F879" s="160"/>
      <c r="G879" s="160"/>
      <c r="H879" s="160"/>
      <c r="I879" s="160"/>
      <c r="J879" s="160"/>
      <c r="K879" s="160"/>
      <c r="L879" s="160"/>
      <c r="M879" s="160"/>
      <c r="N879" s="160"/>
      <c r="O879" s="160"/>
      <c r="P879" s="160"/>
      <c r="Q879" s="160"/>
      <c r="R879" s="160"/>
      <c r="S879" s="160"/>
      <c r="T879" s="160"/>
      <c r="U879" s="160"/>
      <c r="V879" s="160"/>
      <c r="W879" s="160"/>
      <c r="X879" s="151"/>
      <c r="Y879" s="151"/>
      <c r="Z879" s="151"/>
      <c r="AA879" s="151"/>
      <c r="AB879" s="151"/>
      <c r="AC879" s="151"/>
      <c r="AD879" s="151"/>
      <c r="AE879" s="151"/>
      <c r="AF879" s="151"/>
      <c r="AG879" s="151" t="s">
        <v>250</v>
      </c>
      <c r="AH879" s="151">
        <v>2</v>
      </c>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row>
    <row r="880" spans="1:60" outlineLevel="1">
      <c r="A880" s="158"/>
      <c r="B880" s="159"/>
      <c r="C880" s="200" t="s">
        <v>2671</v>
      </c>
      <c r="D880" s="192"/>
      <c r="E880" s="193">
        <v>14.4</v>
      </c>
      <c r="F880" s="160"/>
      <c r="G880" s="160"/>
      <c r="H880" s="160"/>
      <c r="I880" s="160"/>
      <c r="J880" s="160"/>
      <c r="K880" s="160"/>
      <c r="L880" s="160"/>
      <c r="M880" s="160"/>
      <c r="N880" s="160"/>
      <c r="O880" s="160"/>
      <c r="P880" s="160"/>
      <c r="Q880" s="160"/>
      <c r="R880" s="160"/>
      <c r="S880" s="160"/>
      <c r="T880" s="160"/>
      <c r="U880" s="160"/>
      <c r="V880" s="160"/>
      <c r="W880" s="160"/>
      <c r="X880" s="151"/>
      <c r="Y880" s="151"/>
      <c r="Z880" s="151"/>
      <c r="AA880" s="151"/>
      <c r="AB880" s="151"/>
      <c r="AC880" s="151"/>
      <c r="AD880" s="151"/>
      <c r="AE880" s="151"/>
      <c r="AF880" s="151"/>
      <c r="AG880" s="151" t="s">
        <v>250</v>
      </c>
      <c r="AH880" s="151">
        <v>2</v>
      </c>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row>
    <row r="881" spans="1:60" outlineLevel="1">
      <c r="A881" s="158"/>
      <c r="B881" s="159"/>
      <c r="C881" s="200" t="s">
        <v>2672</v>
      </c>
      <c r="D881" s="192"/>
      <c r="E881" s="193">
        <v>1.2</v>
      </c>
      <c r="F881" s="160"/>
      <c r="G881" s="160"/>
      <c r="H881" s="160"/>
      <c r="I881" s="160"/>
      <c r="J881" s="160"/>
      <c r="K881" s="160"/>
      <c r="L881" s="160"/>
      <c r="M881" s="160"/>
      <c r="N881" s="160"/>
      <c r="O881" s="160"/>
      <c r="P881" s="160"/>
      <c r="Q881" s="160"/>
      <c r="R881" s="160"/>
      <c r="S881" s="160"/>
      <c r="T881" s="160"/>
      <c r="U881" s="160"/>
      <c r="V881" s="160"/>
      <c r="W881" s="160"/>
      <c r="X881" s="151"/>
      <c r="Y881" s="151"/>
      <c r="Z881" s="151"/>
      <c r="AA881" s="151"/>
      <c r="AB881" s="151"/>
      <c r="AC881" s="151"/>
      <c r="AD881" s="151"/>
      <c r="AE881" s="151"/>
      <c r="AF881" s="151"/>
      <c r="AG881" s="151" t="s">
        <v>250</v>
      </c>
      <c r="AH881" s="151">
        <v>2</v>
      </c>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row>
    <row r="882" spans="1:60" outlineLevel="1">
      <c r="A882" s="158"/>
      <c r="B882" s="159"/>
      <c r="C882" s="200" t="s">
        <v>2673</v>
      </c>
      <c r="D882" s="192"/>
      <c r="E882" s="193">
        <v>1.65</v>
      </c>
      <c r="F882" s="160"/>
      <c r="G882" s="160"/>
      <c r="H882" s="160"/>
      <c r="I882" s="160"/>
      <c r="J882" s="160"/>
      <c r="K882" s="160"/>
      <c r="L882" s="160"/>
      <c r="M882" s="160"/>
      <c r="N882" s="160"/>
      <c r="O882" s="160"/>
      <c r="P882" s="160"/>
      <c r="Q882" s="160"/>
      <c r="R882" s="160"/>
      <c r="S882" s="160"/>
      <c r="T882" s="160"/>
      <c r="U882" s="160"/>
      <c r="V882" s="160"/>
      <c r="W882" s="160"/>
      <c r="X882" s="151"/>
      <c r="Y882" s="151"/>
      <c r="Z882" s="151"/>
      <c r="AA882" s="151"/>
      <c r="AB882" s="151"/>
      <c r="AC882" s="151"/>
      <c r="AD882" s="151"/>
      <c r="AE882" s="151"/>
      <c r="AF882" s="151"/>
      <c r="AG882" s="151" t="s">
        <v>250</v>
      </c>
      <c r="AH882" s="151">
        <v>2</v>
      </c>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row>
    <row r="883" spans="1:60" outlineLevel="1">
      <c r="A883" s="158"/>
      <c r="B883" s="159"/>
      <c r="C883" s="200" t="s">
        <v>2674</v>
      </c>
      <c r="D883" s="192"/>
      <c r="E883" s="193">
        <v>1.65</v>
      </c>
      <c r="F883" s="160"/>
      <c r="G883" s="160"/>
      <c r="H883" s="160"/>
      <c r="I883" s="160"/>
      <c r="J883" s="160"/>
      <c r="K883" s="160"/>
      <c r="L883" s="160"/>
      <c r="M883" s="160"/>
      <c r="N883" s="160"/>
      <c r="O883" s="160"/>
      <c r="P883" s="160"/>
      <c r="Q883" s="160"/>
      <c r="R883" s="160"/>
      <c r="S883" s="160"/>
      <c r="T883" s="160"/>
      <c r="U883" s="160"/>
      <c r="V883" s="160"/>
      <c r="W883" s="160"/>
      <c r="X883" s="151"/>
      <c r="Y883" s="151"/>
      <c r="Z883" s="151"/>
      <c r="AA883" s="151"/>
      <c r="AB883" s="151"/>
      <c r="AC883" s="151"/>
      <c r="AD883" s="151"/>
      <c r="AE883" s="151"/>
      <c r="AF883" s="151"/>
      <c r="AG883" s="151" t="s">
        <v>250</v>
      </c>
      <c r="AH883" s="151">
        <v>2</v>
      </c>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row>
    <row r="884" spans="1:60" outlineLevel="1">
      <c r="A884" s="158"/>
      <c r="B884" s="159"/>
      <c r="C884" s="200" t="s">
        <v>2675</v>
      </c>
      <c r="D884" s="192"/>
      <c r="E884" s="193">
        <v>1.97</v>
      </c>
      <c r="F884" s="160"/>
      <c r="G884" s="160"/>
      <c r="H884" s="160"/>
      <c r="I884" s="160"/>
      <c r="J884" s="160"/>
      <c r="K884" s="160"/>
      <c r="L884" s="160"/>
      <c r="M884" s="160"/>
      <c r="N884" s="160"/>
      <c r="O884" s="160"/>
      <c r="P884" s="160"/>
      <c r="Q884" s="160"/>
      <c r="R884" s="160"/>
      <c r="S884" s="160"/>
      <c r="T884" s="160"/>
      <c r="U884" s="160"/>
      <c r="V884" s="160"/>
      <c r="W884" s="160"/>
      <c r="X884" s="151"/>
      <c r="Y884" s="151"/>
      <c r="Z884" s="151"/>
      <c r="AA884" s="151"/>
      <c r="AB884" s="151"/>
      <c r="AC884" s="151"/>
      <c r="AD884" s="151"/>
      <c r="AE884" s="151"/>
      <c r="AF884" s="151"/>
      <c r="AG884" s="151" t="s">
        <v>250</v>
      </c>
      <c r="AH884" s="151">
        <v>2</v>
      </c>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row>
    <row r="885" spans="1:60" outlineLevel="1">
      <c r="A885" s="158"/>
      <c r="B885" s="159"/>
      <c r="C885" s="201" t="s">
        <v>284</v>
      </c>
      <c r="D885" s="194"/>
      <c r="E885" s="195">
        <v>89.13</v>
      </c>
      <c r="F885" s="160"/>
      <c r="G885" s="160"/>
      <c r="H885" s="160"/>
      <c r="I885" s="160"/>
      <c r="J885" s="160"/>
      <c r="K885" s="160"/>
      <c r="L885" s="160"/>
      <c r="M885" s="160"/>
      <c r="N885" s="160"/>
      <c r="O885" s="160"/>
      <c r="P885" s="160"/>
      <c r="Q885" s="160"/>
      <c r="R885" s="160"/>
      <c r="S885" s="160"/>
      <c r="T885" s="160"/>
      <c r="U885" s="160"/>
      <c r="V885" s="160"/>
      <c r="W885" s="160"/>
      <c r="X885" s="151"/>
      <c r="Y885" s="151"/>
      <c r="Z885" s="151"/>
      <c r="AA885" s="151"/>
      <c r="AB885" s="151"/>
      <c r="AC885" s="151"/>
      <c r="AD885" s="151"/>
      <c r="AE885" s="151"/>
      <c r="AF885" s="151"/>
      <c r="AG885" s="151" t="s">
        <v>250</v>
      </c>
      <c r="AH885" s="151">
        <v>3</v>
      </c>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row>
    <row r="886" spans="1:60" outlineLevel="1">
      <c r="A886" s="158"/>
      <c r="B886" s="159"/>
      <c r="C886" s="199" t="s">
        <v>285</v>
      </c>
      <c r="D886" s="192"/>
      <c r="E886" s="193"/>
      <c r="F886" s="160"/>
      <c r="G886" s="160"/>
      <c r="H886" s="160"/>
      <c r="I886" s="160"/>
      <c r="J886" s="160"/>
      <c r="K886" s="160"/>
      <c r="L886" s="160"/>
      <c r="M886" s="160"/>
      <c r="N886" s="160"/>
      <c r="O886" s="160"/>
      <c r="P886" s="160"/>
      <c r="Q886" s="160"/>
      <c r="R886" s="160"/>
      <c r="S886" s="160"/>
      <c r="T886" s="160"/>
      <c r="U886" s="160"/>
      <c r="V886" s="160"/>
      <c r="W886" s="160"/>
      <c r="X886" s="151"/>
      <c r="Y886" s="151"/>
      <c r="Z886" s="151"/>
      <c r="AA886" s="151"/>
      <c r="AB886" s="151"/>
      <c r="AC886" s="151"/>
      <c r="AD886" s="151"/>
      <c r="AE886" s="151"/>
      <c r="AF886" s="151"/>
      <c r="AG886" s="151" t="s">
        <v>250</v>
      </c>
      <c r="AH886" s="151"/>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row>
    <row r="887" spans="1:60" outlineLevel="1">
      <c r="A887" s="158"/>
      <c r="B887" s="159"/>
      <c r="C887" s="198" t="s">
        <v>2774</v>
      </c>
      <c r="D887" s="190"/>
      <c r="E887" s="191">
        <v>98.043000000000006</v>
      </c>
      <c r="F887" s="160"/>
      <c r="G887" s="160"/>
      <c r="H887" s="160"/>
      <c r="I887" s="160"/>
      <c r="J887" s="160"/>
      <c r="K887" s="160"/>
      <c r="L887" s="160"/>
      <c r="M887" s="160"/>
      <c r="N887" s="160"/>
      <c r="O887" s="160"/>
      <c r="P887" s="160"/>
      <c r="Q887" s="160"/>
      <c r="R887" s="160"/>
      <c r="S887" s="160"/>
      <c r="T887" s="160"/>
      <c r="U887" s="160"/>
      <c r="V887" s="160"/>
      <c r="W887" s="160"/>
      <c r="X887" s="151"/>
      <c r="Y887" s="151"/>
      <c r="Z887" s="151"/>
      <c r="AA887" s="151"/>
      <c r="AB887" s="151"/>
      <c r="AC887" s="151"/>
      <c r="AD887" s="151"/>
      <c r="AE887" s="151"/>
      <c r="AF887" s="151"/>
      <c r="AG887" s="151" t="s">
        <v>250</v>
      </c>
      <c r="AH887" s="151">
        <v>0</v>
      </c>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row>
    <row r="888" spans="1:60" outlineLevel="1">
      <c r="A888" s="168">
        <v>60</v>
      </c>
      <c r="B888" s="169" t="s">
        <v>2775</v>
      </c>
      <c r="C888" s="185" t="s">
        <v>2776</v>
      </c>
      <c r="D888" s="170" t="s">
        <v>211</v>
      </c>
      <c r="E888" s="171">
        <v>128</v>
      </c>
      <c r="F888" s="172">
        <v>0</v>
      </c>
      <c r="G888" s="173">
        <f>ROUND(E888*F888,2)</f>
        <v>0</v>
      </c>
      <c r="H888" s="172"/>
      <c r="I888" s="173">
        <f>ROUND(E888*H888,2)</f>
        <v>0</v>
      </c>
      <c r="J888" s="172"/>
      <c r="K888" s="173">
        <f>ROUND(E888*J888,2)</f>
        <v>0</v>
      </c>
      <c r="L888" s="173">
        <v>21</v>
      </c>
      <c r="M888" s="173">
        <f>G888*(1+L888/100)</f>
        <v>0</v>
      </c>
      <c r="N888" s="173">
        <v>2.0000000000000002E-5</v>
      </c>
      <c r="O888" s="173">
        <f>ROUND(E888*N888,2)</f>
        <v>0</v>
      </c>
      <c r="P888" s="173">
        <v>0</v>
      </c>
      <c r="Q888" s="173">
        <f>ROUND(E888*P888,2)</f>
        <v>0</v>
      </c>
      <c r="R888" s="173" t="s">
        <v>277</v>
      </c>
      <c r="S888" s="173" t="s">
        <v>201</v>
      </c>
      <c r="T888" s="174" t="s">
        <v>245</v>
      </c>
      <c r="U888" s="160">
        <v>0</v>
      </c>
      <c r="V888" s="160">
        <f>ROUND(E888*U888,2)</f>
        <v>0</v>
      </c>
      <c r="W888" s="160"/>
      <c r="X888" s="151"/>
      <c r="Y888" s="151"/>
      <c r="Z888" s="151"/>
      <c r="AA888" s="151"/>
      <c r="AB888" s="151"/>
      <c r="AC888" s="151"/>
      <c r="AD888" s="151"/>
      <c r="AE888" s="151"/>
      <c r="AF888" s="151"/>
      <c r="AG888" s="151" t="s">
        <v>649</v>
      </c>
      <c r="AH888" s="151"/>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row>
    <row r="889" spans="1:60" outlineLevel="1">
      <c r="A889" s="158"/>
      <c r="B889" s="159"/>
      <c r="C889" s="198" t="s">
        <v>2777</v>
      </c>
      <c r="D889" s="190"/>
      <c r="E889" s="191">
        <v>16</v>
      </c>
      <c r="F889" s="160"/>
      <c r="G889" s="160"/>
      <c r="H889" s="160"/>
      <c r="I889" s="160"/>
      <c r="J889" s="160"/>
      <c r="K889" s="160"/>
      <c r="L889" s="160"/>
      <c r="M889" s="160"/>
      <c r="N889" s="160"/>
      <c r="O889" s="160"/>
      <c r="P889" s="160"/>
      <c r="Q889" s="160"/>
      <c r="R889" s="160"/>
      <c r="S889" s="160"/>
      <c r="T889" s="160"/>
      <c r="U889" s="160"/>
      <c r="V889" s="160"/>
      <c r="W889" s="160"/>
      <c r="X889" s="151"/>
      <c r="Y889" s="151"/>
      <c r="Z889" s="151"/>
      <c r="AA889" s="151"/>
      <c r="AB889" s="151"/>
      <c r="AC889" s="151"/>
      <c r="AD889" s="151"/>
      <c r="AE889" s="151"/>
      <c r="AF889" s="151"/>
      <c r="AG889" s="151" t="s">
        <v>250</v>
      </c>
      <c r="AH889" s="151">
        <v>0</v>
      </c>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row>
    <row r="890" spans="1:60" outlineLevel="1">
      <c r="A890" s="158"/>
      <c r="B890" s="159"/>
      <c r="C890" s="198" t="s">
        <v>2778</v>
      </c>
      <c r="D890" s="190"/>
      <c r="E890" s="191">
        <v>12</v>
      </c>
      <c r="F890" s="160"/>
      <c r="G890" s="160"/>
      <c r="H890" s="160"/>
      <c r="I890" s="160"/>
      <c r="J890" s="160"/>
      <c r="K890" s="160"/>
      <c r="L890" s="160"/>
      <c r="M890" s="160"/>
      <c r="N890" s="160"/>
      <c r="O890" s="160"/>
      <c r="P890" s="160"/>
      <c r="Q890" s="160"/>
      <c r="R890" s="160"/>
      <c r="S890" s="160"/>
      <c r="T890" s="160"/>
      <c r="U890" s="160"/>
      <c r="V890" s="160"/>
      <c r="W890" s="160"/>
      <c r="X890" s="151"/>
      <c r="Y890" s="151"/>
      <c r="Z890" s="151"/>
      <c r="AA890" s="151"/>
      <c r="AB890" s="151"/>
      <c r="AC890" s="151"/>
      <c r="AD890" s="151"/>
      <c r="AE890" s="151"/>
      <c r="AF890" s="151"/>
      <c r="AG890" s="151" t="s">
        <v>250</v>
      </c>
      <c r="AH890" s="151">
        <v>0</v>
      </c>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row>
    <row r="891" spans="1:60" outlineLevel="1">
      <c r="A891" s="158"/>
      <c r="B891" s="159"/>
      <c r="C891" s="198" t="s">
        <v>2779</v>
      </c>
      <c r="D891" s="190"/>
      <c r="E891" s="191">
        <v>2</v>
      </c>
      <c r="F891" s="160"/>
      <c r="G891" s="160"/>
      <c r="H891" s="160"/>
      <c r="I891" s="160"/>
      <c r="J891" s="160"/>
      <c r="K891" s="160"/>
      <c r="L891" s="160"/>
      <c r="M891" s="160"/>
      <c r="N891" s="160"/>
      <c r="O891" s="160"/>
      <c r="P891" s="160"/>
      <c r="Q891" s="160"/>
      <c r="R891" s="160"/>
      <c r="S891" s="160"/>
      <c r="T891" s="160"/>
      <c r="U891" s="160"/>
      <c r="V891" s="160"/>
      <c r="W891" s="160"/>
      <c r="X891" s="151"/>
      <c r="Y891" s="151"/>
      <c r="Z891" s="151"/>
      <c r="AA891" s="151"/>
      <c r="AB891" s="151"/>
      <c r="AC891" s="151"/>
      <c r="AD891" s="151"/>
      <c r="AE891" s="151"/>
      <c r="AF891" s="151"/>
      <c r="AG891" s="151" t="s">
        <v>250</v>
      </c>
      <c r="AH891" s="151">
        <v>0</v>
      </c>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row>
    <row r="892" spans="1:60" outlineLevel="1">
      <c r="A892" s="158"/>
      <c r="B892" s="159"/>
      <c r="C892" s="198" t="s">
        <v>2780</v>
      </c>
      <c r="D892" s="190"/>
      <c r="E892" s="191">
        <v>8</v>
      </c>
      <c r="F892" s="160"/>
      <c r="G892" s="160"/>
      <c r="H892" s="160"/>
      <c r="I892" s="160"/>
      <c r="J892" s="160"/>
      <c r="K892" s="160"/>
      <c r="L892" s="160"/>
      <c r="M892" s="160"/>
      <c r="N892" s="160"/>
      <c r="O892" s="160"/>
      <c r="P892" s="160"/>
      <c r="Q892" s="160"/>
      <c r="R892" s="160"/>
      <c r="S892" s="160"/>
      <c r="T892" s="160"/>
      <c r="U892" s="160"/>
      <c r="V892" s="160"/>
      <c r="W892" s="160"/>
      <c r="X892" s="151"/>
      <c r="Y892" s="151"/>
      <c r="Z892" s="151"/>
      <c r="AA892" s="151"/>
      <c r="AB892" s="151"/>
      <c r="AC892" s="151"/>
      <c r="AD892" s="151"/>
      <c r="AE892" s="151"/>
      <c r="AF892" s="151"/>
      <c r="AG892" s="151" t="s">
        <v>250</v>
      </c>
      <c r="AH892" s="151">
        <v>0</v>
      </c>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row>
    <row r="893" spans="1:60" outlineLevel="1">
      <c r="A893" s="158"/>
      <c r="B893" s="159"/>
      <c r="C893" s="198" t="s">
        <v>2781</v>
      </c>
      <c r="D893" s="190"/>
      <c r="E893" s="191">
        <v>26</v>
      </c>
      <c r="F893" s="160"/>
      <c r="G893" s="160"/>
      <c r="H893" s="160"/>
      <c r="I893" s="160"/>
      <c r="J893" s="160"/>
      <c r="K893" s="160"/>
      <c r="L893" s="160"/>
      <c r="M893" s="160"/>
      <c r="N893" s="160"/>
      <c r="O893" s="160"/>
      <c r="P893" s="160"/>
      <c r="Q893" s="160"/>
      <c r="R893" s="160"/>
      <c r="S893" s="160"/>
      <c r="T893" s="160"/>
      <c r="U893" s="160"/>
      <c r="V893" s="160"/>
      <c r="W893" s="160"/>
      <c r="X893" s="151"/>
      <c r="Y893" s="151"/>
      <c r="Z893" s="151"/>
      <c r="AA893" s="151"/>
      <c r="AB893" s="151"/>
      <c r="AC893" s="151"/>
      <c r="AD893" s="151"/>
      <c r="AE893" s="151"/>
      <c r="AF893" s="151"/>
      <c r="AG893" s="151" t="s">
        <v>250</v>
      </c>
      <c r="AH893" s="151">
        <v>0</v>
      </c>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row>
    <row r="894" spans="1:60" outlineLevel="1">
      <c r="A894" s="158"/>
      <c r="B894" s="159"/>
      <c r="C894" s="198" t="s">
        <v>2782</v>
      </c>
      <c r="D894" s="190"/>
      <c r="E894" s="191">
        <v>4</v>
      </c>
      <c r="F894" s="160"/>
      <c r="G894" s="160"/>
      <c r="H894" s="160"/>
      <c r="I894" s="160"/>
      <c r="J894" s="160"/>
      <c r="K894" s="160"/>
      <c r="L894" s="160"/>
      <c r="M894" s="160"/>
      <c r="N894" s="160"/>
      <c r="O894" s="160"/>
      <c r="P894" s="160"/>
      <c r="Q894" s="160"/>
      <c r="R894" s="160"/>
      <c r="S894" s="160"/>
      <c r="T894" s="160"/>
      <c r="U894" s="160"/>
      <c r="V894" s="160"/>
      <c r="W894" s="160"/>
      <c r="X894" s="151"/>
      <c r="Y894" s="151"/>
      <c r="Z894" s="151"/>
      <c r="AA894" s="151"/>
      <c r="AB894" s="151"/>
      <c r="AC894" s="151"/>
      <c r="AD894" s="151"/>
      <c r="AE894" s="151"/>
      <c r="AF894" s="151"/>
      <c r="AG894" s="151" t="s">
        <v>250</v>
      </c>
      <c r="AH894" s="151">
        <v>0</v>
      </c>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row>
    <row r="895" spans="1:60" outlineLevel="1">
      <c r="A895" s="158"/>
      <c r="B895" s="159"/>
      <c r="C895" s="198" t="s">
        <v>2783</v>
      </c>
      <c r="D895" s="190"/>
      <c r="E895" s="191">
        <v>2</v>
      </c>
      <c r="F895" s="160"/>
      <c r="G895" s="160"/>
      <c r="H895" s="160"/>
      <c r="I895" s="160"/>
      <c r="J895" s="160"/>
      <c r="K895" s="160"/>
      <c r="L895" s="160"/>
      <c r="M895" s="160"/>
      <c r="N895" s="160"/>
      <c r="O895" s="160"/>
      <c r="P895" s="160"/>
      <c r="Q895" s="160"/>
      <c r="R895" s="160"/>
      <c r="S895" s="160"/>
      <c r="T895" s="160"/>
      <c r="U895" s="160"/>
      <c r="V895" s="160"/>
      <c r="W895" s="160"/>
      <c r="X895" s="151"/>
      <c r="Y895" s="151"/>
      <c r="Z895" s="151"/>
      <c r="AA895" s="151"/>
      <c r="AB895" s="151"/>
      <c r="AC895" s="151"/>
      <c r="AD895" s="151"/>
      <c r="AE895" s="151"/>
      <c r="AF895" s="151"/>
      <c r="AG895" s="151" t="s">
        <v>250</v>
      </c>
      <c r="AH895" s="151">
        <v>0</v>
      </c>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row>
    <row r="896" spans="1:60" outlineLevel="1">
      <c r="A896" s="158"/>
      <c r="B896" s="159"/>
      <c r="C896" s="198" t="s">
        <v>2784</v>
      </c>
      <c r="D896" s="190"/>
      <c r="E896" s="191">
        <v>2</v>
      </c>
      <c r="F896" s="160"/>
      <c r="G896" s="160"/>
      <c r="H896" s="160"/>
      <c r="I896" s="160"/>
      <c r="J896" s="160"/>
      <c r="K896" s="160"/>
      <c r="L896" s="160"/>
      <c r="M896" s="160"/>
      <c r="N896" s="160"/>
      <c r="O896" s="160"/>
      <c r="P896" s="160"/>
      <c r="Q896" s="160"/>
      <c r="R896" s="160"/>
      <c r="S896" s="160"/>
      <c r="T896" s="160"/>
      <c r="U896" s="160"/>
      <c r="V896" s="160"/>
      <c r="W896" s="160"/>
      <c r="X896" s="151"/>
      <c r="Y896" s="151"/>
      <c r="Z896" s="151"/>
      <c r="AA896" s="151"/>
      <c r="AB896" s="151"/>
      <c r="AC896" s="151"/>
      <c r="AD896" s="151"/>
      <c r="AE896" s="151"/>
      <c r="AF896" s="151"/>
      <c r="AG896" s="151" t="s">
        <v>250</v>
      </c>
      <c r="AH896" s="151">
        <v>0</v>
      </c>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row>
    <row r="897" spans="1:60" outlineLevel="1">
      <c r="A897" s="158"/>
      <c r="B897" s="159"/>
      <c r="C897" s="198" t="s">
        <v>2785</v>
      </c>
      <c r="D897" s="190"/>
      <c r="E897" s="191">
        <v>2</v>
      </c>
      <c r="F897" s="160"/>
      <c r="G897" s="160"/>
      <c r="H897" s="160"/>
      <c r="I897" s="160"/>
      <c r="J897" s="160"/>
      <c r="K897" s="160"/>
      <c r="L897" s="160"/>
      <c r="M897" s="160"/>
      <c r="N897" s="160"/>
      <c r="O897" s="160"/>
      <c r="P897" s="160"/>
      <c r="Q897" s="160"/>
      <c r="R897" s="160"/>
      <c r="S897" s="160"/>
      <c r="T897" s="160"/>
      <c r="U897" s="160"/>
      <c r="V897" s="160"/>
      <c r="W897" s="160"/>
      <c r="X897" s="151"/>
      <c r="Y897" s="151"/>
      <c r="Z897" s="151"/>
      <c r="AA897" s="151"/>
      <c r="AB897" s="151"/>
      <c r="AC897" s="151"/>
      <c r="AD897" s="151"/>
      <c r="AE897" s="151"/>
      <c r="AF897" s="151"/>
      <c r="AG897" s="151" t="s">
        <v>250</v>
      </c>
      <c r="AH897" s="151">
        <v>0</v>
      </c>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row>
    <row r="898" spans="1:60" outlineLevel="1">
      <c r="A898" s="158"/>
      <c r="B898" s="159"/>
      <c r="C898" s="198" t="s">
        <v>2786</v>
      </c>
      <c r="D898" s="190"/>
      <c r="E898" s="191">
        <v>10</v>
      </c>
      <c r="F898" s="160"/>
      <c r="G898" s="160"/>
      <c r="H898" s="160"/>
      <c r="I898" s="160"/>
      <c r="J898" s="160"/>
      <c r="K898" s="160"/>
      <c r="L898" s="160"/>
      <c r="M898" s="160"/>
      <c r="N898" s="160"/>
      <c r="O898" s="160"/>
      <c r="P898" s="160"/>
      <c r="Q898" s="160"/>
      <c r="R898" s="160"/>
      <c r="S898" s="160"/>
      <c r="T898" s="160"/>
      <c r="U898" s="160"/>
      <c r="V898" s="160"/>
      <c r="W898" s="160"/>
      <c r="X898" s="151"/>
      <c r="Y898" s="151"/>
      <c r="Z898" s="151"/>
      <c r="AA898" s="151"/>
      <c r="AB898" s="151"/>
      <c r="AC898" s="151"/>
      <c r="AD898" s="151"/>
      <c r="AE898" s="151"/>
      <c r="AF898" s="151"/>
      <c r="AG898" s="151" t="s">
        <v>250</v>
      </c>
      <c r="AH898" s="151">
        <v>0</v>
      </c>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row>
    <row r="899" spans="1:60" outlineLevel="1">
      <c r="A899" s="158"/>
      <c r="B899" s="159"/>
      <c r="C899" s="198" t="s">
        <v>2787</v>
      </c>
      <c r="D899" s="190"/>
      <c r="E899" s="191">
        <v>12</v>
      </c>
      <c r="F899" s="160"/>
      <c r="G899" s="160"/>
      <c r="H899" s="160"/>
      <c r="I899" s="160"/>
      <c r="J899" s="160"/>
      <c r="K899" s="160"/>
      <c r="L899" s="160"/>
      <c r="M899" s="160"/>
      <c r="N899" s="160"/>
      <c r="O899" s="160"/>
      <c r="P899" s="160"/>
      <c r="Q899" s="160"/>
      <c r="R899" s="160"/>
      <c r="S899" s="160"/>
      <c r="T899" s="160"/>
      <c r="U899" s="160"/>
      <c r="V899" s="160"/>
      <c r="W899" s="160"/>
      <c r="X899" s="151"/>
      <c r="Y899" s="151"/>
      <c r="Z899" s="151"/>
      <c r="AA899" s="151"/>
      <c r="AB899" s="151"/>
      <c r="AC899" s="151"/>
      <c r="AD899" s="151"/>
      <c r="AE899" s="151"/>
      <c r="AF899" s="151"/>
      <c r="AG899" s="151" t="s">
        <v>250</v>
      </c>
      <c r="AH899" s="151">
        <v>0</v>
      </c>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row>
    <row r="900" spans="1:60" outlineLevel="1">
      <c r="A900" s="158"/>
      <c r="B900" s="159"/>
      <c r="C900" s="198" t="s">
        <v>2788</v>
      </c>
      <c r="D900" s="190"/>
      <c r="E900" s="191">
        <v>24</v>
      </c>
      <c r="F900" s="160"/>
      <c r="G900" s="160"/>
      <c r="H900" s="160"/>
      <c r="I900" s="160"/>
      <c r="J900" s="160"/>
      <c r="K900" s="160"/>
      <c r="L900" s="160"/>
      <c r="M900" s="160"/>
      <c r="N900" s="160"/>
      <c r="O900" s="160"/>
      <c r="P900" s="160"/>
      <c r="Q900" s="160"/>
      <c r="R900" s="160"/>
      <c r="S900" s="160"/>
      <c r="T900" s="160"/>
      <c r="U900" s="160"/>
      <c r="V900" s="160"/>
      <c r="W900" s="160"/>
      <c r="X900" s="151"/>
      <c r="Y900" s="151"/>
      <c r="Z900" s="151"/>
      <c r="AA900" s="151"/>
      <c r="AB900" s="151"/>
      <c r="AC900" s="151"/>
      <c r="AD900" s="151"/>
      <c r="AE900" s="151"/>
      <c r="AF900" s="151"/>
      <c r="AG900" s="151" t="s">
        <v>250</v>
      </c>
      <c r="AH900" s="151">
        <v>0</v>
      </c>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row>
    <row r="901" spans="1:60" outlineLevel="1">
      <c r="A901" s="158"/>
      <c r="B901" s="159"/>
      <c r="C901" s="198" t="s">
        <v>2789</v>
      </c>
      <c r="D901" s="190"/>
      <c r="E901" s="191">
        <v>2</v>
      </c>
      <c r="F901" s="160"/>
      <c r="G901" s="160"/>
      <c r="H901" s="160"/>
      <c r="I901" s="160"/>
      <c r="J901" s="160"/>
      <c r="K901" s="160"/>
      <c r="L901" s="160"/>
      <c r="M901" s="160"/>
      <c r="N901" s="160"/>
      <c r="O901" s="160"/>
      <c r="P901" s="160"/>
      <c r="Q901" s="160"/>
      <c r="R901" s="160"/>
      <c r="S901" s="160"/>
      <c r="T901" s="160"/>
      <c r="U901" s="160"/>
      <c r="V901" s="160"/>
      <c r="W901" s="160"/>
      <c r="X901" s="151"/>
      <c r="Y901" s="151"/>
      <c r="Z901" s="151"/>
      <c r="AA901" s="151"/>
      <c r="AB901" s="151"/>
      <c r="AC901" s="151"/>
      <c r="AD901" s="151"/>
      <c r="AE901" s="151"/>
      <c r="AF901" s="151"/>
      <c r="AG901" s="151" t="s">
        <v>250</v>
      </c>
      <c r="AH901" s="151">
        <v>0</v>
      </c>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row>
    <row r="902" spans="1:60" outlineLevel="1">
      <c r="A902" s="158"/>
      <c r="B902" s="159"/>
      <c r="C902" s="198" t="s">
        <v>2790</v>
      </c>
      <c r="D902" s="190"/>
      <c r="E902" s="191">
        <v>2</v>
      </c>
      <c r="F902" s="160"/>
      <c r="G902" s="160"/>
      <c r="H902" s="160"/>
      <c r="I902" s="160"/>
      <c r="J902" s="160"/>
      <c r="K902" s="160"/>
      <c r="L902" s="160"/>
      <c r="M902" s="160"/>
      <c r="N902" s="160"/>
      <c r="O902" s="160"/>
      <c r="P902" s="160"/>
      <c r="Q902" s="160"/>
      <c r="R902" s="160"/>
      <c r="S902" s="160"/>
      <c r="T902" s="160"/>
      <c r="U902" s="160"/>
      <c r="V902" s="160"/>
      <c r="W902" s="160"/>
      <c r="X902" s="151"/>
      <c r="Y902" s="151"/>
      <c r="Z902" s="151"/>
      <c r="AA902" s="151"/>
      <c r="AB902" s="151"/>
      <c r="AC902" s="151"/>
      <c r="AD902" s="151"/>
      <c r="AE902" s="151"/>
      <c r="AF902" s="151"/>
      <c r="AG902" s="151" t="s">
        <v>250</v>
      </c>
      <c r="AH902" s="151">
        <v>0</v>
      </c>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row>
    <row r="903" spans="1:60" outlineLevel="1">
      <c r="A903" s="158"/>
      <c r="B903" s="159"/>
      <c r="C903" s="198" t="s">
        <v>2791</v>
      </c>
      <c r="D903" s="190"/>
      <c r="E903" s="191">
        <v>2</v>
      </c>
      <c r="F903" s="160"/>
      <c r="G903" s="160"/>
      <c r="H903" s="160"/>
      <c r="I903" s="160"/>
      <c r="J903" s="160"/>
      <c r="K903" s="160"/>
      <c r="L903" s="160"/>
      <c r="M903" s="160"/>
      <c r="N903" s="160"/>
      <c r="O903" s="160"/>
      <c r="P903" s="160"/>
      <c r="Q903" s="160"/>
      <c r="R903" s="160"/>
      <c r="S903" s="160"/>
      <c r="T903" s="160"/>
      <c r="U903" s="160"/>
      <c r="V903" s="160"/>
      <c r="W903" s="160"/>
      <c r="X903" s="151"/>
      <c r="Y903" s="151"/>
      <c r="Z903" s="151"/>
      <c r="AA903" s="151"/>
      <c r="AB903" s="151"/>
      <c r="AC903" s="151"/>
      <c r="AD903" s="151"/>
      <c r="AE903" s="151"/>
      <c r="AF903" s="151"/>
      <c r="AG903" s="151" t="s">
        <v>250</v>
      </c>
      <c r="AH903" s="151">
        <v>0</v>
      </c>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row>
    <row r="904" spans="1:60" outlineLevel="1">
      <c r="A904" s="158"/>
      <c r="B904" s="159"/>
      <c r="C904" s="198" t="s">
        <v>2792</v>
      </c>
      <c r="D904" s="190"/>
      <c r="E904" s="191">
        <v>2</v>
      </c>
      <c r="F904" s="160"/>
      <c r="G904" s="160"/>
      <c r="H904" s="160"/>
      <c r="I904" s="160"/>
      <c r="J904" s="160"/>
      <c r="K904" s="160"/>
      <c r="L904" s="160"/>
      <c r="M904" s="160"/>
      <c r="N904" s="160"/>
      <c r="O904" s="160"/>
      <c r="P904" s="160"/>
      <c r="Q904" s="160"/>
      <c r="R904" s="160"/>
      <c r="S904" s="160"/>
      <c r="T904" s="160"/>
      <c r="U904" s="160"/>
      <c r="V904" s="160"/>
      <c r="W904" s="160"/>
      <c r="X904" s="151"/>
      <c r="Y904" s="151"/>
      <c r="Z904" s="151"/>
      <c r="AA904" s="151"/>
      <c r="AB904" s="151"/>
      <c r="AC904" s="151"/>
      <c r="AD904" s="151"/>
      <c r="AE904" s="151"/>
      <c r="AF904" s="151"/>
      <c r="AG904" s="151" t="s">
        <v>250</v>
      </c>
      <c r="AH904" s="151">
        <v>0</v>
      </c>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row>
    <row r="905" spans="1:60">
      <c r="A905" s="162" t="s">
        <v>197</v>
      </c>
      <c r="B905" s="163" t="s">
        <v>104</v>
      </c>
      <c r="C905" s="184" t="s">
        <v>105</v>
      </c>
      <c r="D905" s="164"/>
      <c r="E905" s="165"/>
      <c r="F905" s="166"/>
      <c r="G905" s="166">
        <f>SUMIF(AG906:AG1009,"&lt;&gt;NOR",G906:G1009)</f>
        <v>0</v>
      </c>
      <c r="H905" s="166"/>
      <c r="I905" s="166">
        <f>SUM(I906:I1009)</f>
        <v>0</v>
      </c>
      <c r="J905" s="166"/>
      <c r="K905" s="166">
        <f>SUM(K906:K1009)</f>
        <v>0</v>
      </c>
      <c r="L905" s="166"/>
      <c r="M905" s="166">
        <f>SUM(M906:M1009)</f>
        <v>0</v>
      </c>
      <c r="N905" s="166"/>
      <c r="O905" s="166">
        <f>SUM(O906:O1009)</f>
        <v>32.440000000000005</v>
      </c>
      <c r="P905" s="166"/>
      <c r="Q905" s="166">
        <f>SUM(Q906:Q1009)</f>
        <v>0</v>
      </c>
      <c r="R905" s="166"/>
      <c r="S905" s="166"/>
      <c r="T905" s="167"/>
      <c r="U905" s="161"/>
      <c r="V905" s="161">
        <f>SUM(V906:V1009)</f>
        <v>526.53</v>
      </c>
      <c r="W905" s="161"/>
      <c r="AG905" t="s">
        <v>198</v>
      </c>
    </row>
    <row r="906" spans="1:60" ht="22.5" outlineLevel="1">
      <c r="A906" s="168">
        <v>61</v>
      </c>
      <c r="B906" s="169" t="s">
        <v>2793</v>
      </c>
      <c r="C906" s="185" t="s">
        <v>2794</v>
      </c>
      <c r="D906" s="170" t="s">
        <v>292</v>
      </c>
      <c r="E906" s="171">
        <v>1011.82</v>
      </c>
      <c r="F906" s="172">
        <v>0</v>
      </c>
      <c r="G906" s="173">
        <f>ROUND(E906*F906,2)</f>
        <v>0</v>
      </c>
      <c r="H906" s="172"/>
      <c r="I906" s="173">
        <f>ROUND(E906*H906,2)</f>
        <v>0</v>
      </c>
      <c r="J906" s="172"/>
      <c r="K906" s="173">
        <f>ROUND(E906*J906,2)</f>
        <v>0</v>
      </c>
      <c r="L906" s="173">
        <v>21</v>
      </c>
      <c r="M906" s="173">
        <f>G906*(1+L906/100)</f>
        <v>0</v>
      </c>
      <c r="N906" s="173">
        <v>1.8380000000000001E-2</v>
      </c>
      <c r="O906" s="173">
        <f>ROUND(E906*N906,2)</f>
        <v>18.600000000000001</v>
      </c>
      <c r="P906" s="173">
        <v>0</v>
      </c>
      <c r="Q906" s="173">
        <f>ROUND(E906*P906,2)</f>
        <v>0</v>
      </c>
      <c r="R906" s="173" t="s">
        <v>731</v>
      </c>
      <c r="S906" s="173" t="s">
        <v>201</v>
      </c>
      <c r="T906" s="174" t="s">
        <v>245</v>
      </c>
      <c r="U906" s="160">
        <v>0.13</v>
      </c>
      <c r="V906" s="160">
        <f>ROUND(E906*U906,2)</f>
        <v>131.54</v>
      </c>
      <c r="W906" s="160"/>
      <c r="X906" s="151"/>
      <c r="Y906" s="151"/>
      <c r="Z906" s="151"/>
      <c r="AA906" s="151"/>
      <c r="AB906" s="151"/>
      <c r="AC906" s="151"/>
      <c r="AD906" s="151"/>
      <c r="AE906" s="151"/>
      <c r="AF906" s="151"/>
      <c r="AG906" s="151" t="s">
        <v>246</v>
      </c>
      <c r="AH906" s="151"/>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row>
    <row r="907" spans="1:60" outlineLevel="1">
      <c r="A907" s="158"/>
      <c r="B907" s="159"/>
      <c r="C907" s="319" t="s">
        <v>2795</v>
      </c>
      <c r="D907" s="320"/>
      <c r="E907" s="320"/>
      <c r="F907" s="320"/>
      <c r="G907" s="320"/>
      <c r="H907" s="160"/>
      <c r="I907" s="160"/>
      <c r="J907" s="160"/>
      <c r="K907" s="160"/>
      <c r="L907" s="160"/>
      <c r="M907" s="160"/>
      <c r="N907" s="160"/>
      <c r="O907" s="160"/>
      <c r="P907" s="160"/>
      <c r="Q907" s="160"/>
      <c r="R907" s="160"/>
      <c r="S907" s="160"/>
      <c r="T907" s="160"/>
      <c r="U907" s="160"/>
      <c r="V907" s="160"/>
      <c r="W907" s="160"/>
      <c r="X907" s="151"/>
      <c r="Y907" s="151"/>
      <c r="Z907" s="151"/>
      <c r="AA907" s="151"/>
      <c r="AB907" s="151"/>
      <c r="AC907" s="151"/>
      <c r="AD907" s="151"/>
      <c r="AE907" s="151"/>
      <c r="AF907" s="151"/>
      <c r="AG907" s="151" t="s">
        <v>204</v>
      </c>
      <c r="AH907" s="151"/>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row>
    <row r="908" spans="1:60" outlineLevel="1">
      <c r="A908" s="158"/>
      <c r="B908" s="159"/>
      <c r="C908" s="198" t="s">
        <v>2796</v>
      </c>
      <c r="D908" s="190"/>
      <c r="E908" s="191">
        <v>356</v>
      </c>
      <c r="F908" s="160"/>
      <c r="G908" s="160"/>
      <c r="H908" s="160"/>
      <c r="I908" s="160"/>
      <c r="J908" s="160"/>
      <c r="K908" s="160"/>
      <c r="L908" s="160"/>
      <c r="M908" s="160"/>
      <c r="N908" s="160"/>
      <c r="O908" s="160"/>
      <c r="P908" s="160"/>
      <c r="Q908" s="160"/>
      <c r="R908" s="160"/>
      <c r="S908" s="160"/>
      <c r="T908" s="160"/>
      <c r="U908" s="160"/>
      <c r="V908" s="160"/>
      <c r="W908" s="160"/>
      <c r="X908" s="151"/>
      <c r="Y908" s="151"/>
      <c r="Z908" s="151"/>
      <c r="AA908" s="151"/>
      <c r="AB908" s="151"/>
      <c r="AC908" s="151"/>
      <c r="AD908" s="151"/>
      <c r="AE908" s="151"/>
      <c r="AF908" s="151"/>
      <c r="AG908" s="151" t="s">
        <v>250</v>
      </c>
      <c r="AH908" s="151">
        <v>0</v>
      </c>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row>
    <row r="909" spans="1:60" outlineLevel="1">
      <c r="A909" s="158"/>
      <c r="B909" s="159"/>
      <c r="C909" s="198" t="s">
        <v>2797</v>
      </c>
      <c r="D909" s="190"/>
      <c r="E909" s="191">
        <v>51.6</v>
      </c>
      <c r="F909" s="160"/>
      <c r="G909" s="160"/>
      <c r="H909" s="160"/>
      <c r="I909" s="160"/>
      <c r="J909" s="160"/>
      <c r="K909" s="160"/>
      <c r="L909" s="160"/>
      <c r="M909" s="160"/>
      <c r="N909" s="160"/>
      <c r="O909" s="160"/>
      <c r="P909" s="160"/>
      <c r="Q909" s="160"/>
      <c r="R909" s="160"/>
      <c r="S909" s="160"/>
      <c r="T909" s="160"/>
      <c r="U909" s="160"/>
      <c r="V909" s="160"/>
      <c r="W909" s="160"/>
      <c r="X909" s="151"/>
      <c r="Y909" s="151"/>
      <c r="Z909" s="151"/>
      <c r="AA909" s="151"/>
      <c r="AB909" s="151"/>
      <c r="AC909" s="151"/>
      <c r="AD909" s="151"/>
      <c r="AE909" s="151"/>
      <c r="AF909" s="151"/>
      <c r="AG909" s="151" t="s">
        <v>250</v>
      </c>
      <c r="AH909" s="151">
        <v>0</v>
      </c>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row>
    <row r="910" spans="1:60" outlineLevel="1">
      <c r="A910" s="158"/>
      <c r="B910" s="159"/>
      <c r="C910" s="198" t="s">
        <v>2798</v>
      </c>
      <c r="D910" s="190"/>
      <c r="E910" s="191">
        <v>158.94999999999999</v>
      </c>
      <c r="F910" s="160"/>
      <c r="G910" s="160"/>
      <c r="H910" s="160"/>
      <c r="I910" s="160"/>
      <c r="J910" s="160"/>
      <c r="K910" s="160"/>
      <c r="L910" s="160"/>
      <c r="M910" s="160"/>
      <c r="N910" s="160"/>
      <c r="O910" s="160"/>
      <c r="P910" s="160"/>
      <c r="Q910" s="160"/>
      <c r="R910" s="160"/>
      <c r="S910" s="160"/>
      <c r="T910" s="160"/>
      <c r="U910" s="160"/>
      <c r="V910" s="160"/>
      <c r="W910" s="160"/>
      <c r="X910" s="151"/>
      <c r="Y910" s="151"/>
      <c r="Z910" s="151"/>
      <c r="AA910" s="151"/>
      <c r="AB910" s="151"/>
      <c r="AC910" s="151"/>
      <c r="AD910" s="151"/>
      <c r="AE910" s="151"/>
      <c r="AF910" s="151"/>
      <c r="AG910" s="151" t="s">
        <v>250</v>
      </c>
      <c r="AH910" s="151">
        <v>0</v>
      </c>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row>
    <row r="911" spans="1:60" outlineLevel="1">
      <c r="A911" s="158"/>
      <c r="B911" s="159"/>
      <c r="C911" s="198" t="s">
        <v>2799</v>
      </c>
      <c r="D911" s="190"/>
      <c r="E911" s="191">
        <v>124.95</v>
      </c>
      <c r="F911" s="160"/>
      <c r="G911" s="160"/>
      <c r="H911" s="160"/>
      <c r="I911" s="160"/>
      <c r="J911" s="160"/>
      <c r="K911" s="160"/>
      <c r="L911" s="160"/>
      <c r="M911" s="160"/>
      <c r="N911" s="160"/>
      <c r="O911" s="160"/>
      <c r="P911" s="160"/>
      <c r="Q911" s="160"/>
      <c r="R911" s="160"/>
      <c r="S911" s="160"/>
      <c r="T911" s="160"/>
      <c r="U911" s="160"/>
      <c r="V911" s="160"/>
      <c r="W911" s="160"/>
      <c r="X911" s="151"/>
      <c r="Y911" s="151"/>
      <c r="Z911" s="151"/>
      <c r="AA911" s="151"/>
      <c r="AB911" s="151"/>
      <c r="AC911" s="151"/>
      <c r="AD911" s="151"/>
      <c r="AE911" s="151"/>
      <c r="AF911" s="151"/>
      <c r="AG911" s="151" t="s">
        <v>250</v>
      </c>
      <c r="AH911" s="151">
        <v>0</v>
      </c>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row>
    <row r="912" spans="1:60" outlineLevel="1">
      <c r="A912" s="158"/>
      <c r="B912" s="159"/>
      <c r="C912" s="198" t="s">
        <v>2800</v>
      </c>
      <c r="D912" s="190"/>
      <c r="E912" s="191">
        <v>16.12</v>
      </c>
      <c r="F912" s="160"/>
      <c r="G912" s="160"/>
      <c r="H912" s="160"/>
      <c r="I912" s="160"/>
      <c r="J912" s="160"/>
      <c r="K912" s="160"/>
      <c r="L912" s="160"/>
      <c r="M912" s="160"/>
      <c r="N912" s="160"/>
      <c r="O912" s="160"/>
      <c r="P912" s="160"/>
      <c r="Q912" s="160"/>
      <c r="R912" s="160"/>
      <c r="S912" s="160"/>
      <c r="T912" s="160"/>
      <c r="U912" s="160"/>
      <c r="V912" s="160"/>
      <c r="W912" s="160"/>
      <c r="X912" s="151"/>
      <c r="Y912" s="151"/>
      <c r="Z912" s="151"/>
      <c r="AA912" s="151"/>
      <c r="AB912" s="151"/>
      <c r="AC912" s="151"/>
      <c r="AD912" s="151"/>
      <c r="AE912" s="151"/>
      <c r="AF912" s="151"/>
      <c r="AG912" s="151" t="s">
        <v>250</v>
      </c>
      <c r="AH912" s="151">
        <v>0</v>
      </c>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row>
    <row r="913" spans="1:60" outlineLevel="1">
      <c r="A913" s="158"/>
      <c r="B913" s="159"/>
      <c r="C913" s="198" t="s">
        <v>2801</v>
      </c>
      <c r="D913" s="190"/>
      <c r="E913" s="191">
        <v>75.5</v>
      </c>
      <c r="F913" s="160"/>
      <c r="G913" s="160"/>
      <c r="H913" s="160"/>
      <c r="I913" s="160"/>
      <c r="J913" s="160"/>
      <c r="K913" s="160"/>
      <c r="L913" s="160"/>
      <c r="M913" s="160"/>
      <c r="N913" s="160"/>
      <c r="O913" s="160"/>
      <c r="P913" s="160"/>
      <c r="Q913" s="160"/>
      <c r="R913" s="160"/>
      <c r="S913" s="160"/>
      <c r="T913" s="160"/>
      <c r="U913" s="160"/>
      <c r="V913" s="160"/>
      <c r="W913" s="160"/>
      <c r="X913" s="151"/>
      <c r="Y913" s="151"/>
      <c r="Z913" s="151"/>
      <c r="AA913" s="151"/>
      <c r="AB913" s="151"/>
      <c r="AC913" s="151"/>
      <c r="AD913" s="151"/>
      <c r="AE913" s="151"/>
      <c r="AF913" s="151"/>
      <c r="AG913" s="151" t="s">
        <v>250</v>
      </c>
      <c r="AH913" s="151">
        <v>0</v>
      </c>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row>
    <row r="914" spans="1:60" outlineLevel="1">
      <c r="A914" s="158"/>
      <c r="B914" s="159"/>
      <c r="C914" s="198" t="s">
        <v>2802</v>
      </c>
      <c r="D914" s="190"/>
      <c r="E914" s="191">
        <v>134.5</v>
      </c>
      <c r="F914" s="160"/>
      <c r="G914" s="160"/>
      <c r="H914" s="160"/>
      <c r="I914" s="160"/>
      <c r="J914" s="160"/>
      <c r="K914" s="160"/>
      <c r="L914" s="160"/>
      <c r="M914" s="160"/>
      <c r="N914" s="160"/>
      <c r="O914" s="160"/>
      <c r="P914" s="160"/>
      <c r="Q914" s="160"/>
      <c r="R914" s="160"/>
      <c r="S914" s="160"/>
      <c r="T914" s="160"/>
      <c r="U914" s="160"/>
      <c r="V914" s="160"/>
      <c r="W914" s="160"/>
      <c r="X914" s="151"/>
      <c r="Y914" s="151"/>
      <c r="Z914" s="151"/>
      <c r="AA914" s="151"/>
      <c r="AB914" s="151"/>
      <c r="AC914" s="151"/>
      <c r="AD914" s="151"/>
      <c r="AE914" s="151"/>
      <c r="AF914" s="151"/>
      <c r="AG914" s="151" t="s">
        <v>250</v>
      </c>
      <c r="AH914" s="151">
        <v>0</v>
      </c>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row>
    <row r="915" spans="1:60" outlineLevel="1">
      <c r="A915" s="158"/>
      <c r="B915" s="159"/>
      <c r="C915" s="198" t="s">
        <v>2803</v>
      </c>
      <c r="D915" s="190"/>
      <c r="E915" s="191">
        <v>94.2</v>
      </c>
      <c r="F915" s="160"/>
      <c r="G915" s="160"/>
      <c r="H915" s="160"/>
      <c r="I915" s="160"/>
      <c r="J915" s="160"/>
      <c r="K915" s="160"/>
      <c r="L915" s="160"/>
      <c r="M915" s="160"/>
      <c r="N915" s="160"/>
      <c r="O915" s="160"/>
      <c r="P915" s="160"/>
      <c r="Q915" s="160"/>
      <c r="R915" s="160"/>
      <c r="S915" s="160"/>
      <c r="T915" s="160"/>
      <c r="U915" s="160"/>
      <c r="V915" s="160"/>
      <c r="W915" s="160"/>
      <c r="X915" s="151"/>
      <c r="Y915" s="151"/>
      <c r="Z915" s="151"/>
      <c r="AA915" s="151"/>
      <c r="AB915" s="151"/>
      <c r="AC915" s="151"/>
      <c r="AD915" s="151"/>
      <c r="AE915" s="151"/>
      <c r="AF915" s="151"/>
      <c r="AG915" s="151" t="s">
        <v>250</v>
      </c>
      <c r="AH915" s="151">
        <v>0</v>
      </c>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row>
    <row r="916" spans="1:60" ht="22.5" outlineLevel="1">
      <c r="A916" s="168">
        <v>62</v>
      </c>
      <c r="B916" s="169" t="s">
        <v>729</v>
      </c>
      <c r="C916" s="185" t="s">
        <v>730</v>
      </c>
      <c r="D916" s="170" t="s">
        <v>292</v>
      </c>
      <c r="E916" s="171">
        <v>581.19500000000005</v>
      </c>
      <c r="F916" s="172">
        <v>0</v>
      </c>
      <c r="G916" s="173">
        <f>ROUND(E916*F916,2)</f>
        <v>0</v>
      </c>
      <c r="H916" s="172"/>
      <c r="I916" s="173">
        <f>ROUND(E916*H916,2)</f>
        <v>0</v>
      </c>
      <c r="J916" s="172"/>
      <c r="K916" s="173">
        <f>ROUND(E916*J916,2)</f>
        <v>0</v>
      </c>
      <c r="L916" s="173">
        <v>21</v>
      </c>
      <c r="M916" s="173">
        <f>G916*(1+L916/100)</f>
        <v>0</v>
      </c>
      <c r="N916" s="173">
        <v>1.8380000000000001E-2</v>
      </c>
      <c r="O916" s="173">
        <f>ROUND(E916*N916,2)</f>
        <v>10.68</v>
      </c>
      <c r="P916" s="173">
        <v>0</v>
      </c>
      <c r="Q916" s="173">
        <f>ROUND(E916*P916,2)</f>
        <v>0</v>
      </c>
      <c r="R916" s="173" t="s">
        <v>731</v>
      </c>
      <c r="S916" s="173" t="s">
        <v>201</v>
      </c>
      <c r="T916" s="174" t="s">
        <v>245</v>
      </c>
      <c r="U916" s="160">
        <v>0.123</v>
      </c>
      <c r="V916" s="160">
        <f>ROUND(E916*U916,2)</f>
        <v>71.489999999999995</v>
      </c>
      <c r="W916" s="160"/>
      <c r="X916" s="151"/>
      <c r="Y916" s="151"/>
      <c r="Z916" s="151"/>
      <c r="AA916" s="151"/>
      <c r="AB916" s="151"/>
      <c r="AC916" s="151"/>
      <c r="AD916" s="151"/>
      <c r="AE916" s="151"/>
      <c r="AF916" s="151"/>
      <c r="AG916" s="151" t="s">
        <v>259</v>
      </c>
      <c r="AH916" s="151"/>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row>
    <row r="917" spans="1:60" outlineLevel="1">
      <c r="A917" s="158"/>
      <c r="B917" s="159"/>
      <c r="C917" s="198" t="s">
        <v>2804</v>
      </c>
      <c r="D917" s="190"/>
      <c r="E917" s="191">
        <v>37.700000000000003</v>
      </c>
      <c r="F917" s="160"/>
      <c r="G917" s="160"/>
      <c r="H917" s="160"/>
      <c r="I917" s="160"/>
      <c r="J917" s="160"/>
      <c r="K917" s="160"/>
      <c r="L917" s="160"/>
      <c r="M917" s="160"/>
      <c r="N917" s="160"/>
      <c r="O917" s="160"/>
      <c r="P917" s="160"/>
      <c r="Q917" s="160"/>
      <c r="R917" s="160"/>
      <c r="S917" s="160"/>
      <c r="T917" s="160"/>
      <c r="U917" s="160"/>
      <c r="V917" s="160"/>
      <c r="W917" s="160"/>
      <c r="X917" s="151"/>
      <c r="Y917" s="151"/>
      <c r="Z917" s="151"/>
      <c r="AA917" s="151"/>
      <c r="AB917" s="151"/>
      <c r="AC917" s="151"/>
      <c r="AD917" s="151"/>
      <c r="AE917" s="151"/>
      <c r="AF917" s="151"/>
      <c r="AG917" s="151" t="s">
        <v>250</v>
      </c>
      <c r="AH917" s="151">
        <v>0</v>
      </c>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row>
    <row r="918" spans="1:60" outlineLevel="1">
      <c r="A918" s="158"/>
      <c r="B918" s="159"/>
      <c r="C918" s="198" t="s">
        <v>2805</v>
      </c>
      <c r="D918" s="190"/>
      <c r="E918" s="191">
        <v>87.75</v>
      </c>
      <c r="F918" s="160"/>
      <c r="G918" s="160"/>
      <c r="H918" s="160"/>
      <c r="I918" s="160"/>
      <c r="J918" s="160"/>
      <c r="K918" s="160"/>
      <c r="L918" s="160"/>
      <c r="M918" s="160"/>
      <c r="N918" s="160"/>
      <c r="O918" s="160"/>
      <c r="P918" s="160"/>
      <c r="Q918" s="160"/>
      <c r="R918" s="160"/>
      <c r="S918" s="160"/>
      <c r="T918" s="160"/>
      <c r="U918" s="160"/>
      <c r="V918" s="160"/>
      <c r="W918" s="160"/>
      <c r="X918" s="151"/>
      <c r="Y918" s="151"/>
      <c r="Z918" s="151"/>
      <c r="AA918" s="151"/>
      <c r="AB918" s="151"/>
      <c r="AC918" s="151"/>
      <c r="AD918" s="151"/>
      <c r="AE918" s="151"/>
      <c r="AF918" s="151"/>
      <c r="AG918" s="151" t="s">
        <v>250</v>
      </c>
      <c r="AH918" s="151">
        <v>0</v>
      </c>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row>
    <row r="919" spans="1:60" outlineLevel="1">
      <c r="A919" s="158"/>
      <c r="B919" s="159"/>
      <c r="C919" s="198" t="s">
        <v>2806</v>
      </c>
      <c r="D919" s="190"/>
      <c r="E919" s="191">
        <v>70.665000000000006</v>
      </c>
      <c r="F919" s="160"/>
      <c r="G919" s="160"/>
      <c r="H919" s="160"/>
      <c r="I919" s="160"/>
      <c r="J919" s="160"/>
      <c r="K919" s="160"/>
      <c r="L919" s="160"/>
      <c r="M919" s="160"/>
      <c r="N919" s="160"/>
      <c r="O919" s="160"/>
      <c r="P919" s="160"/>
      <c r="Q919" s="160"/>
      <c r="R919" s="160"/>
      <c r="S919" s="160"/>
      <c r="T919" s="160"/>
      <c r="U919" s="160"/>
      <c r="V919" s="160"/>
      <c r="W919" s="160"/>
      <c r="X919" s="151"/>
      <c r="Y919" s="151"/>
      <c r="Z919" s="151"/>
      <c r="AA919" s="151"/>
      <c r="AB919" s="151"/>
      <c r="AC919" s="151"/>
      <c r="AD919" s="151"/>
      <c r="AE919" s="151"/>
      <c r="AF919" s="151"/>
      <c r="AG919" s="151" t="s">
        <v>250</v>
      </c>
      <c r="AH919" s="151">
        <v>0</v>
      </c>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row>
    <row r="920" spans="1:60" outlineLevel="1">
      <c r="A920" s="158"/>
      <c r="B920" s="159"/>
      <c r="C920" s="198" t="s">
        <v>2807</v>
      </c>
      <c r="D920" s="190"/>
      <c r="E920" s="191">
        <v>249.36</v>
      </c>
      <c r="F920" s="160"/>
      <c r="G920" s="160"/>
      <c r="H920" s="160"/>
      <c r="I920" s="160"/>
      <c r="J920" s="160"/>
      <c r="K920" s="160"/>
      <c r="L920" s="160"/>
      <c r="M920" s="160"/>
      <c r="N920" s="160"/>
      <c r="O920" s="160"/>
      <c r="P920" s="160"/>
      <c r="Q920" s="160"/>
      <c r="R920" s="160"/>
      <c r="S920" s="160"/>
      <c r="T920" s="160"/>
      <c r="U920" s="160"/>
      <c r="V920" s="160"/>
      <c r="W920" s="160"/>
      <c r="X920" s="151"/>
      <c r="Y920" s="151"/>
      <c r="Z920" s="151"/>
      <c r="AA920" s="151"/>
      <c r="AB920" s="151"/>
      <c r="AC920" s="151"/>
      <c r="AD920" s="151"/>
      <c r="AE920" s="151"/>
      <c r="AF920" s="151"/>
      <c r="AG920" s="151" t="s">
        <v>250</v>
      </c>
      <c r="AH920" s="151">
        <v>0</v>
      </c>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row>
    <row r="921" spans="1:60" outlineLevel="1">
      <c r="A921" s="158"/>
      <c r="B921" s="159"/>
      <c r="C921" s="198" t="s">
        <v>2808</v>
      </c>
      <c r="D921" s="190"/>
      <c r="E921" s="191">
        <v>135.72</v>
      </c>
      <c r="F921" s="160"/>
      <c r="G921" s="160"/>
      <c r="H921" s="160"/>
      <c r="I921" s="160"/>
      <c r="J921" s="160"/>
      <c r="K921" s="160"/>
      <c r="L921" s="160"/>
      <c r="M921" s="160"/>
      <c r="N921" s="160"/>
      <c r="O921" s="160"/>
      <c r="P921" s="160"/>
      <c r="Q921" s="160"/>
      <c r="R921" s="160"/>
      <c r="S921" s="160"/>
      <c r="T921" s="160"/>
      <c r="U921" s="160"/>
      <c r="V921" s="160"/>
      <c r="W921" s="160"/>
      <c r="X921" s="151"/>
      <c r="Y921" s="151"/>
      <c r="Z921" s="151"/>
      <c r="AA921" s="151"/>
      <c r="AB921" s="151"/>
      <c r="AC921" s="151"/>
      <c r="AD921" s="151"/>
      <c r="AE921" s="151"/>
      <c r="AF921" s="151"/>
      <c r="AG921" s="151" t="s">
        <v>250</v>
      </c>
      <c r="AH921" s="151">
        <v>0</v>
      </c>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row>
    <row r="922" spans="1:60" ht="33.75" outlineLevel="1">
      <c r="A922" s="168">
        <v>63</v>
      </c>
      <c r="B922" s="169" t="s">
        <v>2809</v>
      </c>
      <c r="C922" s="185" t="s">
        <v>2810</v>
      </c>
      <c r="D922" s="170" t="s">
        <v>292</v>
      </c>
      <c r="E922" s="171">
        <v>2023.64</v>
      </c>
      <c r="F922" s="172">
        <v>0</v>
      </c>
      <c r="G922" s="173">
        <f>ROUND(E922*F922,2)</f>
        <v>0</v>
      </c>
      <c r="H922" s="172"/>
      <c r="I922" s="173">
        <f>ROUND(E922*H922,2)</f>
        <v>0</v>
      </c>
      <c r="J922" s="172"/>
      <c r="K922" s="173">
        <f>ROUND(E922*J922,2)</f>
        <v>0</v>
      </c>
      <c r="L922" s="173">
        <v>21</v>
      </c>
      <c r="M922" s="173">
        <f>G922*(1+L922/100)</f>
        <v>0</v>
      </c>
      <c r="N922" s="173">
        <v>8.4999999999999995E-4</v>
      </c>
      <c r="O922" s="173">
        <f>ROUND(E922*N922,2)</f>
        <v>1.72</v>
      </c>
      <c r="P922" s="173">
        <v>0</v>
      </c>
      <c r="Q922" s="173">
        <f>ROUND(E922*P922,2)</f>
        <v>0</v>
      </c>
      <c r="R922" s="173" t="s">
        <v>731</v>
      </c>
      <c r="S922" s="173" t="s">
        <v>201</v>
      </c>
      <c r="T922" s="174" t="s">
        <v>245</v>
      </c>
      <c r="U922" s="160">
        <v>6.0000000000000001E-3</v>
      </c>
      <c r="V922" s="160">
        <f>ROUND(E922*U922,2)</f>
        <v>12.14</v>
      </c>
      <c r="W922" s="160"/>
      <c r="X922" s="151"/>
      <c r="Y922" s="151"/>
      <c r="Z922" s="151"/>
      <c r="AA922" s="151"/>
      <c r="AB922" s="151"/>
      <c r="AC922" s="151"/>
      <c r="AD922" s="151"/>
      <c r="AE922" s="151"/>
      <c r="AF922" s="151"/>
      <c r="AG922" s="151" t="s">
        <v>246</v>
      </c>
      <c r="AH922" s="151"/>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row>
    <row r="923" spans="1:60" outlineLevel="1">
      <c r="A923" s="158"/>
      <c r="B923" s="159"/>
      <c r="C923" s="199" t="s">
        <v>279</v>
      </c>
      <c r="D923" s="192"/>
      <c r="E923" s="193"/>
      <c r="F923" s="160"/>
      <c r="G923" s="160"/>
      <c r="H923" s="160"/>
      <c r="I923" s="160"/>
      <c r="J923" s="160"/>
      <c r="K923" s="160"/>
      <c r="L923" s="160"/>
      <c r="M923" s="160"/>
      <c r="N923" s="160"/>
      <c r="O923" s="160"/>
      <c r="P923" s="160"/>
      <c r="Q923" s="160"/>
      <c r="R923" s="160"/>
      <c r="S923" s="160"/>
      <c r="T923" s="160"/>
      <c r="U923" s="160"/>
      <c r="V923" s="160"/>
      <c r="W923" s="160"/>
      <c r="X923" s="151"/>
      <c r="Y923" s="151"/>
      <c r="Z923" s="151"/>
      <c r="AA923" s="151"/>
      <c r="AB923" s="151"/>
      <c r="AC923" s="151"/>
      <c r="AD923" s="151"/>
      <c r="AE923" s="151"/>
      <c r="AF923" s="151"/>
      <c r="AG923" s="151" t="s">
        <v>250</v>
      </c>
      <c r="AH923" s="151"/>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row>
    <row r="924" spans="1:60" outlineLevel="1">
      <c r="A924" s="158"/>
      <c r="B924" s="159"/>
      <c r="C924" s="200" t="s">
        <v>2811</v>
      </c>
      <c r="D924" s="192"/>
      <c r="E924" s="193">
        <v>356</v>
      </c>
      <c r="F924" s="160"/>
      <c r="G924" s="160"/>
      <c r="H924" s="160"/>
      <c r="I924" s="160"/>
      <c r="J924" s="160"/>
      <c r="K924" s="160"/>
      <c r="L924" s="160"/>
      <c r="M924" s="160"/>
      <c r="N924" s="160"/>
      <c r="O924" s="160"/>
      <c r="P924" s="160"/>
      <c r="Q924" s="160"/>
      <c r="R924" s="160"/>
      <c r="S924" s="160"/>
      <c r="T924" s="160"/>
      <c r="U924" s="160"/>
      <c r="V924" s="160"/>
      <c r="W924" s="160"/>
      <c r="X924" s="151"/>
      <c r="Y924" s="151"/>
      <c r="Z924" s="151"/>
      <c r="AA924" s="151"/>
      <c r="AB924" s="151"/>
      <c r="AC924" s="151"/>
      <c r="AD924" s="151"/>
      <c r="AE924" s="151"/>
      <c r="AF924" s="151"/>
      <c r="AG924" s="151" t="s">
        <v>250</v>
      </c>
      <c r="AH924" s="151">
        <v>2</v>
      </c>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row>
    <row r="925" spans="1:60" outlineLevel="1">
      <c r="A925" s="158"/>
      <c r="B925" s="159"/>
      <c r="C925" s="200" t="s">
        <v>2812</v>
      </c>
      <c r="D925" s="192"/>
      <c r="E925" s="193">
        <v>51.6</v>
      </c>
      <c r="F925" s="160"/>
      <c r="G925" s="160"/>
      <c r="H925" s="160"/>
      <c r="I925" s="160"/>
      <c r="J925" s="160"/>
      <c r="K925" s="160"/>
      <c r="L925" s="160"/>
      <c r="M925" s="160"/>
      <c r="N925" s="160"/>
      <c r="O925" s="160"/>
      <c r="P925" s="160"/>
      <c r="Q925" s="160"/>
      <c r="R925" s="160"/>
      <c r="S925" s="160"/>
      <c r="T925" s="160"/>
      <c r="U925" s="160"/>
      <c r="V925" s="160"/>
      <c r="W925" s="160"/>
      <c r="X925" s="151"/>
      <c r="Y925" s="151"/>
      <c r="Z925" s="151"/>
      <c r="AA925" s="151"/>
      <c r="AB925" s="151"/>
      <c r="AC925" s="151"/>
      <c r="AD925" s="151"/>
      <c r="AE925" s="151"/>
      <c r="AF925" s="151"/>
      <c r="AG925" s="151" t="s">
        <v>250</v>
      </c>
      <c r="AH925" s="151">
        <v>2</v>
      </c>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row>
    <row r="926" spans="1:60" outlineLevel="1">
      <c r="A926" s="158"/>
      <c r="B926" s="159"/>
      <c r="C926" s="200" t="s">
        <v>2813</v>
      </c>
      <c r="D926" s="192"/>
      <c r="E926" s="193">
        <v>158.94999999999999</v>
      </c>
      <c r="F926" s="160"/>
      <c r="G926" s="160"/>
      <c r="H926" s="160"/>
      <c r="I926" s="160"/>
      <c r="J926" s="160"/>
      <c r="K926" s="160"/>
      <c r="L926" s="160"/>
      <c r="M926" s="160"/>
      <c r="N926" s="160"/>
      <c r="O926" s="160"/>
      <c r="P926" s="160"/>
      <c r="Q926" s="160"/>
      <c r="R926" s="160"/>
      <c r="S926" s="160"/>
      <c r="T926" s="160"/>
      <c r="U926" s="160"/>
      <c r="V926" s="160"/>
      <c r="W926" s="160"/>
      <c r="X926" s="151"/>
      <c r="Y926" s="151"/>
      <c r="Z926" s="151"/>
      <c r="AA926" s="151"/>
      <c r="AB926" s="151"/>
      <c r="AC926" s="151"/>
      <c r="AD926" s="151"/>
      <c r="AE926" s="151"/>
      <c r="AF926" s="151"/>
      <c r="AG926" s="151" t="s">
        <v>250</v>
      </c>
      <c r="AH926" s="151">
        <v>2</v>
      </c>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row>
    <row r="927" spans="1:60" outlineLevel="1">
      <c r="A927" s="158"/>
      <c r="B927" s="159"/>
      <c r="C927" s="200" t="s">
        <v>2814</v>
      </c>
      <c r="D927" s="192"/>
      <c r="E927" s="193">
        <v>124.95</v>
      </c>
      <c r="F927" s="160"/>
      <c r="G927" s="160"/>
      <c r="H927" s="160"/>
      <c r="I927" s="160"/>
      <c r="J927" s="160"/>
      <c r="K927" s="160"/>
      <c r="L927" s="160"/>
      <c r="M927" s="160"/>
      <c r="N927" s="160"/>
      <c r="O927" s="160"/>
      <c r="P927" s="160"/>
      <c r="Q927" s="160"/>
      <c r="R927" s="160"/>
      <c r="S927" s="160"/>
      <c r="T927" s="160"/>
      <c r="U927" s="160"/>
      <c r="V927" s="160"/>
      <c r="W927" s="160"/>
      <c r="X927" s="151"/>
      <c r="Y927" s="151"/>
      <c r="Z927" s="151"/>
      <c r="AA927" s="151"/>
      <c r="AB927" s="151"/>
      <c r="AC927" s="151"/>
      <c r="AD927" s="151"/>
      <c r="AE927" s="151"/>
      <c r="AF927" s="151"/>
      <c r="AG927" s="151" t="s">
        <v>250</v>
      </c>
      <c r="AH927" s="151">
        <v>2</v>
      </c>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row>
    <row r="928" spans="1:60" outlineLevel="1">
      <c r="A928" s="158"/>
      <c r="B928" s="159"/>
      <c r="C928" s="200" t="s">
        <v>2815</v>
      </c>
      <c r="D928" s="192"/>
      <c r="E928" s="193">
        <v>16.12</v>
      </c>
      <c r="F928" s="160"/>
      <c r="G928" s="160"/>
      <c r="H928" s="160"/>
      <c r="I928" s="160"/>
      <c r="J928" s="160"/>
      <c r="K928" s="160"/>
      <c r="L928" s="160"/>
      <c r="M928" s="160"/>
      <c r="N928" s="160"/>
      <c r="O928" s="160"/>
      <c r="P928" s="160"/>
      <c r="Q928" s="160"/>
      <c r="R928" s="160"/>
      <c r="S928" s="160"/>
      <c r="T928" s="160"/>
      <c r="U928" s="160"/>
      <c r="V928" s="160"/>
      <c r="W928" s="160"/>
      <c r="X928" s="151"/>
      <c r="Y928" s="151"/>
      <c r="Z928" s="151"/>
      <c r="AA928" s="151"/>
      <c r="AB928" s="151"/>
      <c r="AC928" s="151"/>
      <c r="AD928" s="151"/>
      <c r="AE928" s="151"/>
      <c r="AF928" s="151"/>
      <c r="AG928" s="151" t="s">
        <v>250</v>
      </c>
      <c r="AH928" s="151">
        <v>2</v>
      </c>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row>
    <row r="929" spans="1:60" outlineLevel="1">
      <c r="A929" s="158"/>
      <c r="B929" s="159"/>
      <c r="C929" s="200" t="s">
        <v>2816</v>
      </c>
      <c r="D929" s="192"/>
      <c r="E929" s="193">
        <v>75.5</v>
      </c>
      <c r="F929" s="160"/>
      <c r="G929" s="160"/>
      <c r="H929" s="160"/>
      <c r="I929" s="160"/>
      <c r="J929" s="160"/>
      <c r="K929" s="160"/>
      <c r="L929" s="160"/>
      <c r="M929" s="160"/>
      <c r="N929" s="160"/>
      <c r="O929" s="160"/>
      <c r="P929" s="160"/>
      <c r="Q929" s="160"/>
      <c r="R929" s="160"/>
      <c r="S929" s="160"/>
      <c r="T929" s="160"/>
      <c r="U929" s="160"/>
      <c r="V929" s="160"/>
      <c r="W929" s="160"/>
      <c r="X929" s="151"/>
      <c r="Y929" s="151"/>
      <c r="Z929" s="151"/>
      <c r="AA929" s="151"/>
      <c r="AB929" s="151"/>
      <c r="AC929" s="151"/>
      <c r="AD929" s="151"/>
      <c r="AE929" s="151"/>
      <c r="AF929" s="151"/>
      <c r="AG929" s="151" t="s">
        <v>250</v>
      </c>
      <c r="AH929" s="151">
        <v>2</v>
      </c>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row>
    <row r="930" spans="1:60" outlineLevel="1">
      <c r="A930" s="158"/>
      <c r="B930" s="159"/>
      <c r="C930" s="200" t="s">
        <v>2817</v>
      </c>
      <c r="D930" s="192"/>
      <c r="E930" s="193">
        <v>134.5</v>
      </c>
      <c r="F930" s="160"/>
      <c r="G930" s="160"/>
      <c r="H930" s="160"/>
      <c r="I930" s="160"/>
      <c r="J930" s="160"/>
      <c r="K930" s="160"/>
      <c r="L930" s="160"/>
      <c r="M930" s="160"/>
      <c r="N930" s="160"/>
      <c r="O930" s="160"/>
      <c r="P930" s="160"/>
      <c r="Q930" s="160"/>
      <c r="R930" s="160"/>
      <c r="S930" s="160"/>
      <c r="T930" s="160"/>
      <c r="U930" s="160"/>
      <c r="V930" s="160"/>
      <c r="W930" s="160"/>
      <c r="X930" s="151"/>
      <c r="Y930" s="151"/>
      <c r="Z930" s="151"/>
      <c r="AA930" s="151"/>
      <c r="AB930" s="151"/>
      <c r="AC930" s="151"/>
      <c r="AD930" s="151"/>
      <c r="AE930" s="151"/>
      <c r="AF930" s="151"/>
      <c r="AG930" s="151" t="s">
        <v>250</v>
      </c>
      <c r="AH930" s="151">
        <v>2</v>
      </c>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row>
    <row r="931" spans="1:60" outlineLevel="1">
      <c r="A931" s="158"/>
      <c r="B931" s="159"/>
      <c r="C931" s="200" t="s">
        <v>2818</v>
      </c>
      <c r="D931" s="192"/>
      <c r="E931" s="193">
        <v>94.2</v>
      </c>
      <c r="F931" s="160"/>
      <c r="G931" s="160"/>
      <c r="H931" s="160"/>
      <c r="I931" s="160"/>
      <c r="J931" s="160"/>
      <c r="K931" s="160"/>
      <c r="L931" s="160"/>
      <c r="M931" s="160"/>
      <c r="N931" s="160"/>
      <c r="O931" s="160"/>
      <c r="P931" s="160"/>
      <c r="Q931" s="160"/>
      <c r="R931" s="160"/>
      <c r="S931" s="160"/>
      <c r="T931" s="160"/>
      <c r="U931" s="160"/>
      <c r="V931" s="160"/>
      <c r="W931" s="160"/>
      <c r="X931" s="151"/>
      <c r="Y931" s="151"/>
      <c r="Z931" s="151"/>
      <c r="AA931" s="151"/>
      <c r="AB931" s="151"/>
      <c r="AC931" s="151"/>
      <c r="AD931" s="151"/>
      <c r="AE931" s="151"/>
      <c r="AF931" s="151"/>
      <c r="AG931" s="151" t="s">
        <v>250</v>
      </c>
      <c r="AH931" s="151">
        <v>2</v>
      </c>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row>
    <row r="932" spans="1:60" outlineLevel="1">
      <c r="A932" s="158"/>
      <c r="B932" s="159"/>
      <c r="C932" s="201" t="s">
        <v>284</v>
      </c>
      <c r="D932" s="194"/>
      <c r="E932" s="195">
        <v>1011.82</v>
      </c>
      <c r="F932" s="160"/>
      <c r="G932" s="160"/>
      <c r="H932" s="160"/>
      <c r="I932" s="160"/>
      <c r="J932" s="160"/>
      <c r="K932" s="160"/>
      <c r="L932" s="160"/>
      <c r="M932" s="160"/>
      <c r="N932" s="160"/>
      <c r="O932" s="160"/>
      <c r="P932" s="160"/>
      <c r="Q932" s="160"/>
      <c r="R932" s="160"/>
      <c r="S932" s="160"/>
      <c r="T932" s="160"/>
      <c r="U932" s="160"/>
      <c r="V932" s="160"/>
      <c r="W932" s="160"/>
      <c r="X932" s="151"/>
      <c r="Y932" s="151"/>
      <c r="Z932" s="151"/>
      <c r="AA932" s="151"/>
      <c r="AB932" s="151"/>
      <c r="AC932" s="151"/>
      <c r="AD932" s="151"/>
      <c r="AE932" s="151"/>
      <c r="AF932" s="151"/>
      <c r="AG932" s="151" t="s">
        <v>250</v>
      </c>
      <c r="AH932" s="151">
        <v>3</v>
      </c>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row>
    <row r="933" spans="1:60" outlineLevel="1">
      <c r="A933" s="158"/>
      <c r="B933" s="159"/>
      <c r="C933" s="199" t="s">
        <v>285</v>
      </c>
      <c r="D933" s="192"/>
      <c r="E933" s="193"/>
      <c r="F933" s="160"/>
      <c r="G933" s="160"/>
      <c r="H933" s="160"/>
      <c r="I933" s="160"/>
      <c r="J933" s="160"/>
      <c r="K933" s="160"/>
      <c r="L933" s="160"/>
      <c r="M933" s="160"/>
      <c r="N933" s="160"/>
      <c r="O933" s="160"/>
      <c r="P933" s="160"/>
      <c r="Q933" s="160"/>
      <c r="R933" s="160"/>
      <c r="S933" s="160"/>
      <c r="T933" s="160"/>
      <c r="U933" s="160"/>
      <c r="V933" s="160"/>
      <c r="W933" s="160"/>
      <c r="X933" s="151"/>
      <c r="Y933" s="151"/>
      <c r="Z933" s="151"/>
      <c r="AA933" s="151"/>
      <c r="AB933" s="151"/>
      <c r="AC933" s="151"/>
      <c r="AD933" s="151"/>
      <c r="AE933" s="151"/>
      <c r="AF933" s="151"/>
      <c r="AG933" s="151" t="s">
        <v>250</v>
      </c>
      <c r="AH933" s="151"/>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row>
    <row r="934" spans="1:60" outlineLevel="1">
      <c r="A934" s="158"/>
      <c r="B934" s="159"/>
      <c r="C934" s="198" t="s">
        <v>2819</v>
      </c>
      <c r="D934" s="190"/>
      <c r="E934" s="191">
        <v>2023.64</v>
      </c>
      <c r="F934" s="160"/>
      <c r="G934" s="160"/>
      <c r="H934" s="160"/>
      <c r="I934" s="160"/>
      <c r="J934" s="160"/>
      <c r="K934" s="160"/>
      <c r="L934" s="160"/>
      <c r="M934" s="160"/>
      <c r="N934" s="160"/>
      <c r="O934" s="160"/>
      <c r="P934" s="160"/>
      <c r="Q934" s="160"/>
      <c r="R934" s="160"/>
      <c r="S934" s="160"/>
      <c r="T934" s="160"/>
      <c r="U934" s="160"/>
      <c r="V934" s="160"/>
      <c r="W934" s="160"/>
      <c r="X934" s="151"/>
      <c r="Y934" s="151"/>
      <c r="Z934" s="151"/>
      <c r="AA934" s="151"/>
      <c r="AB934" s="151"/>
      <c r="AC934" s="151"/>
      <c r="AD934" s="151"/>
      <c r="AE934" s="151"/>
      <c r="AF934" s="151"/>
      <c r="AG934" s="151" t="s">
        <v>250</v>
      </c>
      <c r="AH934" s="151">
        <v>0</v>
      </c>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row>
    <row r="935" spans="1:60" ht="33.75" outlineLevel="1">
      <c r="A935" s="168">
        <v>64</v>
      </c>
      <c r="B935" s="169" t="s">
        <v>733</v>
      </c>
      <c r="C935" s="185" t="s">
        <v>734</v>
      </c>
      <c r="D935" s="170" t="s">
        <v>292</v>
      </c>
      <c r="E935" s="171">
        <v>1162.3900000000001</v>
      </c>
      <c r="F935" s="172">
        <v>0</v>
      </c>
      <c r="G935" s="173">
        <f>ROUND(E935*F935,2)</f>
        <v>0</v>
      </c>
      <c r="H935" s="172"/>
      <c r="I935" s="173">
        <f>ROUND(E935*H935,2)</f>
        <v>0</v>
      </c>
      <c r="J935" s="172"/>
      <c r="K935" s="173">
        <f>ROUND(E935*J935,2)</f>
        <v>0</v>
      </c>
      <c r="L935" s="173">
        <v>21</v>
      </c>
      <c r="M935" s="173">
        <f>G935*(1+L935/100)</f>
        <v>0</v>
      </c>
      <c r="N935" s="173">
        <v>8.0000000000000004E-4</v>
      </c>
      <c r="O935" s="173">
        <f>ROUND(E935*N935,2)</f>
        <v>0.93</v>
      </c>
      <c r="P935" s="173">
        <v>0</v>
      </c>
      <c r="Q935" s="173">
        <f>ROUND(E935*P935,2)</f>
        <v>0</v>
      </c>
      <c r="R935" s="173" t="s">
        <v>731</v>
      </c>
      <c r="S935" s="173" t="s">
        <v>201</v>
      </c>
      <c r="T935" s="174" t="s">
        <v>245</v>
      </c>
      <c r="U935" s="160">
        <v>6.0000000000000001E-3</v>
      </c>
      <c r="V935" s="160">
        <f>ROUND(E935*U935,2)</f>
        <v>6.97</v>
      </c>
      <c r="W935" s="160"/>
      <c r="X935" s="151"/>
      <c r="Y935" s="151"/>
      <c r="Z935" s="151"/>
      <c r="AA935" s="151"/>
      <c r="AB935" s="151"/>
      <c r="AC935" s="151"/>
      <c r="AD935" s="151"/>
      <c r="AE935" s="151"/>
      <c r="AF935" s="151"/>
      <c r="AG935" s="151" t="s">
        <v>259</v>
      </c>
      <c r="AH935" s="151"/>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row>
    <row r="936" spans="1:60" outlineLevel="1">
      <c r="A936" s="158"/>
      <c r="B936" s="159"/>
      <c r="C936" s="199" t="s">
        <v>279</v>
      </c>
      <c r="D936" s="192"/>
      <c r="E936" s="193"/>
      <c r="F936" s="160"/>
      <c r="G936" s="160"/>
      <c r="H936" s="160"/>
      <c r="I936" s="160"/>
      <c r="J936" s="160"/>
      <c r="K936" s="160"/>
      <c r="L936" s="160"/>
      <c r="M936" s="160"/>
      <c r="N936" s="160"/>
      <c r="O936" s="160"/>
      <c r="P936" s="160"/>
      <c r="Q936" s="160"/>
      <c r="R936" s="160"/>
      <c r="S936" s="160"/>
      <c r="T936" s="160"/>
      <c r="U936" s="160"/>
      <c r="V936" s="160"/>
      <c r="W936" s="160"/>
      <c r="X936" s="151"/>
      <c r="Y936" s="151"/>
      <c r="Z936" s="151"/>
      <c r="AA936" s="151"/>
      <c r="AB936" s="151"/>
      <c r="AC936" s="151"/>
      <c r="AD936" s="151"/>
      <c r="AE936" s="151"/>
      <c r="AF936" s="151"/>
      <c r="AG936" s="151" t="s">
        <v>250</v>
      </c>
      <c r="AH936" s="151"/>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row>
    <row r="937" spans="1:60" outlineLevel="1">
      <c r="A937" s="158"/>
      <c r="B937" s="159"/>
      <c r="C937" s="200" t="s">
        <v>2820</v>
      </c>
      <c r="D937" s="192"/>
      <c r="E937" s="193">
        <v>37.700000000000003</v>
      </c>
      <c r="F937" s="160"/>
      <c r="G937" s="160"/>
      <c r="H937" s="160"/>
      <c r="I937" s="160"/>
      <c r="J937" s="160"/>
      <c r="K937" s="160"/>
      <c r="L937" s="160"/>
      <c r="M937" s="160"/>
      <c r="N937" s="160"/>
      <c r="O937" s="160"/>
      <c r="P937" s="160"/>
      <c r="Q937" s="160"/>
      <c r="R937" s="160"/>
      <c r="S937" s="160"/>
      <c r="T937" s="160"/>
      <c r="U937" s="160"/>
      <c r="V937" s="160"/>
      <c r="W937" s="160"/>
      <c r="X937" s="151"/>
      <c r="Y937" s="151"/>
      <c r="Z937" s="151"/>
      <c r="AA937" s="151"/>
      <c r="AB937" s="151"/>
      <c r="AC937" s="151"/>
      <c r="AD937" s="151"/>
      <c r="AE937" s="151"/>
      <c r="AF937" s="151"/>
      <c r="AG937" s="151" t="s">
        <v>250</v>
      </c>
      <c r="AH937" s="151">
        <v>2</v>
      </c>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row>
    <row r="938" spans="1:60" outlineLevel="1">
      <c r="A938" s="158"/>
      <c r="B938" s="159"/>
      <c r="C938" s="200" t="s">
        <v>2821</v>
      </c>
      <c r="D938" s="192"/>
      <c r="E938" s="193">
        <v>87.75</v>
      </c>
      <c r="F938" s="160"/>
      <c r="G938" s="160"/>
      <c r="H938" s="160"/>
      <c r="I938" s="160"/>
      <c r="J938" s="160"/>
      <c r="K938" s="160"/>
      <c r="L938" s="160"/>
      <c r="M938" s="160"/>
      <c r="N938" s="160"/>
      <c r="O938" s="160"/>
      <c r="P938" s="160"/>
      <c r="Q938" s="160"/>
      <c r="R938" s="160"/>
      <c r="S938" s="160"/>
      <c r="T938" s="160"/>
      <c r="U938" s="160"/>
      <c r="V938" s="160"/>
      <c r="W938" s="160"/>
      <c r="X938" s="151"/>
      <c r="Y938" s="151"/>
      <c r="Z938" s="151"/>
      <c r="AA938" s="151"/>
      <c r="AB938" s="151"/>
      <c r="AC938" s="151"/>
      <c r="AD938" s="151"/>
      <c r="AE938" s="151"/>
      <c r="AF938" s="151"/>
      <c r="AG938" s="151" t="s">
        <v>250</v>
      </c>
      <c r="AH938" s="151">
        <v>2</v>
      </c>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row>
    <row r="939" spans="1:60" outlineLevel="1">
      <c r="A939" s="158"/>
      <c r="B939" s="159"/>
      <c r="C939" s="200" t="s">
        <v>2822</v>
      </c>
      <c r="D939" s="192"/>
      <c r="E939" s="193">
        <v>70.665000000000006</v>
      </c>
      <c r="F939" s="160"/>
      <c r="G939" s="160"/>
      <c r="H939" s="160"/>
      <c r="I939" s="160"/>
      <c r="J939" s="160"/>
      <c r="K939" s="160"/>
      <c r="L939" s="160"/>
      <c r="M939" s="160"/>
      <c r="N939" s="160"/>
      <c r="O939" s="160"/>
      <c r="P939" s="160"/>
      <c r="Q939" s="160"/>
      <c r="R939" s="160"/>
      <c r="S939" s="160"/>
      <c r="T939" s="160"/>
      <c r="U939" s="160"/>
      <c r="V939" s="160"/>
      <c r="W939" s="160"/>
      <c r="X939" s="151"/>
      <c r="Y939" s="151"/>
      <c r="Z939" s="151"/>
      <c r="AA939" s="151"/>
      <c r="AB939" s="151"/>
      <c r="AC939" s="151"/>
      <c r="AD939" s="151"/>
      <c r="AE939" s="151"/>
      <c r="AF939" s="151"/>
      <c r="AG939" s="151" t="s">
        <v>250</v>
      </c>
      <c r="AH939" s="151">
        <v>2</v>
      </c>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row>
    <row r="940" spans="1:60" outlineLevel="1">
      <c r="A940" s="158"/>
      <c r="B940" s="159"/>
      <c r="C940" s="200" t="s">
        <v>2823</v>
      </c>
      <c r="D940" s="192"/>
      <c r="E940" s="193">
        <v>249.36</v>
      </c>
      <c r="F940" s="160"/>
      <c r="G940" s="160"/>
      <c r="H940" s="160"/>
      <c r="I940" s="160"/>
      <c r="J940" s="160"/>
      <c r="K940" s="160"/>
      <c r="L940" s="160"/>
      <c r="M940" s="160"/>
      <c r="N940" s="160"/>
      <c r="O940" s="160"/>
      <c r="P940" s="160"/>
      <c r="Q940" s="160"/>
      <c r="R940" s="160"/>
      <c r="S940" s="160"/>
      <c r="T940" s="160"/>
      <c r="U940" s="160"/>
      <c r="V940" s="160"/>
      <c r="W940" s="160"/>
      <c r="X940" s="151"/>
      <c r="Y940" s="151"/>
      <c r="Z940" s="151"/>
      <c r="AA940" s="151"/>
      <c r="AB940" s="151"/>
      <c r="AC940" s="151"/>
      <c r="AD940" s="151"/>
      <c r="AE940" s="151"/>
      <c r="AF940" s="151"/>
      <c r="AG940" s="151" t="s">
        <v>250</v>
      </c>
      <c r="AH940" s="151">
        <v>2</v>
      </c>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row>
    <row r="941" spans="1:60" outlineLevel="1">
      <c r="A941" s="158"/>
      <c r="B941" s="159"/>
      <c r="C941" s="200" t="s">
        <v>2824</v>
      </c>
      <c r="D941" s="192"/>
      <c r="E941" s="193">
        <v>135.72</v>
      </c>
      <c r="F941" s="160"/>
      <c r="G941" s="160"/>
      <c r="H941" s="160"/>
      <c r="I941" s="160"/>
      <c r="J941" s="160"/>
      <c r="K941" s="160"/>
      <c r="L941" s="160"/>
      <c r="M941" s="160"/>
      <c r="N941" s="160"/>
      <c r="O941" s="160"/>
      <c r="P941" s="160"/>
      <c r="Q941" s="160"/>
      <c r="R941" s="160"/>
      <c r="S941" s="160"/>
      <c r="T941" s="160"/>
      <c r="U941" s="160"/>
      <c r="V941" s="160"/>
      <c r="W941" s="160"/>
      <c r="X941" s="151"/>
      <c r="Y941" s="151"/>
      <c r="Z941" s="151"/>
      <c r="AA941" s="151"/>
      <c r="AB941" s="151"/>
      <c r="AC941" s="151"/>
      <c r="AD941" s="151"/>
      <c r="AE941" s="151"/>
      <c r="AF941" s="151"/>
      <c r="AG941" s="151" t="s">
        <v>250</v>
      </c>
      <c r="AH941" s="151">
        <v>2</v>
      </c>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row>
    <row r="942" spans="1:60" outlineLevel="1">
      <c r="A942" s="158"/>
      <c r="B942" s="159"/>
      <c r="C942" s="201" t="s">
        <v>284</v>
      </c>
      <c r="D942" s="194"/>
      <c r="E942" s="195">
        <v>581.19500000000005</v>
      </c>
      <c r="F942" s="160"/>
      <c r="G942" s="160"/>
      <c r="H942" s="160"/>
      <c r="I942" s="160"/>
      <c r="J942" s="160"/>
      <c r="K942" s="160"/>
      <c r="L942" s="160"/>
      <c r="M942" s="160"/>
      <c r="N942" s="160"/>
      <c r="O942" s="160"/>
      <c r="P942" s="160"/>
      <c r="Q942" s="160"/>
      <c r="R942" s="160"/>
      <c r="S942" s="160"/>
      <c r="T942" s="160"/>
      <c r="U942" s="160"/>
      <c r="V942" s="160"/>
      <c r="W942" s="160"/>
      <c r="X942" s="151"/>
      <c r="Y942" s="151"/>
      <c r="Z942" s="151"/>
      <c r="AA942" s="151"/>
      <c r="AB942" s="151"/>
      <c r="AC942" s="151"/>
      <c r="AD942" s="151"/>
      <c r="AE942" s="151"/>
      <c r="AF942" s="151"/>
      <c r="AG942" s="151" t="s">
        <v>250</v>
      </c>
      <c r="AH942" s="151">
        <v>3</v>
      </c>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row>
    <row r="943" spans="1:60" outlineLevel="1">
      <c r="A943" s="158"/>
      <c r="B943" s="159"/>
      <c r="C943" s="199" t="s">
        <v>285</v>
      </c>
      <c r="D943" s="192"/>
      <c r="E943" s="193"/>
      <c r="F943" s="160"/>
      <c r="G943" s="160"/>
      <c r="H943" s="160"/>
      <c r="I943" s="160"/>
      <c r="J943" s="160"/>
      <c r="K943" s="160"/>
      <c r="L943" s="160"/>
      <c r="M943" s="160"/>
      <c r="N943" s="160"/>
      <c r="O943" s="160"/>
      <c r="P943" s="160"/>
      <c r="Q943" s="160"/>
      <c r="R943" s="160"/>
      <c r="S943" s="160"/>
      <c r="T943" s="160"/>
      <c r="U943" s="160"/>
      <c r="V943" s="160"/>
      <c r="W943" s="160"/>
      <c r="X943" s="151"/>
      <c r="Y943" s="151"/>
      <c r="Z943" s="151"/>
      <c r="AA943" s="151"/>
      <c r="AB943" s="151"/>
      <c r="AC943" s="151"/>
      <c r="AD943" s="151"/>
      <c r="AE943" s="151"/>
      <c r="AF943" s="151"/>
      <c r="AG943" s="151" t="s">
        <v>250</v>
      </c>
      <c r="AH943" s="151"/>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row>
    <row r="944" spans="1:60" outlineLevel="1">
      <c r="A944" s="158"/>
      <c r="B944" s="159"/>
      <c r="C944" s="198" t="s">
        <v>2825</v>
      </c>
      <c r="D944" s="190"/>
      <c r="E944" s="191">
        <v>1162.3900000000001</v>
      </c>
      <c r="F944" s="160"/>
      <c r="G944" s="160"/>
      <c r="H944" s="160"/>
      <c r="I944" s="160"/>
      <c r="J944" s="160"/>
      <c r="K944" s="160"/>
      <c r="L944" s="160"/>
      <c r="M944" s="160"/>
      <c r="N944" s="160"/>
      <c r="O944" s="160"/>
      <c r="P944" s="160"/>
      <c r="Q944" s="160"/>
      <c r="R944" s="160"/>
      <c r="S944" s="160"/>
      <c r="T944" s="160"/>
      <c r="U944" s="160"/>
      <c r="V944" s="160"/>
      <c r="W944" s="160"/>
      <c r="X944" s="151"/>
      <c r="Y944" s="151"/>
      <c r="Z944" s="151"/>
      <c r="AA944" s="151"/>
      <c r="AB944" s="151"/>
      <c r="AC944" s="151"/>
      <c r="AD944" s="151"/>
      <c r="AE944" s="151"/>
      <c r="AF944" s="151"/>
      <c r="AG944" s="151" t="s">
        <v>250</v>
      </c>
      <c r="AH944" s="151">
        <v>0</v>
      </c>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row>
    <row r="945" spans="1:60" outlineLevel="1">
      <c r="A945" s="168">
        <v>65</v>
      </c>
      <c r="B945" s="169" t="s">
        <v>2826</v>
      </c>
      <c r="C945" s="185" t="s">
        <v>2827</v>
      </c>
      <c r="D945" s="170" t="s">
        <v>292</v>
      </c>
      <c r="E945" s="171">
        <v>1011.82</v>
      </c>
      <c r="F945" s="172">
        <v>0</v>
      </c>
      <c r="G945" s="173">
        <f>ROUND(E945*F945,2)</f>
        <v>0</v>
      </c>
      <c r="H945" s="172"/>
      <c r="I945" s="173">
        <f>ROUND(E945*H945,2)</f>
        <v>0</v>
      </c>
      <c r="J945" s="172"/>
      <c r="K945" s="173">
        <f>ROUND(E945*J945,2)</f>
        <v>0</v>
      </c>
      <c r="L945" s="173">
        <v>21</v>
      </c>
      <c r="M945" s="173">
        <f>G945*(1+L945/100)</f>
        <v>0</v>
      </c>
      <c r="N945" s="173">
        <v>0</v>
      </c>
      <c r="O945" s="173">
        <f>ROUND(E945*N945,2)</f>
        <v>0</v>
      </c>
      <c r="P945" s="173">
        <v>0</v>
      </c>
      <c r="Q945" s="173">
        <f>ROUND(E945*P945,2)</f>
        <v>0</v>
      </c>
      <c r="R945" s="173" t="s">
        <v>731</v>
      </c>
      <c r="S945" s="173" t="s">
        <v>201</v>
      </c>
      <c r="T945" s="174" t="s">
        <v>245</v>
      </c>
      <c r="U945" s="160">
        <v>0.112</v>
      </c>
      <c r="V945" s="160">
        <f>ROUND(E945*U945,2)</f>
        <v>113.32</v>
      </c>
      <c r="W945" s="160"/>
      <c r="X945" s="151"/>
      <c r="Y945" s="151"/>
      <c r="Z945" s="151"/>
      <c r="AA945" s="151"/>
      <c r="AB945" s="151"/>
      <c r="AC945" s="151"/>
      <c r="AD945" s="151"/>
      <c r="AE945" s="151"/>
      <c r="AF945" s="151"/>
      <c r="AG945" s="151" t="s">
        <v>246</v>
      </c>
      <c r="AH945" s="151"/>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row>
    <row r="946" spans="1:60" outlineLevel="1">
      <c r="A946" s="158"/>
      <c r="B946" s="159"/>
      <c r="C946" s="198" t="s">
        <v>2796</v>
      </c>
      <c r="D946" s="190"/>
      <c r="E946" s="191">
        <v>356</v>
      </c>
      <c r="F946" s="160"/>
      <c r="G946" s="160"/>
      <c r="H946" s="160"/>
      <c r="I946" s="160"/>
      <c r="J946" s="160"/>
      <c r="K946" s="160"/>
      <c r="L946" s="160"/>
      <c r="M946" s="160"/>
      <c r="N946" s="160"/>
      <c r="O946" s="160"/>
      <c r="P946" s="160"/>
      <c r="Q946" s="160"/>
      <c r="R946" s="160"/>
      <c r="S946" s="160"/>
      <c r="T946" s="160"/>
      <c r="U946" s="160"/>
      <c r="V946" s="160"/>
      <c r="W946" s="160"/>
      <c r="X946" s="151"/>
      <c r="Y946" s="151"/>
      <c r="Z946" s="151"/>
      <c r="AA946" s="151"/>
      <c r="AB946" s="151"/>
      <c r="AC946" s="151"/>
      <c r="AD946" s="151"/>
      <c r="AE946" s="151"/>
      <c r="AF946" s="151"/>
      <c r="AG946" s="151" t="s">
        <v>250</v>
      </c>
      <c r="AH946" s="151">
        <v>0</v>
      </c>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row>
    <row r="947" spans="1:60" outlineLevel="1">
      <c r="A947" s="158"/>
      <c r="B947" s="159"/>
      <c r="C947" s="198" t="s">
        <v>2797</v>
      </c>
      <c r="D947" s="190"/>
      <c r="E947" s="191">
        <v>51.6</v>
      </c>
      <c r="F947" s="160"/>
      <c r="G947" s="160"/>
      <c r="H947" s="160"/>
      <c r="I947" s="160"/>
      <c r="J947" s="160"/>
      <c r="K947" s="160"/>
      <c r="L947" s="160"/>
      <c r="M947" s="160"/>
      <c r="N947" s="160"/>
      <c r="O947" s="160"/>
      <c r="P947" s="160"/>
      <c r="Q947" s="160"/>
      <c r="R947" s="160"/>
      <c r="S947" s="160"/>
      <c r="T947" s="160"/>
      <c r="U947" s="160"/>
      <c r="V947" s="160"/>
      <c r="W947" s="160"/>
      <c r="X947" s="151"/>
      <c r="Y947" s="151"/>
      <c r="Z947" s="151"/>
      <c r="AA947" s="151"/>
      <c r="AB947" s="151"/>
      <c r="AC947" s="151"/>
      <c r="AD947" s="151"/>
      <c r="AE947" s="151"/>
      <c r="AF947" s="151"/>
      <c r="AG947" s="151" t="s">
        <v>250</v>
      </c>
      <c r="AH947" s="151">
        <v>0</v>
      </c>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row>
    <row r="948" spans="1:60" outlineLevel="1">
      <c r="A948" s="158"/>
      <c r="B948" s="159"/>
      <c r="C948" s="198" t="s">
        <v>2798</v>
      </c>
      <c r="D948" s="190"/>
      <c r="E948" s="191">
        <v>158.94999999999999</v>
      </c>
      <c r="F948" s="160"/>
      <c r="G948" s="160"/>
      <c r="H948" s="160"/>
      <c r="I948" s="160"/>
      <c r="J948" s="160"/>
      <c r="K948" s="160"/>
      <c r="L948" s="160"/>
      <c r="M948" s="160"/>
      <c r="N948" s="160"/>
      <c r="O948" s="160"/>
      <c r="P948" s="160"/>
      <c r="Q948" s="160"/>
      <c r="R948" s="160"/>
      <c r="S948" s="160"/>
      <c r="T948" s="160"/>
      <c r="U948" s="160"/>
      <c r="V948" s="160"/>
      <c r="W948" s="160"/>
      <c r="X948" s="151"/>
      <c r="Y948" s="151"/>
      <c r="Z948" s="151"/>
      <c r="AA948" s="151"/>
      <c r="AB948" s="151"/>
      <c r="AC948" s="151"/>
      <c r="AD948" s="151"/>
      <c r="AE948" s="151"/>
      <c r="AF948" s="151"/>
      <c r="AG948" s="151" t="s">
        <v>250</v>
      </c>
      <c r="AH948" s="151">
        <v>0</v>
      </c>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row>
    <row r="949" spans="1:60" outlineLevel="1">
      <c r="A949" s="158"/>
      <c r="B949" s="159"/>
      <c r="C949" s="198" t="s">
        <v>2799</v>
      </c>
      <c r="D949" s="190"/>
      <c r="E949" s="191">
        <v>124.95</v>
      </c>
      <c r="F949" s="160"/>
      <c r="G949" s="160"/>
      <c r="H949" s="160"/>
      <c r="I949" s="160"/>
      <c r="J949" s="160"/>
      <c r="K949" s="160"/>
      <c r="L949" s="160"/>
      <c r="M949" s="160"/>
      <c r="N949" s="160"/>
      <c r="O949" s="160"/>
      <c r="P949" s="160"/>
      <c r="Q949" s="160"/>
      <c r="R949" s="160"/>
      <c r="S949" s="160"/>
      <c r="T949" s="160"/>
      <c r="U949" s="160"/>
      <c r="V949" s="160"/>
      <c r="W949" s="160"/>
      <c r="X949" s="151"/>
      <c r="Y949" s="151"/>
      <c r="Z949" s="151"/>
      <c r="AA949" s="151"/>
      <c r="AB949" s="151"/>
      <c r="AC949" s="151"/>
      <c r="AD949" s="151"/>
      <c r="AE949" s="151"/>
      <c r="AF949" s="151"/>
      <c r="AG949" s="151" t="s">
        <v>250</v>
      </c>
      <c r="AH949" s="151">
        <v>0</v>
      </c>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row>
    <row r="950" spans="1:60" outlineLevel="1">
      <c r="A950" s="158"/>
      <c r="B950" s="159"/>
      <c r="C950" s="198" t="s">
        <v>2800</v>
      </c>
      <c r="D950" s="190"/>
      <c r="E950" s="191">
        <v>16.12</v>
      </c>
      <c r="F950" s="160"/>
      <c r="G950" s="160"/>
      <c r="H950" s="160"/>
      <c r="I950" s="160"/>
      <c r="J950" s="160"/>
      <c r="K950" s="160"/>
      <c r="L950" s="160"/>
      <c r="M950" s="160"/>
      <c r="N950" s="160"/>
      <c r="O950" s="160"/>
      <c r="P950" s="160"/>
      <c r="Q950" s="160"/>
      <c r="R950" s="160"/>
      <c r="S950" s="160"/>
      <c r="T950" s="160"/>
      <c r="U950" s="160"/>
      <c r="V950" s="160"/>
      <c r="W950" s="160"/>
      <c r="X950" s="151"/>
      <c r="Y950" s="151"/>
      <c r="Z950" s="151"/>
      <c r="AA950" s="151"/>
      <c r="AB950" s="151"/>
      <c r="AC950" s="151"/>
      <c r="AD950" s="151"/>
      <c r="AE950" s="151"/>
      <c r="AF950" s="151"/>
      <c r="AG950" s="151" t="s">
        <v>250</v>
      </c>
      <c r="AH950" s="151">
        <v>0</v>
      </c>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row>
    <row r="951" spans="1:60" outlineLevel="1">
      <c r="A951" s="158"/>
      <c r="B951" s="159"/>
      <c r="C951" s="198" t="s">
        <v>2801</v>
      </c>
      <c r="D951" s="190"/>
      <c r="E951" s="191">
        <v>75.5</v>
      </c>
      <c r="F951" s="160"/>
      <c r="G951" s="160"/>
      <c r="H951" s="160"/>
      <c r="I951" s="160"/>
      <c r="J951" s="160"/>
      <c r="K951" s="160"/>
      <c r="L951" s="160"/>
      <c r="M951" s="160"/>
      <c r="N951" s="160"/>
      <c r="O951" s="160"/>
      <c r="P951" s="160"/>
      <c r="Q951" s="160"/>
      <c r="R951" s="160"/>
      <c r="S951" s="160"/>
      <c r="T951" s="160"/>
      <c r="U951" s="160"/>
      <c r="V951" s="160"/>
      <c r="W951" s="160"/>
      <c r="X951" s="151"/>
      <c r="Y951" s="151"/>
      <c r="Z951" s="151"/>
      <c r="AA951" s="151"/>
      <c r="AB951" s="151"/>
      <c r="AC951" s="151"/>
      <c r="AD951" s="151"/>
      <c r="AE951" s="151"/>
      <c r="AF951" s="151"/>
      <c r="AG951" s="151" t="s">
        <v>250</v>
      </c>
      <c r="AH951" s="151">
        <v>0</v>
      </c>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row>
    <row r="952" spans="1:60" outlineLevel="1">
      <c r="A952" s="158"/>
      <c r="B952" s="159"/>
      <c r="C952" s="198" t="s">
        <v>2802</v>
      </c>
      <c r="D952" s="190"/>
      <c r="E952" s="191">
        <v>134.5</v>
      </c>
      <c r="F952" s="160"/>
      <c r="G952" s="160"/>
      <c r="H952" s="160"/>
      <c r="I952" s="160"/>
      <c r="J952" s="160"/>
      <c r="K952" s="160"/>
      <c r="L952" s="160"/>
      <c r="M952" s="160"/>
      <c r="N952" s="160"/>
      <c r="O952" s="160"/>
      <c r="P952" s="160"/>
      <c r="Q952" s="160"/>
      <c r="R952" s="160"/>
      <c r="S952" s="160"/>
      <c r="T952" s="160"/>
      <c r="U952" s="160"/>
      <c r="V952" s="160"/>
      <c r="W952" s="160"/>
      <c r="X952" s="151"/>
      <c r="Y952" s="151"/>
      <c r="Z952" s="151"/>
      <c r="AA952" s="151"/>
      <c r="AB952" s="151"/>
      <c r="AC952" s="151"/>
      <c r="AD952" s="151"/>
      <c r="AE952" s="151"/>
      <c r="AF952" s="151"/>
      <c r="AG952" s="151" t="s">
        <v>250</v>
      </c>
      <c r="AH952" s="151">
        <v>0</v>
      </c>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row>
    <row r="953" spans="1:60" outlineLevel="1">
      <c r="A953" s="158"/>
      <c r="B953" s="159"/>
      <c r="C953" s="198" t="s">
        <v>2803</v>
      </c>
      <c r="D953" s="190"/>
      <c r="E953" s="191">
        <v>94.2</v>
      </c>
      <c r="F953" s="160"/>
      <c r="G953" s="160"/>
      <c r="H953" s="160"/>
      <c r="I953" s="160"/>
      <c r="J953" s="160"/>
      <c r="K953" s="160"/>
      <c r="L953" s="160"/>
      <c r="M953" s="160"/>
      <c r="N953" s="160"/>
      <c r="O953" s="160"/>
      <c r="P953" s="160"/>
      <c r="Q953" s="160"/>
      <c r="R953" s="160"/>
      <c r="S953" s="160"/>
      <c r="T953" s="160"/>
      <c r="U953" s="160"/>
      <c r="V953" s="160"/>
      <c r="W953" s="160"/>
      <c r="X953" s="151"/>
      <c r="Y953" s="151"/>
      <c r="Z953" s="151"/>
      <c r="AA953" s="151"/>
      <c r="AB953" s="151"/>
      <c r="AC953" s="151"/>
      <c r="AD953" s="151"/>
      <c r="AE953" s="151"/>
      <c r="AF953" s="151"/>
      <c r="AG953" s="151" t="s">
        <v>250</v>
      </c>
      <c r="AH953" s="151">
        <v>0</v>
      </c>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row>
    <row r="954" spans="1:60" ht="22.5" outlineLevel="1">
      <c r="A954" s="168">
        <v>66</v>
      </c>
      <c r="B954" s="169" t="s">
        <v>736</v>
      </c>
      <c r="C954" s="185" t="s">
        <v>737</v>
      </c>
      <c r="D954" s="170" t="s">
        <v>292</v>
      </c>
      <c r="E954" s="171">
        <v>581.19500000000005</v>
      </c>
      <c r="F954" s="172">
        <v>0</v>
      </c>
      <c r="G954" s="173">
        <f>ROUND(E954*F954,2)</f>
        <v>0</v>
      </c>
      <c r="H954" s="172"/>
      <c r="I954" s="173">
        <f>ROUND(E954*H954,2)</f>
        <v>0</v>
      </c>
      <c r="J954" s="172"/>
      <c r="K954" s="173">
        <f>ROUND(E954*J954,2)</f>
        <v>0</v>
      </c>
      <c r="L954" s="173">
        <v>21</v>
      </c>
      <c r="M954" s="173">
        <f>G954*(1+L954/100)</f>
        <v>0</v>
      </c>
      <c r="N954" s="173">
        <v>0</v>
      </c>
      <c r="O954" s="173">
        <f>ROUND(E954*N954,2)</f>
        <v>0</v>
      </c>
      <c r="P954" s="173">
        <v>0</v>
      </c>
      <c r="Q954" s="173">
        <f>ROUND(E954*P954,2)</f>
        <v>0</v>
      </c>
      <c r="R954" s="173" t="s">
        <v>731</v>
      </c>
      <c r="S954" s="173" t="s">
        <v>201</v>
      </c>
      <c r="T954" s="174" t="s">
        <v>245</v>
      </c>
      <c r="U954" s="160">
        <v>0.105</v>
      </c>
      <c r="V954" s="160">
        <f>ROUND(E954*U954,2)</f>
        <v>61.03</v>
      </c>
      <c r="W954" s="160"/>
      <c r="X954" s="151"/>
      <c r="Y954" s="151"/>
      <c r="Z954" s="151"/>
      <c r="AA954" s="151"/>
      <c r="AB954" s="151"/>
      <c r="AC954" s="151"/>
      <c r="AD954" s="151"/>
      <c r="AE954" s="151"/>
      <c r="AF954" s="151"/>
      <c r="AG954" s="151" t="s">
        <v>259</v>
      </c>
      <c r="AH954" s="151"/>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row>
    <row r="955" spans="1:60" outlineLevel="1">
      <c r="A955" s="158"/>
      <c r="B955" s="159"/>
      <c r="C955" s="198" t="s">
        <v>2804</v>
      </c>
      <c r="D955" s="190"/>
      <c r="E955" s="191">
        <v>37.700000000000003</v>
      </c>
      <c r="F955" s="160"/>
      <c r="G955" s="160"/>
      <c r="H955" s="160"/>
      <c r="I955" s="160"/>
      <c r="J955" s="160"/>
      <c r="K955" s="160"/>
      <c r="L955" s="160"/>
      <c r="M955" s="160"/>
      <c r="N955" s="160"/>
      <c r="O955" s="160"/>
      <c r="P955" s="160"/>
      <c r="Q955" s="160"/>
      <c r="R955" s="160"/>
      <c r="S955" s="160"/>
      <c r="T955" s="160"/>
      <c r="U955" s="160"/>
      <c r="V955" s="160"/>
      <c r="W955" s="160"/>
      <c r="X955" s="151"/>
      <c r="Y955" s="151"/>
      <c r="Z955" s="151"/>
      <c r="AA955" s="151"/>
      <c r="AB955" s="151"/>
      <c r="AC955" s="151"/>
      <c r="AD955" s="151"/>
      <c r="AE955" s="151"/>
      <c r="AF955" s="151"/>
      <c r="AG955" s="151" t="s">
        <v>250</v>
      </c>
      <c r="AH955" s="151">
        <v>0</v>
      </c>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row>
    <row r="956" spans="1:60" outlineLevel="1">
      <c r="A956" s="158"/>
      <c r="B956" s="159"/>
      <c r="C956" s="198" t="s">
        <v>2805</v>
      </c>
      <c r="D956" s="190"/>
      <c r="E956" s="191">
        <v>87.75</v>
      </c>
      <c r="F956" s="160"/>
      <c r="G956" s="160"/>
      <c r="H956" s="160"/>
      <c r="I956" s="160"/>
      <c r="J956" s="160"/>
      <c r="K956" s="160"/>
      <c r="L956" s="160"/>
      <c r="M956" s="160"/>
      <c r="N956" s="160"/>
      <c r="O956" s="160"/>
      <c r="P956" s="160"/>
      <c r="Q956" s="160"/>
      <c r="R956" s="160"/>
      <c r="S956" s="160"/>
      <c r="T956" s="160"/>
      <c r="U956" s="160"/>
      <c r="V956" s="160"/>
      <c r="W956" s="160"/>
      <c r="X956" s="151"/>
      <c r="Y956" s="151"/>
      <c r="Z956" s="151"/>
      <c r="AA956" s="151"/>
      <c r="AB956" s="151"/>
      <c r="AC956" s="151"/>
      <c r="AD956" s="151"/>
      <c r="AE956" s="151"/>
      <c r="AF956" s="151"/>
      <c r="AG956" s="151" t="s">
        <v>250</v>
      </c>
      <c r="AH956" s="151">
        <v>0</v>
      </c>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row>
    <row r="957" spans="1:60" outlineLevel="1">
      <c r="A957" s="158"/>
      <c r="B957" s="159"/>
      <c r="C957" s="198" t="s">
        <v>2806</v>
      </c>
      <c r="D957" s="190"/>
      <c r="E957" s="191">
        <v>70.665000000000006</v>
      </c>
      <c r="F957" s="160"/>
      <c r="G957" s="160"/>
      <c r="H957" s="160"/>
      <c r="I957" s="160"/>
      <c r="J957" s="160"/>
      <c r="K957" s="160"/>
      <c r="L957" s="160"/>
      <c r="M957" s="160"/>
      <c r="N957" s="160"/>
      <c r="O957" s="160"/>
      <c r="P957" s="160"/>
      <c r="Q957" s="160"/>
      <c r="R957" s="160"/>
      <c r="S957" s="160"/>
      <c r="T957" s="160"/>
      <c r="U957" s="160"/>
      <c r="V957" s="160"/>
      <c r="W957" s="160"/>
      <c r="X957" s="151"/>
      <c r="Y957" s="151"/>
      <c r="Z957" s="151"/>
      <c r="AA957" s="151"/>
      <c r="AB957" s="151"/>
      <c r="AC957" s="151"/>
      <c r="AD957" s="151"/>
      <c r="AE957" s="151"/>
      <c r="AF957" s="151"/>
      <c r="AG957" s="151" t="s">
        <v>250</v>
      </c>
      <c r="AH957" s="151">
        <v>0</v>
      </c>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row>
    <row r="958" spans="1:60" outlineLevel="1">
      <c r="A958" s="158"/>
      <c r="B958" s="159"/>
      <c r="C958" s="198" t="s">
        <v>2807</v>
      </c>
      <c r="D958" s="190"/>
      <c r="E958" s="191">
        <v>249.36</v>
      </c>
      <c r="F958" s="160"/>
      <c r="G958" s="160"/>
      <c r="H958" s="160"/>
      <c r="I958" s="160"/>
      <c r="J958" s="160"/>
      <c r="K958" s="160"/>
      <c r="L958" s="160"/>
      <c r="M958" s="160"/>
      <c r="N958" s="160"/>
      <c r="O958" s="160"/>
      <c r="P958" s="160"/>
      <c r="Q958" s="160"/>
      <c r="R958" s="160"/>
      <c r="S958" s="160"/>
      <c r="T958" s="160"/>
      <c r="U958" s="160"/>
      <c r="V958" s="160"/>
      <c r="W958" s="160"/>
      <c r="X958" s="151"/>
      <c r="Y958" s="151"/>
      <c r="Z958" s="151"/>
      <c r="AA958" s="151"/>
      <c r="AB958" s="151"/>
      <c r="AC958" s="151"/>
      <c r="AD958" s="151"/>
      <c r="AE958" s="151"/>
      <c r="AF958" s="151"/>
      <c r="AG958" s="151" t="s">
        <v>250</v>
      </c>
      <c r="AH958" s="151">
        <v>0</v>
      </c>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row>
    <row r="959" spans="1:60" outlineLevel="1">
      <c r="A959" s="158"/>
      <c r="B959" s="159"/>
      <c r="C959" s="198" t="s">
        <v>2808</v>
      </c>
      <c r="D959" s="190"/>
      <c r="E959" s="191">
        <v>135.72</v>
      </c>
      <c r="F959" s="160"/>
      <c r="G959" s="160"/>
      <c r="H959" s="160"/>
      <c r="I959" s="160"/>
      <c r="J959" s="160"/>
      <c r="K959" s="160"/>
      <c r="L959" s="160"/>
      <c r="M959" s="160"/>
      <c r="N959" s="160"/>
      <c r="O959" s="160"/>
      <c r="P959" s="160"/>
      <c r="Q959" s="160"/>
      <c r="R959" s="160"/>
      <c r="S959" s="160"/>
      <c r="T959" s="160"/>
      <c r="U959" s="160"/>
      <c r="V959" s="160"/>
      <c r="W959" s="160"/>
      <c r="X959" s="151"/>
      <c r="Y959" s="151"/>
      <c r="Z959" s="151"/>
      <c r="AA959" s="151"/>
      <c r="AB959" s="151"/>
      <c r="AC959" s="151"/>
      <c r="AD959" s="151"/>
      <c r="AE959" s="151"/>
      <c r="AF959" s="151"/>
      <c r="AG959" s="151" t="s">
        <v>250</v>
      </c>
      <c r="AH959" s="151">
        <v>0</v>
      </c>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row>
    <row r="960" spans="1:60" outlineLevel="1">
      <c r="A960" s="168">
        <v>67</v>
      </c>
      <c r="B960" s="169" t="s">
        <v>747</v>
      </c>
      <c r="C960" s="185" t="s">
        <v>748</v>
      </c>
      <c r="D960" s="170" t="s">
        <v>292</v>
      </c>
      <c r="E960" s="171">
        <v>137.6</v>
      </c>
      <c r="F960" s="172">
        <v>0</v>
      </c>
      <c r="G960" s="173">
        <f>ROUND(E960*F960,2)</f>
        <v>0</v>
      </c>
      <c r="H960" s="172"/>
      <c r="I960" s="173">
        <f>ROUND(E960*H960,2)</f>
        <v>0</v>
      </c>
      <c r="J960" s="172"/>
      <c r="K960" s="173">
        <f>ROUND(E960*J960,2)</f>
        <v>0</v>
      </c>
      <c r="L960" s="173">
        <v>21</v>
      </c>
      <c r="M960" s="173">
        <f>G960*(1+L960/100)</f>
        <v>0</v>
      </c>
      <c r="N960" s="173">
        <v>1.2099999999999999E-3</v>
      </c>
      <c r="O960" s="173">
        <f>ROUND(E960*N960,2)</f>
        <v>0.17</v>
      </c>
      <c r="P960" s="173">
        <v>0</v>
      </c>
      <c r="Q960" s="173">
        <f>ROUND(E960*P960,2)</f>
        <v>0</v>
      </c>
      <c r="R960" s="173" t="s">
        <v>731</v>
      </c>
      <c r="S960" s="173" t="s">
        <v>201</v>
      </c>
      <c r="T960" s="174" t="s">
        <v>245</v>
      </c>
      <c r="U960" s="160">
        <v>0.17699999999999999</v>
      </c>
      <c r="V960" s="160">
        <f>ROUND(E960*U960,2)</f>
        <v>24.36</v>
      </c>
      <c r="W960" s="160"/>
      <c r="X960" s="151"/>
      <c r="Y960" s="151"/>
      <c r="Z960" s="151"/>
      <c r="AA960" s="151"/>
      <c r="AB960" s="151"/>
      <c r="AC960" s="151"/>
      <c r="AD960" s="151"/>
      <c r="AE960" s="151"/>
      <c r="AF960" s="151"/>
      <c r="AG960" s="151" t="s">
        <v>246</v>
      </c>
      <c r="AH960" s="151"/>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row>
    <row r="961" spans="1:60" outlineLevel="1">
      <c r="A961" s="158"/>
      <c r="B961" s="159"/>
      <c r="C961" s="198" t="s">
        <v>2538</v>
      </c>
      <c r="D961" s="190"/>
      <c r="E961" s="191">
        <v>137.6</v>
      </c>
      <c r="F961" s="160"/>
      <c r="G961" s="160"/>
      <c r="H961" s="160"/>
      <c r="I961" s="160"/>
      <c r="J961" s="160"/>
      <c r="K961" s="160"/>
      <c r="L961" s="160"/>
      <c r="M961" s="160"/>
      <c r="N961" s="160"/>
      <c r="O961" s="160"/>
      <c r="P961" s="160"/>
      <c r="Q961" s="160"/>
      <c r="R961" s="160"/>
      <c r="S961" s="160"/>
      <c r="T961" s="160"/>
      <c r="U961" s="160"/>
      <c r="V961" s="160"/>
      <c r="W961" s="160"/>
      <c r="X961" s="151"/>
      <c r="Y961" s="151"/>
      <c r="Z961" s="151"/>
      <c r="AA961" s="151"/>
      <c r="AB961" s="151"/>
      <c r="AC961" s="151"/>
      <c r="AD961" s="151"/>
      <c r="AE961" s="151"/>
      <c r="AF961" s="151"/>
      <c r="AG961" s="151" t="s">
        <v>250</v>
      </c>
      <c r="AH961" s="151">
        <v>0</v>
      </c>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row>
    <row r="962" spans="1:60" outlineLevel="1">
      <c r="A962" s="168">
        <v>68</v>
      </c>
      <c r="B962" s="169" t="s">
        <v>2828</v>
      </c>
      <c r="C962" s="185" t="s">
        <v>2829</v>
      </c>
      <c r="D962" s="170" t="s">
        <v>292</v>
      </c>
      <c r="E962" s="171">
        <v>14.36</v>
      </c>
      <c r="F962" s="172">
        <v>0</v>
      </c>
      <c r="G962" s="173">
        <f>ROUND(E962*F962,2)</f>
        <v>0</v>
      </c>
      <c r="H962" s="172"/>
      <c r="I962" s="173">
        <f>ROUND(E962*H962,2)</f>
        <v>0</v>
      </c>
      <c r="J962" s="172"/>
      <c r="K962" s="173">
        <f>ROUND(E962*J962,2)</f>
        <v>0</v>
      </c>
      <c r="L962" s="173">
        <v>21</v>
      </c>
      <c r="M962" s="173">
        <f>G962*(1+L962/100)</f>
        <v>0</v>
      </c>
      <c r="N962" s="173">
        <v>5.9199999999999999E-3</v>
      </c>
      <c r="O962" s="173">
        <f>ROUND(E962*N962,2)</f>
        <v>0.09</v>
      </c>
      <c r="P962" s="173">
        <v>0</v>
      </c>
      <c r="Q962" s="173">
        <f>ROUND(E962*P962,2)</f>
        <v>0</v>
      </c>
      <c r="R962" s="173" t="s">
        <v>731</v>
      </c>
      <c r="S962" s="173" t="s">
        <v>201</v>
      </c>
      <c r="T962" s="174" t="s">
        <v>245</v>
      </c>
      <c r="U962" s="160">
        <v>0.26</v>
      </c>
      <c r="V962" s="160">
        <f>ROUND(E962*U962,2)</f>
        <v>3.73</v>
      </c>
      <c r="W962" s="160"/>
      <c r="X962" s="151"/>
      <c r="Y962" s="151"/>
      <c r="Z962" s="151"/>
      <c r="AA962" s="151"/>
      <c r="AB962" s="151"/>
      <c r="AC962" s="151"/>
      <c r="AD962" s="151"/>
      <c r="AE962" s="151"/>
      <c r="AF962" s="151"/>
      <c r="AG962" s="151" t="s">
        <v>246</v>
      </c>
      <c r="AH962" s="151"/>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row>
    <row r="963" spans="1:60" outlineLevel="1">
      <c r="A963" s="158"/>
      <c r="B963" s="159"/>
      <c r="C963" s="198" t="s">
        <v>2830</v>
      </c>
      <c r="D963" s="190"/>
      <c r="E963" s="191">
        <v>14.36</v>
      </c>
      <c r="F963" s="160"/>
      <c r="G963" s="160"/>
      <c r="H963" s="160"/>
      <c r="I963" s="160"/>
      <c r="J963" s="160"/>
      <c r="K963" s="160"/>
      <c r="L963" s="160"/>
      <c r="M963" s="160"/>
      <c r="N963" s="160"/>
      <c r="O963" s="160"/>
      <c r="P963" s="160"/>
      <c r="Q963" s="160"/>
      <c r="R963" s="160"/>
      <c r="S963" s="160"/>
      <c r="T963" s="160"/>
      <c r="U963" s="160"/>
      <c r="V963" s="160"/>
      <c r="W963" s="160"/>
      <c r="X963" s="151"/>
      <c r="Y963" s="151"/>
      <c r="Z963" s="151"/>
      <c r="AA963" s="151"/>
      <c r="AB963" s="151"/>
      <c r="AC963" s="151"/>
      <c r="AD963" s="151"/>
      <c r="AE963" s="151"/>
      <c r="AF963" s="151"/>
      <c r="AG963" s="151" t="s">
        <v>250</v>
      </c>
      <c r="AH963" s="151">
        <v>0</v>
      </c>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row>
    <row r="964" spans="1:60" outlineLevel="1">
      <c r="A964" s="168">
        <v>69</v>
      </c>
      <c r="B964" s="169" t="s">
        <v>769</v>
      </c>
      <c r="C964" s="185" t="s">
        <v>770</v>
      </c>
      <c r="D964" s="170" t="s">
        <v>292</v>
      </c>
      <c r="E964" s="171">
        <v>1593.0150000000001</v>
      </c>
      <c r="F964" s="172">
        <v>0</v>
      </c>
      <c r="G964" s="173">
        <f>ROUND(E964*F964,2)</f>
        <v>0</v>
      </c>
      <c r="H964" s="172"/>
      <c r="I964" s="173">
        <f>ROUND(E964*H964,2)</f>
        <v>0</v>
      </c>
      <c r="J964" s="172"/>
      <c r="K964" s="173">
        <f>ROUND(E964*J964,2)</f>
        <v>0</v>
      </c>
      <c r="L964" s="173">
        <v>21</v>
      </c>
      <c r="M964" s="173">
        <f>G964*(1+L964/100)</f>
        <v>0</v>
      </c>
      <c r="N964" s="173">
        <v>0</v>
      </c>
      <c r="O964" s="173">
        <f>ROUND(E964*N964,2)</f>
        <v>0</v>
      </c>
      <c r="P964" s="173">
        <v>0</v>
      </c>
      <c r="Q964" s="173">
        <f>ROUND(E964*P964,2)</f>
        <v>0</v>
      </c>
      <c r="R964" s="173" t="s">
        <v>731</v>
      </c>
      <c r="S964" s="173" t="s">
        <v>201</v>
      </c>
      <c r="T964" s="174" t="s">
        <v>245</v>
      </c>
      <c r="U964" s="160">
        <v>0.04</v>
      </c>
      <c r="V964" s="160">
        <f>ROUND(E964*U964,2)</f>
        <v>63.72</v>
      </c>
      <c r="W964" s="160"/>
      <c r="X964" s="151"/>
      <c r="Y964" s="151"/>
      <c r="Z964" s="151"/>
      <c r="AA964" s="151"/>
      <c r="AB964" s="151"/>
      <c r="AC964" s="151"/>
      <c r="AD964" s="151"/>
      <c r="AE964" s="151"/>
      <c r="AF964" s="151"/>
      <c r="AG964" s="151" t="s">
        <v>259</v>
      </c>
      <c r="AH964" s="151"/>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row>
    <row r="965" spans="1:60" outlineLevel="1">
      <c r="A965" s="158"/>
      <c r="B965" s="159"/>
      <c r="C965" s="198" t="s">
        <v>2796</v>
      </c>
      <c r="D965" s="190"/>
      <c r="E965" s="191">
        <v>356</v>
      </c>
      <c r="F965" s="160"/>
      <c r="G965" s="160"/>
      <c r="H965" s="160"/>
      <c r="I965" s="160"/>
      <c r="J965" s="160"/>
      <c r="K965" s="160"/>
      <c r="L965" s="160"/>
      <c r="M965" s="160"/>
      <c r="N965" s="160"/>
      <c r="O965" s="160"/>
      <c r="P965" s="160"/>
      <c r="Q965" s="160"/>
      <c r="R965" s="160"/>
      <c r="S965" s="160"/>
      <c r="T965" s="160"/>
      <c r="U965" s="160"/>
      <c r="V965" s="160"/>
      <c r="W965" s="160"/>
      <c r="X965" s="151"/>
      <c r="Y965" s="151"/>
      <c r="Z965" s="151"/>
      <c r="AA965" s="151"/>
      <c r="AB965" s="151"/>
      <c r="AC965" s="151"/>
      <c r="AD965" s="151"/>
      <c r="AE965" s="151"/>
      <c r="AF965" s="151"/>
      <c r="AG965" s="151" t="s">
        <v>250</v>
      </c>
      <c r="AH965" s="151">
        <v>0</v>
      </c>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row>
    <row r="966" spans="1:60" outlineLevel="1">
      <c r="A966" s="158"/>
      <c r="B966" s="159"/>
      <c r="C966" s="198" t="s">
        <v>2797</v>
      </c>
      <c r="D966" s="190"/>
      <c r="E966" s="191">
        <v>51.6</v>
      </c>
      <c r="F966" s="160"/>
      <c r="G966" s="160"/>
      <c r="H966" s="160"/>
      <c r="I966" s="160"/>
      <c r="J966" s="160"/>
      <c r="K966" s="160"/>
      <c r="L966" s="160"/>
      <c r="M966" s="160"/>
      <c r="N966" s="160"/>
      <c r="O966" s="160"/>
      <c r="P966" s="160"/>
      <c r="Q966" s="160"/>
      <c r="R966" s="160"/>
      <c r="S966" s="160"/>
      <c r="T966" s="160"/>
      <c r="U966" s="160"/>
      <c r="V966" s="160"/>
      <c r="W966" s="160"/>
      <c r="X966" s="151"/>
      <c r="Y966" s="151"/>
      <c r="Z966" s="151"/>
      <c r="AA966" s="151"/>
      <c r="AB966" s="151"/>
      <c r="AC966" s="151"/>
      <c r="AD966" s="151"/>
      <c r="AE966" s="151"/>
      <c r="AF966" s="151"/>
      <c r="AG966" s="151" t="s">
        <v>250</v>
      </c>
      <c r="AH966" s="151">
        <v>0</v>
      </c>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row>
    <row r="967" spans="1:60" outlineLevel="1">
      <c r="A967" s="158"/>
      <c r="B967" s="159"/>
      <c r="C967" s="198" t="s">
        <v>2798</v>
      </c>
      <c r="D967" s="190"/>
      <c r="E967" s="191">
        <v>158.94999999999999</v>
      </c>
      <c r="F967" s="160"/>
      <c r="G967" s="160"/>
      <c r="H967" s="160"/>
      <c r="I967" s="160"/>
      <c r="J967" s="160"/>
      <c r="K967" s="160"/>
      <c r="L967" s="160"/>
      <c r="M967" s="160"/>
      <c r="N967" s="160"/>
      <c r="O967" s="160"/>
      <c r="P967" s="160"/>
      <c r="Q967" s="160"/>
      <c r="R967" s="160"/>
      <c r="S967" s="160"/>
      <c r="T967" s="160"/>
      <c r="U967" s="160"/>
      <c r="V967" s="160"/>
      <c r="W967" s="160"/>
      <c r="X967" s="151"/>
      <c r="Y967" s="151"/>
      <c r="Z967" s="151"/>
      <c r="AA967" s="151"/>
      <c r="AB967" s="151"/>
      <c r="AC967" s="151"/>
      <c r="AD967" s="151"/>
      <c r="AE967" s="151"/>
      <c r="AF967" s="151"/>
      <c r="AG967" s="151" t="s">
        <v>250</v>
      </c>
      <c r="AH967" s="151">
        <v>0</v>
      </c>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row>
    <row r="968" spans="1:60" outlineLevel="1">
      <c r="A968" s="158"/>
      <c r="B968" s="159"/>
      <c r="C968" s="198" t="s">
        <v>2799</v>
      </c>
      <c r="D968" s="190"/>
      <c r="E968" s="191">
        <v>124.95</v>
      </c>
      <c r="F968" s="160"/>
      <c r="G968" s="160"/>
      <c r="H968" s="160"/>
      <c r="I968" s="160"/>
      <c r="J968" s="160"/>
      <c r="K968" s="160"/>
      <c r="L968" s="160"/>
      <c r="M968" s="160"/>
      <c r="N968" s="160"/>
      <c r="O968" s="160"/>
      <c r="P968" s="160"/>
      <c r="Q968" s="160"/>
      <c r="R968" s="160"/>
      <c r="S968" s="160"/>
      <c r="T968" s="160"/>
      <c r="U968" s="160"/>
      <c r="V968" s="160"/>
      <c r="W968" s="160"/>
      <c r="X968" s="151"/>
      <c r="Y968" s="151"/>
      <c r="Z968" s="151"/>
      <c r="AA968" s="151"/>
      <c r="AB968" s="151"/>
      <c r="AC968" s="151"/>
      <c r="AD968" s="151"/>
      <c r="AE968" s="151"/>
      <c r="AF968" s="151"/>
      <c r="AG968" s="151" t="s">
        <v>250</v>
      </c>
      <c r="AH968" s="151">
        <v>0</v>
      </c>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row>
    <row r="969" spans="1:60" outlineLevel="1">
      <c r="A969" s="158"/>
      <c r="B969" s="159"/>
      <c r="C969" s="198" t="s">
        <v>2800</v>
      </c>
      <c r="D969" s="190"/>
      <c r="E969" s="191">
        <v>16.12</v>
      </c>
      <c r="F969" s="160"/>
      <c r="G969" s="160"/>
      <c r="H969" s="160"/>
      <c r="I969" s="160"/>
      <c r="J969" s="160"/>
      <c r="K969" s="160"/>
      <c r="L969" s="160"/>
      <c r="M969" s="160"/>
      <c r="N969" s="160"/>
      <c r="O969" s="160"/>
      <c r="P969" s="160"/>
      <c r="Q969" s="160"/>
      <c r="R969" s="160"/>
      <c r="S969" s="160"/>
      <c r="T969" s="160"/>
      <c r="U969" s="160"/>
      <c r="V969" s="160"/>
      <c r="W969" s="160"/>
      <c r="X969" s="151"/>
      <c r="Y969" s="151"/>
      <c r="Z969" s="151"/>
      <c r="AA969" s="151"/>
      <c r="AB969" s="151"/>
      <c r="AC969" s="151"/>
      <c r="AD969" s="151"/>
      <c r="AE969" s="151"/>
      <c r="AF969" s="151"/>
      <c r="AG969" s="151" t="s">
        <v>250</v>
      </c>
      <c r="AH969" s="151">
        <v>0</v>
      </c>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row>
    <row r="970" spans="1:60" outlineLevel="1">
      <c r="A970" s="158"/>
      <c r="B970" s="159"/>
      <c r="C970" s="198" t="s">
        <v>2801</v>
      </c>
      <c r="D970" s="190"/>
      <c r="E970" s="191">
        <v>75.5</v>
      </c>
      <c r="F970" s="160"/>
      <c r="G970" s="160"/>
      <c r="H970" s="160"/>
      <c r="I970" s="160"/>
      <c r="J970" s="160"/>
      <c r="K970" s="160"/>
      <c r="L970" s="160"/>
      <c r="M970" s="160"/>
      <c r="N970" s="160"/>
      <c r="O970" s="160"/>
      <c r="P970" s="160"/>
      <c r="Q970" s="160"/>
      <c r="R970" s="160"/>
      <c r="S970" s="160"/>
      <c r="T970" s="160"/>
      <c r="U970" s="160"/>
      <c r="V970" s="160"/>
      <c r="W970" s="160"/>
      <c r="X970" s="151"/>
      <c r="Y970" s="151"/>
      <c r="Z970" s="151"/>
      <c r="AA970" s="151"/>
      <c r="AB970" s="151"/>
      <c r="AC970" s="151"/>
      <c r="AD970" s="151"/>
      <c r="AE970" s="151"/>
      <c r="AF970" s="151"/>
      <c r="AG970" s="151" t="s">
        <v>250</v>
      </c>
      <c r="AH970" s="151">
        <v>0</v>
      </c>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row>
    <row r="971" spans="1:60" outlineLevel="1">
      <c r="A971" s="158"/>
      <c r="B971" s="159"/>
      <c r="C971" s="198" t="s">
        <v>2802</v>
      </c>
      <c r="D971" s="190"/>
      <c r="E971" s="191">
        <v>134.5</v>
      </c>
      <c r="F971" s="160"/>
      <c r="G971" s="160"/>
      <c r="H971" s="160"/>
      <c r="I971" s="160"/>
      <c r="J971" s="160"/>
      <c r="K971" s="160"/>
      <c r="L971" s="160"/>
      <c r="M971" s="160"/>
      <c r="N971" s="160"/>
      <c r="O971" s="160"/>
      <c r="P971" s="160"/>
      <c r="Q971" s="160"/>
      <c r="R971" s="160"/>
      <c r="S971" s="160"/>
      <c r="T971" s="160"/>
      <c r="U971" s="160"/>
      <c r="V971" s="160"/>
      <c r="W971" s="160"/>
      <c r="X971" s="151"/>
      <c r="Y971" s="151"/>
      <c r="Z971" s="151"/>
      <c r="AA971" s="151"/>
      <c r="AB971" s="151"/>
      <c r="AC971" s="151"/>
      <c r="AD971" s="151"/>
      <c r="AE971" s="151"/>
      <c r="AF971" s="151"/>
      <c r="AG971" s="151" t="s">
        <v>250</v>
      </c>
      <c r="AH971" s="151">
        <v>0</v>
      </c>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row>
    <row r="972" spans="1:60" outlineLevel="1">
      <c r="A972" s="158"/>
      <c r="B972" s="159"/>
      <c r="C972" s="198" t="s">
        <v>2803</v>
      </c>
      <c r="D972" s="190"/>
      <c r="E972" s="191">
        <v>94.2</v>
      </c>
      <c r="F972" s="160"/>
      <c r="G972" s="160"/>
      <c r="H972" s="160"/>
      <c r="I972" s="160"/>
      <c r="J972" s="160"/>
      <c r="K972" s="160"/>
      <c r="L972" s="160"/>
      <c r="M972" s="160"/>
      <c r="N972" s="160"/>
      <c r="O972" s="160"/>
      <c r="P972" s="160"/>
      <c r="Q972" s="160"/>
      <c r="R972" s="160"/>
      <c r="S972" s="160"/>
      <c r="T972" s="160"/>
      <c r="U972" s="160"/>
      <c r="V972" s="160"/>
      <c r="W972" s="160"/>
      <c r="X972" s="151"/>
      <c r="Y972" s="151"/>
      <c r="Z972" s="151"/>
      <c r="AA972" s="151"/>
      <c r="AB972" s="151"/>
      <c r="AC972" s="151"/>
      <c r="AD972" s="151"/>
      <c r="AE972" s="151"/>
      <c r="AF972" s="151"/>
      <c r="AG972" s="151" t="s">
        <v>250</v>
      </c>
      <c r="AH972" s="151">
        <v>0</v>
      </c>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row>
    <row r="973" spans="1:60" outlineLevel="1">
      <c r="A973" s="158"/>
      <c r="B973" s="159"/>
      <c r="C973" s="198" t="s">
        <v>2804</v>
      </c>
      <c r="D973" s="190"/>
      <c r="E973" s="191">
        <v>37.700000000000003</v>
      </c>
      <c r="F973" s="160"/>
      <c r="G973" s="160"/>
      <c r="H973" s="160"/>
      <c r="I973" s="160"/>
      <c r="J973" s="160"/>
      <c r="K973" s="160"/>
      <c r="L973" s="160"/>
      <c r="M973" s="160"/>
      <c r="N973" s="160"/>
      <c r="O973" s="160"/>
      <c r="P973" s="160"/>
      <c r="Q973" s="160"/>
      <c r="R973" s="160"/>
      <c r="S973" s="160"/>
      <c r="T973" s="160"/>
      <c r="U973" s="160"/>
      <c r="V973" s="160"/>
      <c r="W973" s="160"/>
      <c r="X973" s="151"/>
      <c r="Y973" s="151"/>
      <c r="Z973" s="151"/>
      <c r="AA973" s="151"/>
      <c r="AB973" s="151"/>
      <c r="AC973" s="151"/>
      <c r="AD973" s="151"/>
      <c r="AE973" s="151"/>
      <c r="AF973" s="151"/>
      <c r="AG973" s="151" t="s">
        <v>250</v>
      </c>
      <c r="AH973" s="151">
        <v>0</v>
      </c>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row>
    <row r="974" spans="1:60" outlineLevel="1">
      <c r="A974" s="158"/>
      <c r="B974" s="159"/>
      <c r="C974" s="198" t="s">
        <v>2805</v>
      </c>
      <c r="D974" s="190"/>
      <c r="E974" s="191">
        <v>87.75</v>
      </c>
      <c r="F974" s="160"/>
      <c r="G974" s="160"/>
      <c r="H974" s="160"/>
      <c r="I974" s="160"/>
      <c r="J974" s="160"/>
      <c r="K974" s="160"/>
      <c r="L974" s="160"/>
      <c r="M974" s="160"/>
      <c r="N974" s="160"/>
      <c r="O974" s="160"/>
      <c r="P974" s="160"/>
      <c r="Q974" s="160"/>
      <c r="R974" s="160"/>
      <c r="S974" s="160"/>
      <c r="T974" s="160"/>
      <c r="U974" s="160"/>
      <c r="V974" s="160"/>
      <c r="W974" s="160"/>
      <c r="X974" s="151"/>
      <c r="Y974" s="151"/>
      <c r="Z974" s="151"/>
      <c r="AA974" s="151"/>
      <c r="AB974" s="151"/>
      <c r="AC974" s="151"/>
      <c r="AD974" s="151"/>
      <c r="AE974" s="151"/>
      <c r="AF974" s="151"/>
      <c r="AG974" s="151" t="s">
        <v>250</v>
      </c>
      <c r="AH974" s="151">
        <v>0</v>
      </c>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row>
    <row r="975" spans="1:60" outlineLevel="1">
      <c r="A975" s="158"/>
      <c r="B975" s="159"/>
      <c r="C975" s="198" t="s">
        <v>2806</v>
      </c>
      <c r="D975" s="190"/>
      <c r="E975" s="191">
        <v>70.665000000000006</v>
      </c>
      <c r="F975" s="160"/>
      <c r="G975" s="160"/>
      <c r="H975" s="160"/>
      <c r="I975" s="160"/>
      <c r="J975" s="160"/>
      <c r="K975" s="160"/>
      <c r="L975" s="160"/>
      <c r="M975" s="160"/>
      <c r="N975" s="160"/>
      <c r="O975" s="160"/>
      <c r="P975" s="160"/>
      <c r="Q975" s="160"/>
      <c r="R975" s="160"/>
      <c r="S975" s="160"/>
      <c r="T975" s="160"/>
      <c r="U975" s="160"/>
      <c r="V975" s="160"/>
      <c r="W975" s="160"/>
      <c r="X975" s="151"/>
      <c r="Y975" s="151"/>
      <c r="Z975" s="151"/>
      <c r="AA975" s="151"/>
      <c r="AB975" s="151"/>
      <c r="AC975" s="151"/>
      <c r="AD975" s="151"/>
      <c r="AE975" s="151"/>
      <c r="AF975" s="151"/>
      <c r="AG975" s="151" t="s">
        <v>250</v>
      </c>
      <c r="AH975" s="151">
        <v>0</v>
      </c>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row>
    <row r="976" spans="1:60" outlineLevel="1">
      <c r="A976" s="158"/>
      <c r="B976" s="159"/>
      <c r="C976" s="198" t="s">
        <v>2807</v>
      </c>
      <c r="D976" s="190"/>
      <c r="E976" s="191">
        <v>249.36</v>
      </c>
      <c r="F976" s="160"/>
      <c r="G976" s="160"/>
      <c r="H976" s="160"/>
      <c r="I976" s="160"/>
      <c r="J976" s="160"/>
      <c r="K976" s="160"/>
      <c r="L976" s="160"/>
      <c r="M976" s="160"/>
      <c r="N976" s="160"/>
      <c r="O976" s="160"/>
      <c r="P976" s="160"/>
      <c r="Q976" s="160"/>
      <c r="R976" s="160"/>
      <c r="S976" s="160"/>
      <c r="T976" s="160"/>
      <c r="U976" s="160"/>
      <c r="V976" s="160"/>
      <c r="W976" s="160"/>
      <c r="X976" s="151"/>
      <c r="Y976" s="151"/>
      <c r="Z976" s="151"/>
      <c r="AA976" s="151"/>
      <c r="AB976" s="151"/>
      <c r="AC976" s="151"/>
      <c r="AD976" s="151"/>
      <c r="AE976" s="151"/>
      <c r="AF976" s="151"/>
      <c r="AG976" s="151" t="s">
        <v>250</v>
      </c>
      <c r="AH976" s="151">
        <v>0</v>
      </c>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row>
    <row r="977" spans="1:60" outlineLevel="1">
      <c r="A977" s="158"/>
      <c r="B977" s="159"/>
      <c r="C977" s="198" t="s">
        <v>2808</v>
      </c>
      <c r="D977" s="190"/>
      <c r="E977" s="191">
        <v>135.72</v>
      </c>
      <c r="F977" s="160"/>
      <c r="G977" s="160"/>
      <c r="H977" s="160"/>
      <c r="I977" s="160"/>
      <c r="J977" s="160"/>
      <c r="K977" s="160"/>
      <c r="L977" s="160"/>
      <c r="M977" s="160"/>
      <c r="N977" s="160"/>
      <c r="O977" s="160"/>
      <c r="P977" s="160"/>
      <c r="Q977" s="160"/>
      <c r="R977" s="160"/>
      <c r="S977" s="160"/>
      <c r="T977" s="160"/>
      <c r="U977" s="160"/>
      <c r="V977" s="160"/>
      <c r="W977" s="160"/>
      <c r="X977" s="151"/>
      <c r="Y977" s="151"/>
      <c r="Z977" s="151"/>
      <c r="AA977" s="151"/>
      <c r="AB977" s="151"/>
      <c r="AC977" s="151"/>
      <c r="AD977" s="151"/>
      <c r="AE977" s="151"/>
      <c r="AF977" s="151"/>
      <c r="AG977" s="151" t="s">
        <v>250</v>
      </c>
      <c r="AH977" s="151">
        <v>0</v>
      </c>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row>
    <row r="978" spans="1:60" outlineLevel="1">
      <c r="A978" s="168">
        <v>70</v>
      </c>
      <c r="B978" s="169" t="s">
        <v>775</v>
      </c>
      <c r="C978" s="185" t="s">
        <v>776</v>
      </c>
      <c r="D978" s="170" t="s">
        <v>292</v>
      </c>
      <c r="E978" s="171">
        <v>1593.0150000000001</v>
      </c>
      <c r="F978" s="172">
        <v>0</v>
      </c>
      <c r="G978" s="173">
        <f>ROUND(E978*F978,2)</f>
        <v>0</v>
      </c>
      <c r="H978" s="172"/>
      <c r="I978" s="173">
        <f>ROUND(E978*H978,2)</f>
        <v>0</v>
      </c>
      <c r="J978" s="172"/>
      <c r="K978" s="173">
        <f>ROUND(E978*J978,2)</f>
        <v>0</v>
      </c>
      <c r="L978" s="173">
        <v>21</v>
      </c>
      <c r="M978" s="173">
        <f>G978*(1+L978/100)</f>
        <v>0</v>
      </c>
      <c r="N978" s="173">
        <v>0</v>
      </c>
      <c r="O978" s="173">
        <f>ROUND(E978*N978,2)</f>
        <v>0</v>
      </c>
      <c r="P978" s="173">
        <v>0</v>
      </c>
      <c r="Q978" s="173">
        <f>ROUND(E978*P978,2)</f>
        <v>0</v>
      </c>
      <c r="R978" s="173" t="s">
        <v>731</v>
      </c>
      <c r="S978" s="173" t="s">
        <v>201</v>
      </c>
      <c r="T978" s="174" t="s">
        <v>245</v>
      </c>
      <c r="U978" s="160">
        <v>2.4E-2</v>
      </c>
      <c r="V978" s="160">
        <f>ROUND(E978*U978,2)</f>
        <v>38.229999999999997</v>
      </c>
      <c r="W978" s="160"/>
      <c r="X978" s="151"/>
      <c r="Y978" s="151"/>
      <c r="Z978" s="151"/>
      <c r="AA978" s="151"/>
      <c r="AB978" s="151"/>
      <c r="AC978" s="151"/>
      <c r="AD978" s="151"/>
      <c r="AE978" s="151"/>
      <c r="AF978" s="151"/>
      <c r="AG978" s="151" t="s">
        <v>259</v>
      </c>
      <c r="AH978" s="151"/>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row>
    <row r="979" spans="1:60" outlineLevel="1">
      <c r="A979" s="158"/>
      <c r="B979" s="159"/>
      <c r="C979" s="198" t="s">
        <v>2796</v>
      </c>
      <c r="D979" s="190"/>
      <c r="E979" s="191">
        <v>356</v>
      </c>
      <c r="F979" s="160"/>
      <c r="G979" s="160"/>
      <c r="H979" s="160"/>
      <c r="I979" s="160"/>
      <c r="J979" s="160"/>
      <c r="K979" s="160"/>
      <c r="L979" s="160"/>
      <c r="M979" s="160"/>
      <c r="N979" s="160"/>
      <c r="O979" s="160"/>
      <c r="P979" s="160"/>
      <c r="Q979" s="160"/>
      <c r="R979" s="160"/>
      <c r="S979" s="160"/>
      <c r="T979" s="160"/>
      <c r="U979" s="160"/>
      <c r="V979" s="160"/>
      <c r="W979" s="160"/>
      <c r="X979" s="151"/>
      <c r="Y979" s="151"/>
      <c r="Z979" s="151"/>
      <c r="AA979" s="151"/>
      <c r="AB979" s="151"/>
      <c r="AC979" s="151"/>
      <c r="AD979" s="151"/>
      <c r="AE979" s="151"/>
      <c r="AF979" s="151"/>
      <c r="AG979" s="151" t="s">
        <v>250</v>
      </c>
      <c r="AH979" s="151">
        <v>0</v>
      </c>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row>
    <row r="980" spans="1:60" outlineLevel="1">
      <c r="A980" s="158"/>
      <c r="B980" s="159"/>
      <c r="C980" s="198" t="s">
        <v>2797</v>
      </c>
      <c r="D980" s="190"/>
      <c r="E980" s="191">
        <v>51.6</v>
      </c>
      <c r="F980" s="160"/>
      <c r="G980" s="160"/>
      <c r="H980" s="160"/>
      <c r="I980" s="160"/>
      <c r="J980" s="160"/>
      <c r="K980" s="160"/>
      <c r="L980" s="160"/>
      <c r="M980" s="160"/>
      <c r="N980" s="160"/>
      <c r="O980" s="160"/>
      <c r="P980" s="160"/>
      <c r="Q980" s="160"/>
      <c r="R980" s="160"/>
      <c r="S980" s="160"/>
      <c r="T980" s="160"/>
      <c r="U980" s="160"/>
      <c r="V980" s="160"/>
      <c r="W980" s="160"/>
      <c r="X980" s="151"/>
      <c r="Y980" s="151"/>
      <c r="Z980" s="151"/>
      <c r="AA980" s="151"/>
      <c r="AB980" s="151"/>
      <c r="AC980" s="151"/>
      <c r="AD980" s="151"/>
      <c r="AE980" s="151"/>
      <c r="AF980" s="151"/>
      <c r="AG980" s="151" t="s">
        <v>250</v>
      </c>
      <c r="AH980" s="151">
        <v>0</v>
      </c>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row>
    <row r="981" spans="1:60" outlineLevel="1">
      <c r="A981" s="158"/>
      <c r="B981" s="159"/>
      <c r="C981" s="198" t="s">
        <v>2798</v>
      </c>
      <c r="D981" s="190"/>
      <c r="E981" s="191">
        <v>158.94999999999999</v>
      </c>
      <c r="F981" s="160"/>
      <c r="G981" s="160"/>
      <c r="H981" s="160"/>
      <c r="I981" s="160"/>
      <c r="J981" s="160"/>
      <c r="K981" s="160"/>
      <c r="L981" s="160"/>
      <c r="M981" s="160"/>
      <c r="N981" s="160"/>
      <c r="O981" s="160"/>
      <c r="P981" s="160"/>
      <c r="Q981" s="160"/>
      <c r="R981" s="160"/>
      <c r="S981" s="160"/>
      <c r="T981" s="160"/>
      <c r="U981" s="160"/>
      <c r="V981" s="160"/>
      <c r="W981" s="160"/>
      <c r="X981" s="151"/>
      <c r="Y981" s="151"/>
      <c r="Z981" s="151"/>
      <c r="AA981" s="151"/>
      <c r="AB981" s="151"/>
      <c r="AC981" s="151"/>
      <c r="AD981" s="151"/>
      <c r="AE981" s="151"/>
      <c r="AF981" s="151"/>
      <c r="AG981" s="151" t="s">
        <v>250</v>
      </c>
      <c r="AH981" s="151">
        <v>0</v>
      </c>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row>
    <row r="982" spans="1:60" outlineLevel="1">
      <c r="A982" s="158"/>
      <c r="B982" s="159"/>
      <c r="C982" s="198" t="s">
        <v>2799</v>
      </c>
      <c r="D982" s="190"/>
      <c r="E982" s="191">
        <v>124.95</v>
      </c>
      <c r="F982" s="160"/>
      <c r="G982" s="160"/>
      <c r="H982" s="160"/>
      <c r="I982" s="160"/>
      <c r="J982" s="160"/>
      <c r="K982" s="160"/>
      <c r="L982" s="160"/>
      <c r="M982" s="160"/>
      <c r="N982" s="160"/>
      <c r="O982" s="160"/>
      <c r="P982" s="160"/>
      <c r="Q982" s="160"/>
      <c r="R982" s="160"/>
      <c r="S982" s="160"/>
      <c r="T982" s="160"/>
      <c r="U982" s="160"/>
      <c r="V982" s="160"/>
      <c r="W982" s="160"/>
      <c r="X982" s="151"/>
      <c r="Y982" s="151"/>
      <c r="Z982" s="151"/>
      <c r="AA982" s="151"/>
      <c r="AB982" s="151"/>
      <c r="AC982" s="151"/>
      <c r="AD982" s="151"/>
      <c r="AE982" s="151"/>
      <c r="AF982" s="151"/>
      <c r="AG982" s="151" t="s">
        <v>250</v>
      </c>
      <c r="AH982" s="151">
        <v>0</v>
      </c>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row>
    <row r="983" spans="1:60" outlineLevel="1">
      <c r="A983" s="158"/>
      <c r="B983" s="159"/>
      <c r="C983" s="198" t="s">
        <v>2800</v>
      </c>
      <c r="D983" s="190"/>
      <c r="E983" s="191">
        <v>16.12</v>
      </c>
      <c r="F983" s="160"/>
      <c r="G983" s="160"/>
      <c r="H983" s="160"/>
      <c r="I983" s="160"/>
      <c r="J983" s="160"/>
      <c r="K983" s="160"/>
      <c r="L983" s="160"/>
      <c r="M983" s="160"/>
      <c r="N983" s="160"/>
      <c r="O983" s="160"/>
      <c r="P983" s="160"/>
      <c r="Q983" s="160"/>
      <c r="R983" s="160"/>
      <c r="S983" s="160"/>
      <c r="T983" s="160"/>
      <c r="U983" s="160"/>
      <c r="V983" s="160"/>
      <c r="W983" s="160"/>
      <c r="X983" s="151"/>
      <c r="Y983" s="151"/>
      <c r="Z983" s="151"/>
      <c r="AA983" s="151"/>
      <c r="AB983" s="151"/>
      <c r="AC983" s="151"/>
      <c r="AD983" s="151"/>
      <c r="AE983" s="151"/>
      <c r="AF983" s="151"/>
      <c r="AG983" s="151" t="s">
        <v>250</v>
      </c>
      <c r="AH983" s="151">
        <v>0</v>
      </c>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row>
    <row r="984" spans="1:60" outlineLevel="1">
      <c r="A984" s="158"/>
      <c r="B984" s="159"/>
      <c r="C984" s="198" t="s">
        <v>2801</v>
      </c>
      <c r="D984" s="190"/>
      <c r="E984" s="191">
        <v>75.5</v>
      </c>
      <c r="F984" s="160"/>
      <c r="G984" s="160"/>
      <c r="H984" s="160"/>
      <c r="I984" s="160"/>
      <c r="J984" s="160"/>
      <c r="K984" s="160"/>
      <c r="L984" s="160"/>
      <c r="M984" s="160"/>
      <c r="N984" s="160"/>
      <c r="O984" s="160"/>
      <c r="P984" s="160"/>
      <c r="Q984" s="160"/>
      <c r="R984" s="160"/>
      <c r="S984" s="160"/>
      <c r="T984" s="160"/>
      <c r="U984" s="160"/>
      <c r="V984" s="160"/>
      <c r="W984" s="160"/>
      <c r="X984" s="151"/>
      <c r="Y984" s="151"/>
      <c r="Z984" s="151"/>
      <c r="AA984" s="151"/>
      <c r="AB984" s="151"/>
      <c r="AC984" s="151"/>
      <c r="AD984" s="151"/>
      <c r="AE984" s="151"/>
      <c r="AF984" s="151"/>
      <c r="AG984" s="151" t="s">
        <v>250</v>
      </c>
      <c r="AH984" s="151">
        <v>0</v>
      </c>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row>
    <row r="985" spans="1:60" outlineLevel="1">
      <c r="A985" s="158"/>
      <c r="B985" s="159"/>
      <c r="C985" s="198" t="s">
        <v>2802</v>
      </c>
      <c r="D985" s="190"/>
      <c r="E985" s="191">
        <v>134.5</v>
      </c>
      <c r="F985" s="160"/>
      <c r="G985" s="160"/>
      <c r="H985" s="160"/>
      <c r="I985" s="160"/>
      <c r="J985" s="160"/>
      <c r="K985" s="160"/>
      <c r="L985" s="160"/>
      <c r="M985" s="160"/>
      <c r="N985" s="160"/>
      <c r="O985" s="160"/>
      <c r="P985" s="160"/>
      <c r="Q985" s="160"/>
      <c r="R985" s="160"/>
      <c r="S985" s="160"/>
      <c r="T985" s="160"/>
      <c r="U985" s="160"/>
      <c r="V985" s="160"/>
      <c r="W985" s="160"/>
      <c r="X985" s="151"/>
      <c r="Y985" s="151"/>
      <c r="Z985" s="151"/>
      <c r="AA985" s="151"/>
      <c r="AB985" s="151"/>
      <c r="AC985" s="151"/>
      <c r="AD985" s="151"/>
      <c r="AE985" s="151"/>
      <c r="AF985" s="151"/>
      <c r="AG985" s="151" t="s">
        <v>250</v>
      </c>
      <c r="AH985" s="151">
        <v>0</v>
      </c>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row>
    <row r="986" spans="1:60" outlineLevel="1">
      <c r="A986" s="158"/>
      <c r="B986" s="159"/>
      <c r="C986" s="198" t="s">
        <v>2803</v>
      </c>
      <c r="D986" s="190"/>
      <c r="E986" s="191">
        <v>94.2</v>
      </c>
      <c r="F986" s="160"/>
      <c r="G986" s="160"/>
      <c r="H986" s="160"/>
      <c r="I986" s="160"/>
      <c r="J986" s="160"/>
      <c r="K986" s="160"/>
      <c r="L986" s="160"/>
      <c r="M986" s="160"/>
      <c r="N986" s="160"/>
      <c r="O986" s="160"/>
      <c r="P986" s="160"/>
      <c r="Q986" s="160"/>
      <c r="R986" s="160"/>
      <c r="S986" s="160"/>
      <c r="T986" s="160"/>
      <c r="U986" s="160"/>
      <c r="V986" s="160"/>
      <c r="W986" s="160"/>
      <c r="X986" s="151"/>
      <c r="Y986" s="151"/>
      <c r="Z986" s="151"/>
      <c r="AA986" s="151"/>
      <c r="AB986" s="151"/>
      <c r="AC986" s="151"/>
      <c r="AD986" s="151"/>
      <c r="AE986" s="151"/>
      <c r="AF986" s="151"/>
      <c r="AG986" s="151" t="s">
        <v>250</v>
      </c>
      <c r="AH986" s="151">
        <v>0</v>
      </c>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row>
    <row r="987" spans="1:60" outlineLevel="1">
      <c r="A987" s="158"/>
      <c r="B987" s="159"/>
      <c r="C987" s="198" t="s">
        <v>2804</v>
      </c>
      <c r="D987" s="190"/>
      <c r="E987" s="191">
        <v>37.700000000000003</v>
      </c>
      <c r="F987" s="160"/>
      <c r="G987" s="160"/>
      <c r="H987" s="160"/>
      <c r="I987" s="160"/>
      <c r="J987" s="160"/>
      <c r="K987" s="160"/>
      <c r="L987" s="160"/>
      <c r="M987" s="160"/>
      <c r="N987" s="160"/>
      <c r="O987" s="160"/>
      <c r="P987" s="160"/>
      <c r="Q987" s="160"/>
      <c r="R987" s="160"/>
      <c r="S987" s="160"/>
      <c r="T987" s="160"/>
      <c r="U987" s="160"/>
      <c r="V987" s="160"/>
      <c r="W987" s="160"/>
      <c r="X987" s="151"/>
      <c r="Y987" s="151"/>
      <c r="Z987" s="151"/>
      <c r="AA987" s="151"/>
      <c r="AB987" s="151"/>
      <c r="AC987" s="151"/>
      <c r="AD987" s="151"/>
      <c r="AE987" s="151"/>
      <c r="AF987" s="151"/>
      <c r="AG987" s="151" t="s">
        <v>250</v>
      </c>
      <c r="AH987" s="151">
        <v>0</v>
      </c>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row>
    <row r="988" spans="1:60" outlineLevel="1">
      <c r="A988" s="158"/>
      <c r="B988" s="159"/>
      <c r="C988" s="198" t="s">
        <v>2805</v>
      </c>
      <c r="D988" s="190"/>
      <c r="E988" s="191">
        <v>87.75</v>
      </c>
      <c r="F988" s="160"/>
      <c r="G988" s="160"/>
      <c r="H988" s="160"/>
      <c r="I988" s="160"/>
      <c r="J988" s="160"/>
      <c r="K988" s="160"/>
      <c r="L988" s="160"/>
      <c r="M988" s="160"/>
      <c r="N988" s="160"/>
      <c r="O988" s="160"/>
      <c r="P988" s="160"/>
      <c r="Q988" s="160"/>
      <c r="R988" s="160"/>
      <c r="S988" s="160"/>
      <c r="T988" s="160"/>
      <c r="U988" s="160"/>
      <c r="V988" s="160"/>
      <c r="W988" s="160"/>
      <c r="X988" s="151"/>
      <c r="Y988" s="151"/>
      <c r="Z988" s="151"/>
      <c r="AA988" s="151"/>
      <c r="AB988" s="151"/>
      <c r="AC988" s="151"/>
      <c r="AD988" s="151"/>
      <c r="AE988" s="151"/>
      <c r="AF988" s="151"/>
      <c r="AG988" s="151" t="s">
        <v>250</v>
      </c>
      <c r="AH988" s="151">
        <v>0</v>
      </c>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row>
    <row r="989" spans="1:60" outlineLevel="1">
      <c r="A989" s="158"/>
      <c r="B989" s="159"/>
      <c r="C989" s="198" t="s">
        <v>2806</v>
      </c>
      <c r="D989" s="190"/>
      <c r="E989" s="191">
        <v>70.665000000000006</v>
      </c>
      <c r="F989" s="160"/>
      <c r="G989" s="160"/>
      <c r="H989" s="160"/>
      <c r="I989" s="160"/>
      <c r="J989" s="160"/>
      <c r="K989" s="160"/>
      <c r="L989" s="160"/>
      <c r="M989" s="160"/>
      <c r="N989" s="160"/>
      <c r="O989" s="160"/>
      <c r="P989" s="160"/>
      <c r="Q989" s="160"/>
      <c r="R989" s="160"/>
      <c r="S989" s="160"/>
      <c r="T989" s="160"/>
      <c r="U989" s="160"/>
      <c r="V989" s="160"/>
      <c r="W989" s="160"/>
      <c r="X989" s="151"/>
      <c r="Y989" s="151"/>
      <c r="Z989" s="151"/>
      <c r="AA989" s="151"/>
      <c r="AB989" s="151"/>
      <c r="AC989" s="151"/>
      <c r="AD989" s="151"/>
      <c r="AE989" s="151"/>
      <c r="AF989" s="151"/>
      <c r="AG989" s="151" t="s">
        <v>250</v>
      </c>
      <c r="AH989" s="151">
        <v>0</v>
      </c>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row>
    <row r="990" spans="1:60" outlineLevel="1">
      <c r="A990" s="158"/>
      <c r="B990" s="159"/>
      <c r="C990" s="198" t="s">
        <v>2807</v>
      </c>
      <c r="D990" s="190"/>
      <c r="E990" s="191">
        <v>249.36</v>
      </c>
      <c r="F990" s="160"/>
      <c r="G990" s="160"/>
      <c r="H990" s="160"/>
      <c r="I990" s="160"/>
      <c r="J990" s="160"/>
      <c r="K990" s="160"/>
      <c r="L990" s="160"/>
      <c r="M990" s="160"/>
      <c r="N990" s="160"/>
      <c r="O990" s="160"/>
      <c r="P990" s="160"/>
      <c r="Q990" s="160"/>
      <c r="R990" s="160"/>
      <c r="S990" s="160"/>
      <c r="T990" s="160"/>
      <c r="U990" s="160"/>
      <c r="V990" s="160"/>
      <c r="W990" s="160"/>
      <c r="X990" s="151"/>
      <c r="Y990" s="151"/>
      <c r="Z990" s="151"/>
      <c r="AA990" s="151"/>
      <c r="AB990" s="151"/>
      <c r="AC990" s="151"/>
      <c r="AD990" s="151"/>
      <c r="AE990" s="151"/>
      <c r="AF990" s="151"/>
      <c r="AG990" s="151" t="s">
        <v>250</v>
      </c>
      <c r="AH990" s="151">
        <v>0</v>
      </c>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row>
    <row r="991" spans="1:60" outlineLevel="1">
      <c r="A991" s="158"/>
      <c r="B991" s="159"/>
      <c r="C991" s="198" t="s">
        <v>2808</v>
      </c>
      <c r="D991" s="190"/>
      <c r="E991" s="191">
        <v>135.72</v>
      </c>
      <c r="F991" s="160"/>
      <c r="G991" s="160"/>
      <c r="H991" s="160"/>
      <c r="I991" s="160"/>
      <c r="J991" s="160"/>
      <c r="K991" s="160"/>
      <c r="L991" s="160"/>
      <c r="M991" s="160"/>
      <c r="N991" s="160"/>
      <c r="O991" s="160"/>
      <c r="P991" s="160"/>
      <c r="Q991" s="160"/>
      <c r="R991" s="160"/>
      <c r="S991" s="160"/>
      <c r="T991" s="160"/>
      <c r="U991" s="160"/>
      <c r="V991" s="160"/>
      <c r="W991" s="160"/>
      <c r="X991" s="151"/>
      <c r="Y991" s="151"/>
      <c r="Z991" s="151"/>
      <c r="AA991" s="151"/>
      <c r="AB991" s="151"/>
      <c r="AC991" s="151"/>
      <c r="AD991" s="151"/>
      <c r="AE991" s="151"/>
      <c r="AF991" s="151"/>
      <c r="AG991" s="151" t="s">
        <v>250</v>
      </c>
      <c r="AH991" s="151">
        <v>0</v>
      </c>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row>
    <row r="992" spans="1:60" ht="22.5" outlineLevel="1">
      <c r="A992" s="168">
        <v>71</v>
      </c>
      <c r="B992" s="169" t="s">
        <v>777</v>
      </c>
      <c r="C992" s="185" t="s">
        <v>778</v>
      </c>
      <c r="D992" s="170" t="s">
        <v>292</v>
      </c>
      <c r="E992" s="171">
        <v>1752.3164999999999</v>
      </c>
      <c r="F992" s="172">
        <v>0</v>
      </c>
      <c r="G992" s="173">
        <f>ROUND(E992*F992,2)</f>
        <v>0</v>
      </c>
      <c r="H992" s="172"/>
      <c r="I992" s="173">
        <f>ROUND(E992*H992,2)</f>
        <v>0</v>
      </c>
      <c r="J992" s="172"/>
      <c r="K992" s="173">
        <f>ROUND(E992*J992,2)</f>
        <v>0</v>
      </c>
      <c r="L992" s="173">
        <v>21</v>
      </c>
      <c r="M992" s="173">
        <f>G992*(1+L992/100)</f>
        <v>0</v>
      </c>
      <c r="N992" s="173">
        <v>1.3999999999999999E-4</v>
      </c>
      <c r="O992" s="173">
        <f>ROUND(E992*N992,2)</f>
        <v>0.25</v>
      </c>
      <c r="P992" s="173">
        <v>0</v>
      </c>
      <c r="Q992" s="173">
        <f>ROUND(E992*P992,2)</f>
        <v>0</v>
      </c>
      <c r="R992" s="173" t="s">
        <v>277</v>
      </c>
      <c r="S992" s="173" t="s">
        <v>201</v>
      </c>
      <c r="T992" s="174" t="s">
        <v>245</v>
      </c>
      <c r="U992" s="160">
        <v>0</v>
      </c>
      <c r="V992" s="160">
        <f>ROUND(E992*U992,2)</f>
        <v>0</v>
      </c>
      <c r="W992" s="160"/>
      <c r="X992" s="151"/>
      <c r="Y992" s="151"/>
      <c r="Z992" s="151"/>
      <c r="AA992" s="151"/>
      <c r="AB992" s="151"/>
      <c r="AC992" s="151"/>
      <c r="AD992" s="151"/>
      <c r="AE992" s="151"/>
      <c r="AF992" s="151"/>
      <c r="AG992" s="151" t="s">
        <v>278</v>
      </c>
      <c r="AH992" s="151"/>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row>
    <row r="993" spans="1:60" outlineLevel="1">
      <c r="A993" s="158"/>
      <c r="B993" s="159"/>
      <c r="C993" s="199" t="s">
        <v>279</v>
      </c>
      <c r="D993" s="192"/>
      <c r="E993" s="193"/>
      <c r="F993" s="160"/>
      <c r="G993" s="160"/>
      <c r="H993" s="160"/>
      <c r="I993" s="160"/>
      <c r="J993" s="160"/>
      <c r="K993" s="160"/>
      <c r="L993" s="160"/>
      <c r="M993" s="160"/>
      <c r="N993" s="160"/>
      <c r="O993" s="160"/>
      <c r="P993" s="160"/>
      <c r="Q993" s="160"/>
      <c r="R993" s="160"/>
      <c r="S993" s="160"/>
      <c r="T993" s="160"/>
      <c r="U993" s="160"/>
      <c r="V993" s="160"/>
      <c r="W993" s="160"/>
      <c r="X993" s="151"/>
      <c r="Y993" s="151"/>
      <c r="Z993" s="151"/>
      <c r="AA993" s="151"/>
      <c r="AB993" s="151"/>
      <c r="AC993" s="151"/>
      <c r="AD993" s="151"/>
      <c r="AE993" s="151"/>
      <c r="AF993" s="151"/>
      <c r="AG993" s="151" t="s">
        <v>250</v>
      </c>
      <c r="AH993" s="151"/>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row>
    <row r="994" spans="1:60" outlineLevel="1">
      <c r="A994" s="158"/>
      <c r="B994" s="159"/>
      <c r="C994" s="200" t="s">
        <v>2811</v>
      </c>
      <c r="D994" s="192"/>
      <c r="E994" s="193">
        <v>356</v>
      </c>
      <c r="F994" s="160"/>
      <c r="G994" s="160"/>
      <c r="H994" s="160"/>
      <c r="I994" s="160"/>
      <c r="J994" s="160"/>
      <c r="K994" s="160"/>
      <c r="L994" s="160"/>
      <c r="M994" s="160"/>
      <c r="N994" s="160"/>
      <c r="O994" s="160"/>
      <c r="P994" s="160"/>
      <c r="Q994" s="160"/>
      <c r="R994" s="160"/>
      <c r="S994" s="160"/>
      <c r="T994" s="160"/>
      <c r="U994" s="160"/>
      <c r="V994" s="160"/>
      <c r="W994" s="160"/>
      <c r="X994" s="151"/>
      <c r="Y994" s="151"/>
      <c r="Z994" s="151"/>
      <c r="AA994" s="151"/>
      <c r="AB994" s="151"/>
      <c r="AC994" s="151"/>
      <c r="AD994" s="151"/>
      <c r="AE994" s="151"/>
      <c r="AF994" s="151"/>
      <c r="AG994" s="151" t="s">
        <v>250</v>
      </c>
      <c r="AH994" s="151">
        <v>2</v>
      </c>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row>
    <row r="995" spans="1:60" outlineLevel="1">
      <c r="A995" s="158"/>
      <c r="B995" s="159"/>
      <c r="C995" s="200" t="s">
        <v>2812</v>
      </c>
      <c r="D995" s="192"/>
      <c r="E995" s="193">
        <v>51.6</v>
      </c>
      <c r="F995" s="160"/>
      <c r="G995" s="160"/>
      <c r="H995" s="160"/>
      <c r="I995" s="160"/>
      <c r="J995" s="160"/>
      <c r="K995" s="160"/>
      <c r="L995" s="160"/>
      <c r="M995" s="160"/>
      <c r="N995" s="160"/>
      <c r="O995" s="160"/>
      <c r="P995" s="160"/>
      <c r="Q995" s="160"/>
      <c r="R995" s="160"/>
      <c r="S995" s="160"/>
      <c r="T995" s="160"/>
      <c r="U995" s="160"/>
      <c r="V995" s="160"/>
      <c r="W995" s="160"/>
      <c r="X995" s="151"/>
      <c r="Y995" s="151"/>
      <c r="Z995" s="151"/>
      <c r="AA995" s="151"/>
      <c r="AB995" s="151"/>
      <c r="AC995" s="151"/>
      <c r="AD995" s="151"/>
      <c r="AE995" s="151"/>
      <c r="AF995" s="151"/>
      <c r="AG995" s="151" t="s">
        <v>250</v>
      </c>
      <c r="AH995" s="151">
        <v>2</v>
      </c>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row>
    <row r="996" spans="1:60" outlineLevel="1">
      <c r="A996" s="158"/>
      <c r="B996" s="159"/>
      <c r="C996" s="200" t="s">
        <v>2813</v>
      </c>
      <c r="D996" s="192"/>
      <c r="E996" s="193">
        <v>158.94999999999999</v>
      </c>
      <c r="F996" s="160"/>
      <c r="G996" s="160"/>
      <c r="H996" s="160"/>
      <c r="I996" s="160"/>
      <c r="J996" s="160"/>
      <c r="K996" s="160"/>
      <c r="L996" s="160"/>
      <c r="M996" s="160"/>
      <c r="N996" s="160"/>
      <c r="O996" s="160"/>
      <c r="P996" s="160"/>
      <c r="Q996" s="160"/>
      <c r="R996" s="160"/>
      <c r="S996" s="160"/>
      <c r="T996" s="160"/>
      <c r="U996" s="160"/>
      <c r="V996" s="160"/>
      <c r="W996" s="160"/>
      <c r="X996" s="151"/>
      <c r="Y996" s="151"/>
      <c r="Z996" s="151"/>
      <c r="AA996" s="151"/>
      <c r="AB996" s="151"/>
      <c r="AC996" s="151"/>
      <c r="AD996" s="151"/>
      <c r="AE996" s="151"/>
      <c r="AF996" s="151"/>
      <c r="AG996" s="151" t="s">
        <v>250</v>
      </c>
      <c r="AH996" s="151">
        <v>2</v>
      </c>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row>
    <row r="997" spans="1:60" outlineLevel="1">
      <c r="A997" s="158"/>
      <c r="B997" s="159"/>
      <c r="C997" s="200" t="s">
        <v>2814</v>
      </c>
      <c r="D997" s="192"/>
      <c r="E997" s="193">
        <v>124.95</v>
      </c>
      <c r="F997" s="160"/>
      <c r="G997" s="160"/>
      <c r="H997" s="160"/>
      <c r="I997" s="160"/>
      <c r="J997" s="160"/>
      <c r="K997" s="160"/>
      <c r="L997" s="160"/>
      <c r="M997" s="160"/>
      <c r="N997" s="160"/>
      <c r="O997" s="160"/>
      <c r="P997" s="160"/>
      <c r="Q997" s="160"/>
      <c r="R997" s="160"/>
      <c r="S997" s="160"/>
      <c r="T997" s="160"/>
      <c r="U997" s="160"/>
      <c r="V997" s="160"/>
      <c r="W997" s="160"/>
      <c r="X997" s="151"/>
      <c r="Y997" s="151"/>
      <c r="Z997" s="151"/>
      <c r="AA997" s="151"/>
      <c r="AB997" s="151"/>
      <c r="AC997" s="151"/>
      <c r="AD997" s="151"/>
      <c r="AE997" s="151"/>
      <c r="AF997" s="151"/>
      <c r="AG997" s="151" t="s">
        <v>250</v>
      </c>
      <c r="AH997" s="151">
        <v>2</v>
      </c>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row>
    <row r="998" spans="1:60" outlineLevel="1">
      <c r="A998" s="158"/>
      <c r="B998" s="159"/>
      <c r="C998" s="200" t="s">
        <v>2815</v>
      </c>
      <c r="D998" s="192"/>
      <c r="E998" s="193">
        <v>16.12</v>
      </c>
      <c r="F998" s="160"/>
      <c r="G998" s="160"/>
      <c r="H998" s="160"/>
      <c r="I998" s="160"/>
      <c r="J998" s="160"/>
      <c r="K998" s="160"/>
      <c r="L998" s="160"/>
      <c r="M998" s="160"/>
      <c r="N998" s="160"/>
      <c r="O998" s="160"/>
      <c r="P998" s="160"/>
      <c r="Q998" s="160"/>
      <c r="R998" s="160"/>
      <c r="S998" s="160"/>
      <c r="T998" s="160"/>
      <c r="U998" s="160"/>
      <c r="V998" s="160"/>
      <c r="W998" s="160"/>
      <c r="X998" s="151"/>
      <c r="Y998" s="151"/>
      <c r="Z998" s="151"/>
      <c r="AA998" s="151"/>
      <c r="AB998" s="151"/>
      <c r="AC998" s="151"/>
      <c r="AD998" s="151"/>
      <c r="AE998" s="151"/>
      <c r="AF998" s="151"/>
      <c r="AG998" s="151" t="s">
        <v>250</v>
      </c>
      <c r="AH998" s="151">
        <v>2</v>
      </c>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row>
    <row r="999" spans="1:60" outlineLevel="1">
      <c r="A999" s="158"/>
      <c r="B999" s="159"/>
      <c r="C999" s="200" t="s">
        <v>2816</v>
      </c>
      <c r="D999" s="192"/>
      <c r="E999" s="193">
        <v>75.5</v>
      </c>
      <c r="F999" s="160"/>
      <c r="G999" s="160"/>
      <c r="H999" s="160"/>
      <c r="I999" s="160"/>
      <c r="J999" s="160"/>
      <c r="K999" s="160"/>
      <c r="L999" s="160"/>
      <c r="M999" s="160"/>
      <c r="N999" s="160"/>
      <c r="O999" s="160"/>
      <c r="P999" s="160"/>
      <c r="Q999" s="160"/>
      <c r="R999" s="160"/>
      <c r="S999" s="160"/>
      <c r="T999" s="160"/>
      <c r="U999" s="160"/>
      <c r="V999" s="160"/>
      <c r="W999" s="160"/>
      <c r="X999" s="151"/>
      <c r="Y999" s="151"/>
      <c r="Z999" s="151"/>
      <c r="AA999" s="151"/>
      <c r="AB999" s="151"/>
      <c r="AC999" s="151"/>
      <c r="AD999" s="151"/>
      <c r="AE999" s="151"/>
      <c r="AF999" s="151"/>
      <c r="AG999" s="151" t="s">
        <v>250</v>
      </c>
      <c r="AH999" s="151">
        <v>2</v>
      </c>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row>
    <row r="1000" spans="1:60" outlineLevel="1">
      <c r="A1000" s="158"/>
      <c r="B1000" s="159"/>
      <c r="C1000" s="200" t="s">
        <v>2817</v>
      </c>
      <c r="D1000" s="192"/>
      <c r="E1000" s="193">
        <v>134.5</v>
      </c>
      <c r="F1000" s="160"/>
      <c r="G1000" s="160"/>
      <c r="H1000" s="160"/>
      <c r="I1000" s="160"/>
      <c r="J1000" s="160"/>
      <c r="K1000" s="160"/>
      <c r="L1000" s="160"/>
      <c r="M1000" s="160"/>
      <c r="N1000" s="160"/>
      <c r="O1000" s="160"/>
      <c r="P1000" s="160"/>
      <c r="Q1000" s="160"/>
      <c r="R1000" s="160"/>
      <c r="S1000" s="160"/>
      <c r="T1000" s="160"/>
      <c r="U1000" s="160"/>
      <c r="V1000" s="160"/>
      <c r="W1000" s="160"/>
      <c r="X1000" s="151"/>
      <c r="Y1000" s="151"/>
      <c r="Z1000" s="151"/>
      <c r="AA1000" s="151"/>
      <c r="AB1000" s="151"/>
      <c r="AC1000" s="151"/>
      <c r="AD1000" s="151"/>
      <c r="AE1000" s="151"/>
      <c r="AF1000" s="151"/>
      <c r="AG1000" s="151" t="s">
        <v>250</v>
      </c>
      <c r="AH1000" s="151">
        <v>2</v>
      </c>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row>
    <row r="1001" spans="1:60" outlineLevel="1">
      <c r="A1001" s="158"/>
      <c r="B1001" s="159"/>
      <c r="C1001" s="200" t="s">
        <v>2818</v>
      </c>
      <c r="D1001" s="192"/>
      <c r="E1001" s="193">
        <v>94.2</v>
      </c>
      <c r="F1001" s="160"/>
      <c r="G1001" s="160"/>
      <c r="H1001" s="160"/>
      <c r="I1001" s="160"/>
      <c r="J1001" s="160"/>
      <c r="K1001" s="160"/>
      <c r="L1001" s="160"/>
      <c r="M1001" s="160"/>
      <c r="N1001" s="160"/>
      <c r="O1001" s="160"/>
      <c r="P1001" s="160"/>
      <c r="Q1001" s="160"/>
      <c r="R1001" s="160"/>
      <c r="S1001" s="160"/>
      <c r="T1001" s="160"/>
      <c r="U1001" s="160"/>
      <c r="V1001" s="160"/>
      <c r="W1001" s="160"/>
      <c r="X1001" s="151"/>
      <c r="Y1001" s="151"/>
      <c r="Z1001" s="151"/>
      <c r="AA1001" s="151"/>
      <c r="AB1001" s="151"/>
      <c r="AC1001" s="151"/>
      <c r="AD1001" s="151"/>
      <c r="AE1001" s="151"/>
      <c r="AF1001" s="151"/>
      <c r="AG1001" s="151" t="s">
        <v>250</v>
      </c>
      <c r="AH1001" s="151">
        <v>2</v>
      </c>
      <c r="AI1001" s="151"/>
      <c r="AJ1001" s="151"/>
      <c r="AK1001" s="151"/>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row>
    <row r="1002" spans="1:60" outlineLevel="1">
      <c r="A1002" s="158"/>
      <c r="B1002" s="159"/>
      <c r="C1002" s="200" t="s">
        <v>2820</v>
      </c>
      <c r="D1002" s="192"/>
      <c r="E1002" s="193">
        <v>37.700000000000003</v>
      </c>
      <c r="F1002" s="160"/>
      <c r="G1002" s="160"/>
      <c r="H1002" s="160"/>
      <c r="I1002" s="160"/>
      <c r="J1002" s="160"/>
      <c r="K1002" s="160"/>
      <c r="L1002" s="160"/>
      <c r="M1002" s="160"/>
      <c r="N1002" s="160"/>
      <c r="O1002" s="160"/>
      <c r="P1002" s="160"/>
      <c r="Q1002" s="160"/>
      <c r="R1002" s="160"/>
      <c r="S1002" s="160"/>
      <c r="T1002" s="160"/>
      <c r="U1002" s="160"/>
      <c r="V1002" s="160"/>
      <c r="W1002" s="160"/>
      <c r="X1002" s="151"/>
      <c r="Y1002" s="151"/>
      <c r="Z1002" s="151"/>
      <c r="AA1002" s="151"/>
      <c r="AB1002" s="151"/>
      <c r="AC1002" s="151"/>
      <c r="AD1002" s="151"/>
      <c r="AE1002" s="151"/>
      <c r="AF1002" s="151"/>
      <c r="AG1002" s="151" t="s">
        <v>250</v>
      </c>
      <c r="AH1002" s="151">
        <v>2</v>
      </c>
      <c r="AI1002" s="151"/>
      <c r="AJ1002" s="151"/>
      <c r="AK1002" s="151"/>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row>
    <row r="1003" spans="1:60" outlineLevel="1">
      <c r="A1003" s="158"/>
      <c r="B1003" s="159"/>
      <c r="C1003" s="200" t="s">
        <v>2821</v>
      </c>
      <c r="D1003" s="192"/>
      <c r="E1003" s="193">
        <v>87.75</v>
      </c>
      <c r="F1003" s="160"/>
      <c r="G1003" s="160"/>
      <c r="H1003" s="160"/>
      <c r="I1003" s="160"/>
      <c r="J1003" s="160"/>
      <c r="K1003" s="160"/>
      <c r="L1003" s="160"/>
      <c r="M1003" s="160"/>
      <c r="N1003" s="160"/>
      <c r="O1003" s="160"/>
      <c r="P1003" s="160"/>
      <c r="Q1003" s="160"/>
      <c r="R1003" s="160"/>
      <c r="S1003" s="160"/>
      <c r="T1003" s="160"/>
      <c r="U1003" s="160"/>
      <c r="V1003" s="160"/>
      <c r="W1003" s="160"/>
      <c r="X1003" s="151"/>
      <c r="Y1003" s="151"/>
      <c r="Z1003" s="151"/>
      <c r="AA1003" s="151"/>
      <c r="AB1003" s="151"/>
      <c r="AC1003" s="151"/>
      <c r="AD1003" s="151"/>
      <c r="AE1003" s="151"/>
      <c r="AF1003" s="151"/>
      <c r="AG1003" s="151" t="s">
        <v>250</v>
      </c>
      <c r="AH1003" s="151">
        <v>2</v>
      </c>
      <c r="AI1003" s="151"/>
      <c r="AJ1003" s="151"/>
      <c r="AK1003" s="151"/>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row>
    <row r="1004" spans="1:60" outlineLevel="1">
      <c r="A1004" s="158"/>
      <c r="B1004" s="159"/>
      <c r="C1004" s="200" t="s">
        <v>2822</v>
      </c>
      <c r="D1004" s="192"/>
      <c r="E1004" s="193">
        <v>70.665000000000006</v>
      </c>
      <c r="F1004" s="160"/>
      <c r="G1004" s="160"/>
      <c r="H1004" s="160"/>
      <c r="I1004" s="160"/>
      <c r="J1004" s="160"/>
      <c r="K1004" s="160"/>
      <c r="L1004" s="160"/>
      <c r="M1004" s="160"/>
      <c r="N1004" s="160"/>
      <c r="O1004" s="160"/>
      <c r="P1004" s="160"/>
      <c r="Q1004" s="160"/>
      <c r="R1004" s="160"/>
      <c r="S1004" s="160"/>
      <c r="T1004" s="160"/>
      <c r="U1004" s="160"/>
      <c r="V1004" s="160"/>
      <c r="W1004" s="160"/>
      <c r="X1004" s="151"/>
      <c r="Y1004" s="151"/>
      <c r="Z1004" s="151"/>
      <c r="AA1004" s="151"/>
      <c r="AB1004" s="151"/>
      <c r="AC1004" s="151"/>
      <c r="AD1004" s="151"/>
      <c r="AE1004" s="151"/>
      <c r="AF1004" s="151"/>
      <c r="AG1004" s="151" t="s">
        <v>250</v>
      </c>
      <c r="AH1004" s="151">
        <v>2</v>
      </c>
      <c r="AI1004" s="151"/>
      <c r="AJ1004" s="151"/>
      <c r="AK1004" s="151"/>
      <c r="AL1004" s="151"/>
      <c r="AM1004" s="151"/>
      <c r="AN1004" s="151"/>
      <c r="AO1004" s="151"/>
      <c r="AP1004" s="151"/>
      <c r="AQ1004" s="151"/>
      <c r="AR1004" s="151"/>
      <c r="AS1004" s="151"/>
      <c r="AT1004" s="151"/>
      <c r="AU1004" s="151"/>
      <c r="AV1004" s="151"/>
      <c r="AW1004" s="151"/>
      <c r="AX1004" s="151"/>
      <c r="AY1004" s="151"/>
      <c r="AZ1004" s="151"/>
      <c r="BA1004" s="151"/>
      <c r="BB1004" s="151"/>
      <c r="BC1004" s="151"/>
      <c r="BD1004" s="151"/>
      <c r="BE1004" s="151"/>
      <c r="BF1004" s="151"/>
      <c r="BG1004" s="151"/>
      <c r="BH1004" s="151"/>
    </row>
    <row r="1005" spans="1:60" outlineLevel="1">
      <c r="A1005" s="158"/>
      <c r="B1005" s="159"/>
      <c r="C1005" s="200" t="s">
        <v>2823</v>
      </c>
      <c r="D1005" s="192"/>
      <c r="E1005" s="193">
        <v>249.36</v>
      </c>
      <c r="F1005" s="160"/>
      <c r="G1005" s="160"/>
      <c r="H1005" s="160"/>
      <c r="I1005" s="160"/>
      <c r="J1005" s="160"/>
      <c r="K1005" s="160"/>
      <c r="L1005" s="160"/>
      <c r="M1005" s="160"/>
      <c r="N1005" s="160"/>
      <c r="O1005" s="160"/>
      <c r="P1005" s="160"/>
      <c r="Q1005" s="160"/>
      <c r="R1005" s="160"/>
      <c r="S1005" s="160"/>
      <c r="T1005" s="160"/>
      <c r="U1005" s="160"/>
      <c r="V1005" s="160"/>
      <c r="W1005" s="160"/>
      <c r="X1005" s="151"/>
      <c r="Y1005" s="151"/>
      <c r="Z1005" s="151"/>
      <c r="AA1005" s="151"/>
      <c r="AB1005" s="151"/>
      <c r="AC1005" s="151"/>
      <c r="AD1005" s="151"/>
      <c r="AE1005" s="151"/>
      <c r="AF1005" s="151"/>
      <c r="AG1005" s="151" t="s">
        <v>250</v>
      </c>
      <c r="AH1005" s="151">
        <v>2</v>
      </c>
      <c r="AI1005" s="151"/>
      <c r="AJ1005" s="151"/>
      <c r="AK1005" s="151"/>
      <c r="AL1005" s="151"/>
      <c r="AM1005" s="151"/>
      <c r="AN1005" s="151"/>
      <c r="AO1005" s="151"/>
      <c r="AP1005" s="151"/>
      <c r="AQ1005" s="151"/>
      <c r="AR1005" s="151"/>
      <c r="AS1005" s="151"/>
      <c r="AT1005" s="151"/>
      <c r="AU1005" s="151"/>
      <c r="AV1005" s="151"/>
      <c r="AW1005" s="151"/>
      <c r="AX1005" s="151"/>
      <c r="AY1005" s="151"/>
      <c r="AZ1005" s="151"/>
      <c r="BA1005" s="151"/>
      <c r="BB1005" s="151"/>
      <c r="BC1005" s="151"/>
      <c r="BD1005" s="151"/>
      <c r="BE1005" s="151"/>
      <c r="BF1005" s="151"/>
      <c r="BG1005" s="151"/>
      <c r="BH1005" s="151"/>
    </row>
    <row r="1006" spans="1:60" outlineLevel="1">
      <c r="A1006" s="158"/>
      <c r="B1006" s="159"/>
      <c r="C1006" s="200" t="s">
        <v>2824</v>
      </c>
      <c r="D1006" s="192"/>
      <c r="E1006" s="193">
        <v>135.72</v>
      </c>
      <c r="F1006" s="160"/>
      <c r="G1006" s="160"/>
      <c r="H1006" s="160"/>
      <c r="I1006" s="160"/>
      <c r="J1006" s="160"/>
      <c r="K1006" s="160"/>
      <c r="L1006" s="160"/>
      <c r="M1006" s="160"/>
      <c r="N1006" s="160"/>
      <c r="O1006" s="160"/>
      <c r="P1006" s="160"/>
      <c r="Q1006" s="160"/>
      <c r="R1006" s="160"/>
      <c r="S1006" s="160"/>
      <c r="T1006" s="160"/>
      <c r="U1006" s="160"/>
      <c r="V1006" s="160"/>
      <c r="W1006" s="160"/>
      <c r="X1006" s="151"/>
      <c r="Y1006" s="151"/>
      <c r="Z1006" s="151"/>
      <c r="AA1006" s="151"/>
      <c r="AB1006" s="151"/>
      <c r="AC1006" s="151"/>
      <c r="AD1006" s="151"/>
      <c r="AE1006" s="151"/>
      <c r="AF1006" s="151"/>
      <c r="AG1006" s="151" t="s">
        <v>250</v>
      </c>
      <c r="AH1006" s="151">
        <v>2</v>
      </c>
      <c r="AI1006" s="151"/>
      <c r="AJ1006" s="151"/>
      <c r="AK1006" s="151"/>
      <c r="AL1006" s="151"/>
      <c r="AM1006" s="151"/>
      <c r="AN1006" s="151"/>
      <c r="AO1006" s="151"/>
      <c r="AP1006" s="151"/>
      <c r="AQ1006" s="151"/>
      <c r="AR1006" s="151"/>
      <c r="AS1006" s="151"/>
      <c r="AT1006" s="151"/>
      <c r="AU1006" s="151"/>
      <c r="AV1006" s="151"/>
      <c r="AW1006" s="151"/>
      <c r="AX1006" s="151"/>
      <c r="AY1006" s="151"/>
      <c r="AZ1006" s="151"/>
      <c r="BA1006" s="151"/>
      <c r="BB1006" s="151"/>
      <c r="BC1006" s="151"/>
      <c r="BD1006" s="151"/>
      <c r="BE1006" s="151"/>
      <c r="BF1006" s="151"/>
      <c r="BG1006" s="151"/>
      <c r="BH1006" s="151"/>
    </row>
    <row r="1007" spans="1:60" outlineLevel="1">
      <c r="A1007" s="158"/>
      <c r="B1007" s="159"/>
      <c r="C1007" s="201" t="s">
        <v>284</v>
      </c>
      <c r="D1007" s="194"/>
      <c r="E1007" s="195">
        <v>1593.0150000000001</v>
      </c>
      <c r="F1007" s="160"/>
      <c r="G1007" s="160"/>
      <c r="H1007" s="160"/>
      <c r="I1007" s="160"/>
      <c r="J1007" s="160"/>
      <c r="K1007" s="160"/>
      <c r="L1007" s="160"/>
      <c r="M1007" s="160"/>
      <c r="N1007" s="160"/>
      <c r="O1007" s="160"/>
      <c r="P1007" s="160"/>
      <c r="Q1007" s="160"/>
      <c r="R1007" s="160"/>
      <c r="S1007" s="160"/>
      <c r="T1007" s="160"/>
      <c r="U1007" s="160"/>
      <c r="V1007" s="160"/>
      <c r="W1007" s="160"/>
      <c r="X1007" s="151"/>
      <c r="Y1007" s="151"/>
      <c r="Z1007" s="151"/>
      <c r="AA1007" s="151"/>
      <c r="AB1007" s="151"/>
      <c r="AC1007" s="151"/>
      <c r="AD1007" s="151"/>
      <c r="AE1007" s="151"/>
      <c r="AF1007" s="151"/>
      <c r="AG1007" s="151" t="s">
        <v>250</v>
      </c>
      <c r="AH1007" s="151">
        <v>3</v>
      </c>
      <c r="AI1007" s="151"/>
      <c r="AJ1007" s="151"/>
      <c r="AK1007" s="151"/>
      <c r="AL1007" s="151"/>
      <c r="AM1007" s="151"/>
      <c r="AN1007" s="151"/>
      <c r="AO1007" s="151"/>
      <c r="AP1007" s="151"/>
      <c r="AQ1007" s="151"/>
      <c r="AR1007" s="151"/>
      <c r="AS1007" s="151"/>
      <c r="AT1007" s="151"/>
      <c r="AU1007" s="151"/>
      <c r="AV1007" s="151"/>
      <c r="AW1007" s="151"/>
      <c r="AX1007" s="151"/>
      <c r="AY1007" s="151"/>
      <c r="AZ1007" s="151"/>
      <c r="BA1007" s="151"/>
      <c r="BB1007" s="151"/>
      <c r="BC1007" s="151"/>
      <c r="BD1007" s="151"/>
      <c r="BE1007" s="151"/>
      <c r="BF1007" s="151"/>
      <c r="BG1007" s="151"/>
      <c r="BH1007" s="151"/>
    </row>
    <row r="1008" spans="1:60" outlineLevel="1">
      <c r="A1008" s="158"/>
      <c r="B1008" s="159"/>
      <c r="C1008" s="199" t="s">
        <v>285</v>
      </c>
      <c r="D1008" s="192"/>
      <c r="E1008" s="193"/>
      <c r="F1008" s="160"/>
      <c r="G1008" s="160"/>
      <c r="H1008" s="160"/>
      <c r="I1008" s="160"/>
      <c r="J1008" s="160"/>
      <c r="K1008" s="160"/>
      <c r="L1008" s="160"/>
      <c r="M1008" s="160"/>
      <c r="N1008" s="160"/>
      <c r="O1008" s="160"/>
      <c r="P1008" s="160"/>
      <c r="Q1008" s="160"/>
      <c r="R1008" s="160"/>
      <c r="S1008" s="160"/>
      <c r="T1008" s="160"/>
      <c r="U1008" s="160"/>
      <c r="V1008" s="160"/>
      <c r="W1008" s="160"/>
      <c r="X1008" s="151"/>
      <c r="Y1008" s="151"/>
      <c r="Z1008" s="151"/>
      <c r="AA1008" s="151"/>
      <c r="AB1008" s="151"/>
      <c r="AC1008" s="151"/>
      <c r="AD1008" s="151"/>
      <c r="AE1008" s="151"/>
      <c r="AF1008" s="151"/>
      <c r="AG1008" s="151" t="s">
        <v>250</v>
      </c>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c r="BA1008" s="151"/>
      <c r="BB1008" s="151"/>
      <c r="BC1008" s="151"/>
      <c r="BD1008" s="151"/>
      <c r="BE1008" s="151"/>
      <c r="BF1008" s="151"/>
      <c r="BG1008" s="151"/>
      <c r="BH1008" s="151"/>
    </row>
    <row r="1009" spans="1:60" outlineLevel="1">
      <c r="A1009" s="158"/>
      <c r="B1009" s="159"/>
      <c r="C1009" s="198" t="s">
        <v>2831</v>
      </c>
      <c r="D1009" s="190"/>
      <c r="E1009" s="191">
        <v>1752.3164999999999</v>
      </c>
      <c r="F1009" s="160"/>
      <c r="G1009" s="160"/>
      <c r="H1009" s="160"/>
      <c r="I1009" s="160"/>
      <c r="J1009" s="160"/>
      <c r="K1009" s="160"/>
      <c r="L1009" s="160"/>
      <c r="M1009" s="160"/>
      <c r="N1009" s="160"/>
      <c r="O1009" s="160"/>
      <c r="P1009" s="160"/>
      <c r="Q1009" s="160"/>
      <c r="R1009" s="160"/>
      <c r="S1009" s="160"/>
      <c r="T1009" s="160"/>
      <c r="U1009" s="160"/>
      <c r="V1009" s="160"/>
      <c r="W1009" s="160"/>
      <c r="X1009" s="151"/>
      <c r="Y1009" s="151"/>
      <c r="Z1009" s="151"/>
      <c r="AA1009" s="151"/>
      <c r="AB1009" s="151"/>
      <c r="AC1009" s="151"/>
      <c r="AD1009" s="151"/>
      <c r="AE1009" s="151"/>
      <c r="AF1009" s="151"/>
      <c r="AG1009" s="151" t="s">
        <v>250</v>
      </c>
      <c r="AH1009" s="151">
        <v>0</v>
      </c>
      <c r="AI1009" s="151"/>
      <c r="AJ1009" s="151"/>
      <c r="AK1009" s="151"/>
      <c r="AL1009" s="151"/>
      <c r="AM1009" s="151"/>
      <c r="AN1009" s="151"/>
      <c r="AO1009" s="151"/>
      <c r="AP1009" s="151"/>
      <c r="AQ1009" s="151"/>
      <c r="AR1009" s="151"/>
      <c r="AS1009" s="151"/>
      <c r="AT1009" s="151"/>
      <c r="AU1009" s="151"/>
      <c r="AV1009" s="151"/>
      <c r="AW1009" s="151"/>
      <c r="AX1009" s="151"/>
      <c r="AY1009" s="151"/>
      <c r="AZ1009" s="151"/>
      <c r="BA1009" s="151"/>
      <c r="BB1009" s="151"/>
      <c r="BC1009" s="151"/>
      <c r="BD1009" s="151"/>
      <c r="BE1009" s="151"/>
      <c r="BF1009" s="151"/>
      <c r="BG1009" s="151"/>
      <c r="BH1009" s="151"/>
    </row>
    <row r="1010" spans="1:60">
      <c r="A1010" s="162" t="s">
        <v>197</v>
      </c>
      <c r="B1010" s="163" t="s">
        <v>106</v>
      </c>
      <c r="C1010" s="184" t="s">
        <v>107</v>
      </c>
      <c r="D1010" s="164"/>
      <c r="E1010" s="165"/>
      <c r="F1010" s="166"/>
      <c r="G1010" s="166">
        <f>SUMIF(AG1011:AG1011,"&lt;&gt;NOR",G1011:G1011)</f>
        <v>0</v>
      </c>
      <c r="H1010" s="166"/>
      <c r="I1010" s="166">
        <f>SUM(I1011:I1011)</f>
        <v>0</v>
      </c>
      <c r="J1010" s="166"/>
      <c r="K1010" s="166">
        <f>SUM(K1011:K1011)</f>
        <v>0</v>
      </c>
      <c r="L1010" s="166"/>
      <c r="M1010" s="166">
        <f>SUM(M1011:M1011)</f>
        <v>0</v>
      </c>
      <c r="N1010" s="166"/>
      <c r="O1010" s="166">
        <f>SUM(O1011:O1011)</f>
        <v>0.01</v>
      </c>
      <c r="P1010" s="166"/>
      <c r="Q1010" s="166">
        <f>SUM(Q1011:Q1011)</f>
        <v>0</v>
      </c>
      <c r="R1010" s="166"/>
      <c r="S1010" s="166"/>
      <c r="T1010" s="167"/>
      <c r="U1010" s="161"/>
      <c r="V1010" s="161">
        <f>SUM(V1011:V1011)</f>
        <v>92.4</v>
      </c>
      <c r="W1010" s="161"/>
      <c r="AG1010" t="s">
        <v>198</v>
      </c>
    </row>
    <row r="1011" spans="1:60" outlineLevel="1">
      <c r="A1011" s="176">
        <v>72</v>
      </c>
      <c r="B1011" s="177" t="s">
        <v>780</v>
      </c>
      <c r="C1011" s="186" t="s">
        <v>781</v>
      </c>
      <c r="D1011" s="178" t="s">
        <v>292</v>
      </c>
      <c r="E1011" s="179">
        <v>300</v>
      </c>
      <c r="F1011" s="180">
        <v>0</v>
      </c>
      <c r="G1011" s="181">
        <f>ROUND(E1011*F1011,2)</f>
        <v>0</v>
      </c>
      <c r="H1011" s="180"/>
      <c r="I1011" s="181">
        <f>ROUND(E1011*H1011,2)</f>
        <v>0</v>
      </c>
      <c r="J1011" s="180"/>
      <c r="K1011" s="181">
        <f>ROUND(E1011*J1011,2)</f>
        <v>0</v>
      </c>
      <c r="L1011" s="181">
        <v>21</v>
      </c>
      <c r="M1011" s="181">
        <f>G1011*(1+L1011/100)</f>
        <v>0</v>
      </c>
      <c r="N1011" s="181">
        <v>4.0000000000000003E-5</v>
      </c>
      <c r="O1011" s="181">
        <f>ROUND(E1011*N1011,2)</f>
        <v>0.01</v>
      </c>
      <c r="P1011" s="181">
        <v>0</v>
      </c>
      <c r="Q1011" s="181">
        <f>ROUND(E1011*P1011,2)</f>
        <v>0</v>
      </c>
      <c r="R1011" s="181" t="s">
        <v>309</v>
      </c>
      <c r="S1011" s="181" t="s">
        <v>201</v>
      </c>
      <c r="T1011" s="182" t="s">
        <v>245</v>
      </c>
      <c r="U1011" s="160">
        <v>0.308</v>
      </c>
      <c r="V1011" s="160">
        <f>ROUND(E1011*U1011,2)</f>
        <v>92.4</v>
      </c>
      <c r="W1011" s="160"/>
      <c r="X1011" s="151"/>
      <c r="Y1011" s="151"/>
      <c r="Z1011" s="151"/>
      <c r="AA1011" s="151"/>
      <c r="AB1011" s="151"/>
      <c r="AC1011" s="151"/>
      <c r="AD1011" s="151"/>
      <c r="AE1011" s="151"/>
      <c r="AF1011" s="151"/>
      <c r="AG1011" s="151" t="s">
        <v>259</v>
      </c>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c r="BA1011" s="151"/>
      <c r="BB1011" s="151"/>
      <c r="BC1011" s="151"/>
      <c r="BD1011" s="151"/>
      <c r="BE1011" s="151"/>
      <c r="BF1011" s="151"/>
      <c r="BG1011" s="151"/>
      <c r="BH1011" s="151"/>
    </row>
    <row r="1012" spans="1:60">
      <c r="A1012" s="162" t="s">
        <v>197</v>
      </c>
      <c r="B1012" s="163" t="s">
        <v>108</v>
      </c>
      <c r="C1012" s="184" t="s">
        <v>109</v>
      </c>
      <c r="D1012" s="164"/>
      <c r="E1012" s="165"/>
      <c r="F1012" s="166"/>
      <c r="G1012" s="166">
        <f>SUMIF(AG1013:AG1200,"&lt;&gt;NOR",G1013:G1200)</f>
        <v>0</v>
      </c>
      <c r="H1012" s="166"/>
      <c r="I1012" s="166">
        <f>SUM(I1013:I1200)</f>
        <v>0</v>
      </c>
      <c r="J1012" s="166"/>
      <c r="K1012" s="166">
        <f>SUM(K1013:K1200)</f>
        <v>0</v>
      </c>
      <c r="L1012" s="166"/>
      <c r="M1012" s="166">
        <f>SUM(M1013:M1200)</f>
        <v>0</v>
      </c>
      <c r="N1012" s="166"/>
      <c r="O1012" s="166">
        <f>SUM(O1013:O1200)</f>
        <v>0.13</v>
      </c>
      <c r="P1012" s="166"/>
      <c r="Q1012" s="166">
        <f>SUM(Q1013:Q1200)</f>
        <v>48.95</v>
      </c>
      <c r="R1012" s="166"/>
      <c r="S1012" s="166"/>
      <c r="T1012" s="167"/>
      <c r="U1012" s="161"/>
      <c r="V1012" s="161">
        <f>SUM(V1013:V1200)</f>
        <v>409.41000000000008</v>
      </c>
      <c r="W1012" s="161"/>
      <c r="AG1012" t="s">
        <v>198</v>
      </c>
    </row>
    <row r="1013" spans="1:60" outlineLevel="1">
      <c r="A1013" s="168">
        <v>73</v>
      </c>
      <c r="B1013" s="169" t="s">
        <v>2832</v>
      </c>
      <c r="C1013" s="185" t="s">
        <v>2833</v>
      </c>
      <c r="D1013" s="170" t="s">
        <v>211</v>
      </c>
      <c r="E1013" s="171">
        <v>250</v>
      </c>
      <c r="F1013" s="172">
        <v>0</v>
      </c>
      <c r="G1013" s="173">
        <f>ROUND(E1013*F1013,2)</f>
        <v>0</v>
      </c>
      <c r="H1013" s="172"/>
      <c r="I1013" s="173">
        <f>ROUND(E1013*H1013,2)</f>
        <v>0</v>
      </c>
      <c r="J1013" s="172"/>
      <c r="K1013" s="173">
        <f>ROUND(E1013*J1013,2)</f>
        <v>0</v>
      </c>
      <c r="L1013" s="173">
        <v>21</v>
      </c>
      <c r="M1013" s="173">
        <f>G1013*(1+L1013/100)</f>
        <v>0</v>
      </c>
      <c r="N1013" s="173">
        <v>0</v>
      </c>
      <c r="O1013" s="173">
        <f>ROUND(E1013*N1013,2)</f>
        <v>0</v>
      </c>
      <c r="P1013" s="173">
        <v>0</v>
      </c>
      <c r="Q1013" s="173">
        <f>ROUND(E1013*P1013,2)</f>
        <v>0</v>
      </c>
      <c r="R1013" s="173" t="s">
        <v>800</v>
      </c>
      <c r="S1013" s="173" t="s">
        <v>201</v>
      </c>
      <c r="T1013" s="174" t="s">
        <v>245</v>
      </c>
      <c r="U1013" s="160">
        <v>0.06</v>
      </c>
      <c r="V1013" s="160">
        <f>ROUND(E1013*U1013,2)</f>
        <v>15</v>
      </c>
      <c r="W1013" s="160"/>
      <c r="X1013" s="151"/>
      <c r="Y1013" s="151"/>
      <c r="Z1013" s="151"/>
      <c r="AA1013" s="151"/>
      <c r="AB1013" s="151"/>
      <c r="AC1013" s="151"/>
      <c r="AD1013" s="151"/>
      <c r="AE1013" s="151"/>
      <c r="AF1013" s="151"/>
      <c r="AG1013" s="151" t="s">
        <v>246</v>
      </c>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c r="BA1013" s="151"/>
      <c r="BB1013" s="151"/>
      <c r="BC1013" s="151"/>
      <c r="BD1013" s="151"/>
      <c r="BE1013" s="151"/>
      <c r="BF1013" s="151"/>
      <c r="BG1013" s="151"/>
      <c r="BH1013" s="151"/>
    </row>
    <row r="1014" spans="1:60" outlineLevel="1">
      <c r="A1014" s="158"/>
      <c r="B1014" s="159"/>
      <c r="C1014" s="315" t="s">
        <v>2834</v>
      </c>
      <c r="D1014" s="316"/>
      <c r="E1014" s="316"/>
      <c r="F1014" s="316"/>
      <c r="G1014" s="316"/>
      <c r="H1014" s="160"/>
      <c r="I1014" s="160"/>
      <c r="J1014" s="160"/>
      <c r="K1014" s="160"/>
      <c r="L1014" s="160"/>
      <c r="M1014" s="160"/>
      <c r="N1014" s="160"/>
      <c r="O1014" s="160"/>
      <c r="P1014" s="160"/>
      <c r="Q1014" s="160"/>
      <c r="R1014" s="160"/>
      <c r="S1014" s="160"/>
      <c r="T1014" s="160"/>
      <c r="U1014" s="160"/>
      <c r="V1014" s="160"/>
      <c r="W1014" s="160"/>
      <c r="X1014" s="151"/>
      <c r="Y1014" s="151"/>
      <c r="Z1014" s="151"/>
      <c r="AA1014" s="151"/>
      <c r="AB1014" s="151"/>
      <c r="AC1014" s="151"/>
      <c r="AD1014" s="151"/>
      <c r="AE1014" s="151"/>
      <c r="AF1014" s="151"/>
      <c r="AG1014" s="151" t="s">
        <v>248</v>
      </c>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c r="BA1014" s="151"/>
      <c r="BB1014" s="151"/>
      <c r="BC1014" s="151"/>
      <c r="BD1014" s="151"/>
      <c r="BE1014" s="151"/>
      <c r="BF1014" s="151"/>
      <c r="BG1014" s="151"/>
      <c r="BH1014" s="151"/>
    </row>
    <row r="1015" spans="1:60" outlineLevel="1">
      <c r="A1015" s="158"/>
      <c r="B1015" s="159"/>
      <c r="C1015" s="198" t="s">
        <v>2835</v>
      </c>
      <c r="D1015" s="190"/>
      <c r="E1015" s="191">
        <v>32</v>
      </c>
      <c r="F1015" s="160"/>
      <c r="G1015" s="160"/>
      <c r="H1015" s="160"/>
      <c r="I1015" s="160"/>
      <c r="J1015" s="160"/>
      <c r="K1015" s="160"/>
      <c r="L1015" s="160"/>
      <c r="M1015" s="160"/>
      <c r="N1015" s="160"/>
      <c r="O1015" s="160"/>
      <c r="P1015" s="160"/>
      <c r="Q1015" s="160"/>
      <c r="R1015" s="160"/>
      <c r="S1015" s="160"/>
      <c r="T1015" s="160"/>
      <c r="U1015" s="160"/>
      <c r="V1015" s="160"/>
      <c r="W1015" s="160"/>
      <c r="X1015" s="151"/>
      <c r="Y1015" s="151"/>
      <c r="Z1015" s="151"/>
      <c r="AA1015" s="151"/>
      <c r="AB1015" s="151"/>
      <c r="AC1015" s="151"/>
      <c r="AD1015" s="151"/>
      <c r="AE1015" s="151"/>
      <c r="AF1015" s="151"/>
      <c r="AG1015" s="151" t="s">
        <v>250</v>
      </c>
      <c r="AH1015" s="151">
        <v>0</v>
      </c>
      <c r="AI1015" s="151"/>
      <c r="AJ1015" s="151"/>
      <c r="AK1015" s="151"/>
      <c r="AL1015" s="151"/>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row>
    <row r="1016" spans="1:60" outlineLevel="1">
      <c r="A1016" s="158"/>
      <c r="B1016" s="159"/>
      <c r="C1016" s="198" t="s">
        <v>2836</v>
      </c>
      <c r="D1016" s="190"/>
      <c r="E1016" s="191">
        <v>24</v>
      </c>
      <c r="F1016" s="160"/>
      <c r="G1016" s="160"/>
      <c r="H1016" s="160"/>
      <c r="I1016" s="160"/>
      <c r="J1016" s="160"/>
      <c r="K1016" s="160"/>
      <c r="L1016" s="160"/>
      <c r="M1016" s="160"/>
      <c r="N1016" s="160"/>
      <c r="O1016" s="160"/>
      <c r="P1016" s="160"/>
      <c r="Q1016" s="160"/>
      <c r="R1016" s="160"/>
      <c r="S1016" s="160"/>
      <c r="T1016" s="160"/>
      <c r="U1016" s="160"/>
      <c r="V1016" s="160"/>
      <c r="W1016" s="160"/>
      <c r="X1016" s="151"/>
      <c r="Y1016" s="151"/>
      <c r="Z1016" s="151"/>
      <c r="AA1016" s="151"/>
      <c r="AB1016" s="151"/>
      <c r="AC1016" s="151"/>
      <c r="AD1016" s="151"/>
      <c r="AE1016" s="151"/>
      <c r="AF1016" s="151"/>
      <c r="AG1016" s="151" t="s">
        <v>250</v>
      </c>
      <c r="AH1016" s="151">
        <v>0</v>
      </c>
      <c r="AI1016" s="151"/>
      <c r="AJ1016" s="151"/>
      <c r="AK1016" s="151"/>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row>
    <row r="1017" spans="1:60" outlineLevel="1">
      <c r="A1017" s="158"/>
      <c r="B1017" s="159"/>
      <c r="C1017" s="198" t="s">
        <v>2837</v>
      </c>
      <c r="D1017" s="190"/>
      <c r="E1017" s="191">
        <v>4</v>
      </c>
      <c r="F1017" s="160"/>
      <c r="G1017" s="160"/>
      <c r="H1017" s="160"/>
      <c r="I1017" s="160"/>
      <c r="J1017" s="160"/>
      <c r="K1017" s="160"/>
      <c r="L1017" s="160"/>
      <c r="M1017" s="160"/>
      <c r="N1017" s="160"/>
      <c r="O1017" s="160"/>
      <c r="P1017" s="160"/>
      <c r="Q1017" s="160"/>
      <c r="R1017" s="160"/>
      <c r="S1017" s="160"/>
      <c r="T1017" s="160"/>
      <c r="U1017" s="160"/>
      <c r="V1017" s="160"/>
      <c r="W1017" s="160"/>
      <c r="X1017" s="151"/>
      <c r="Y1017" s="151"/>
      <c r="Z1017" s="151"/>
      <c r="AA1017" s="151"/>
      <c r="AB1017" s="151"/>
      <c r="AC1017" s="151"/>
      <c r="AD1017" s="151"/>
      <c r="AE1017" s="151"/>
      <c r="AF1017" s="151"/>
      <c r="AG1017" s="151" t="s">
        <v>250</v>
      </c>
      <c r="AH1017" s="151">
        <v>0</v>
      </c>
      <c r="AI1017" s="151"/>
      <c r="AJ1017" s="151"/>
      <c r="AK1017" s="151"/>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row>
    <row r="1018" spans="1:60" outlineLevel="1">
      <c r="A1018" s="158"/>
      <c r="B1018" s="159"/>
      <c r="C1018" s="198" t="s">
        <v>2838</v>
      </c>
      <c r="D1018" s="190"/>
      <c r="E1018" s="191">
        <v>16</v>
      </c>
      <c r="F1018" s="160"/>
      <c r="G1018" s="160"/>
      <c r="H1018" s="160"/>
      <c r="I1018" s="160"/>
      <c r="J1018" s="160"/>
      <c r="K1018" s="160"/>
      <c r="L1018" s="160"/>
      <c r="M1018" s="160"/>
      <c r="N1018" s="160"/>
      <c r="O1018" s="160"/>
      <c r="P1018" s="160"/>
      <c r="Q1018" s="160"/>
      <c r="R1018" s="160"/>
      <c r="S1018" s="160"/>
      <c r="T1018" s="160"/>
      <c r="U1018" s="160"/>
      <c r="V1018" s="160"/>
      <c r="W1018" s="160"/>
      <c r="X1018" s="151"/>
      <c r="Y1018" s="151"/>
      <c r="Z1018" s="151"/>
      <c r="AA1018" s="151"/>
      <c r="AB1018" s="151"/>
      <c r="AC1018" s="151"/>
      <c r="AD1018" s="151"/>
      <c r="AE1018" s="151"/>
      <c r="AF1018" s="151"/>
      <c r="AG1018" s="151" t="s">
        <v>250</v>
      </c>
      <c r="AH1018" s="151">
        <v>0</v>
      </c>
      <c r="AI1018" s="151"/>
      <c r="AJ1018" s="151"/>
      <c r="AK1018" s="151"/>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row>
    <row r="1019" spans="1:60" outlineLevel="1">
      <c r="A1019" s="158"/>
      <c r="B1019" s="159"/>
      <c r="C1019" s="198" t="s">
        <v>2839</v>
      </c>
      <c r="D1019" s="190"/>
      <c r="E1019" s="191">
        <v>52</v>
      </c>
      <c r="F1019" s="160"/>
      <c r="G1019" s="160"/>
      <c r="H1019" s="160"/>
      <c r="I1019" s="160"/>
      <c r="J1019" s="160"/>
      <c r="K1019" s="160"/>
      <c r="L1019" s="160"/>
      <c r="M1019" s="160"/>
      <c r="N1019" s="160"/>
      <c r="O1019" s="160"/>
      <c r="P1019" s="160"/>
      <c r="Q1019" s="160"/>
      <c r="R1019" s="160"/>
      <c r="S1019" s="160"/>
      <c r="T1019" s="160"/>
      <c r="U1019" s="160"/>
      <c r="V1019" s="160"/>
      <c r="W1019" s="160"/>
      <c r="X1019" s="151"/>
      <c r="Y1019" s="151"/>
      <c r="Z1019" s="151"/>
      <c r="AA1019" s="151"/>
      <c r="AB1019" s="151"/>
      <c r="AC1019" s="151"/>
      <c r="AD1019" s="151"/>
      <c r="AE1019" s="151"/>
      <c r="AF1019" s="151"/>
      <c r="AG1019" s="151" t="s">
        <v>250</v>
      </c>
      <c r="AH1019" s="151">
        <v>0</v>
      </c>
      <c r="AI1019" s="151"/>
      <c r="AJ1019" s="151"/>
      <c r="AK1019" s="151"/>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row>
    <row r="1020" spans="1:60" outlineLevel="1">
      <c r="A1020" s="158"/>
      <c r="B1020" s="159"/>
      <c r="C1020" s="198" t="s">
        <v>2840</v>
      </c>
      <c r="D1020" s="190"/>
      <c r="E1020" s="191">
        <v>8</v>
      </c>
      <c r="F1020" s="160"/>
      <c r="G1020" s="160"/>
      <c r="H1020" s="160"/>
      <c r="I1020" s="160"/>
      <c r="J1020" s="160"/>
      <c r="K1020" s="160"/>
      <c r="L1020" s="160"/>
      <c r="M1020" s="160"/>
      <c r="N1020" s="160"/>
      <c r="O1020" s="160"/>
      <c r="P1020" s="160"/>
      <c r="Q1020" s="160"/>
      <c r="R1020" s="160"/>
      <c r="S1020" s="160"/>
      <c r="T1020" s="160"/>
      <c r="U1020" s="160"/>
      <c r="V1020" s="160"/>
      <c r="W1020" s="160"/>
      <c r="X1020" s="151"/>
      <c r="Y1020" s="151"/>
      <c r="Z1020" s="151"/>
      <c r="AA1020" s="151"/>
      <c r="AB1020" s="151"/>
      <c r="AC1020" s="151"/>
      <c r="AD1020" s="151"/>
      <c r="AE1020" s="151"/>
      <c r="AF1020" s="151"/>
      <c r="AG1020" s="151" t="s">
        <v>250</v>
      </c>
      <c r="AH1020" s="151">
        <v>0</v>
      </c>
      <c r="AI1020" s="151"/>
      <c r="AJ1020" s="151"/>
      <c r="AK1020" s="151"/>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row>
    <row r="1021" spans="1:60" outlineLevel="1">
      <c r="A1021" s="158"/>
      <c r="B1021" s="159"/>
      <c r="C1021" s="198" t="s">
        <v>2841</v>
      </c>
      <c r="D1021" s="190"/>
      <c r="E1021" s="191">
        <v>4</v>
      </c>
      <c r="F1021" s="160"/>
      <c r="G1021" s="160"/>
      <c r="H1021" s="160"/>
      <c r="I1021" s="160"/>
      <c r="J1021" s="160"/>
      <c r="K1021" s="160"/>
      <c r="L1021" s="160"/>
      <c r="M1021" s="160"/>
      <c r="N1021" s="160"/>
      <c r="O1021" s="160"/>
      <c r="P1021" s="160"/>
      <c r="Q1021" s="160"/>
      <c r="R1021" s="160"/>
      <c r="S1021" s="160"/>
      <c r="T1021" s="160"/>
      <c r="U1021" s="160"/>
      <c r="V1021" s="160"/>
      <c r="W1021" s="160"/>
      <c r="X1021" s="151"/>
      <c r="Y1021" s="151"/>
      <c r="Z1021" s="151"/>
      <c r="AA1021" s="151"/>
      <c r="AB1021" s="151"/>
      <c r="AC1021" s="151"/>
      <c r="AD1021" s="151"/>
      <c r="AE1021" s="151"/>
      <c r="AF1021" s="151"/>
      <c r="AG1021" s="151" t="s">
        <v>250</v>
      </c>
      <c r="AH1021" s="151">
        <v>0</v>
      </c>
      <c r="AI1021" s="151"/>
      <c r="AJ1021" s="151"/>
      <c r="AK1021" s="151"/>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row>
    <row r="1022" spans="1:60" outlineLevel="1">
      <c r="A1022" s="158"/>
      <c r="B1022" s="159"/>
      <c r="C1022" s="198" t="s">
        <v>2842</v>
      </c>
      <c r="D1022" s="190"/>
      <c r="E1022" s="191">
        <v>1</v>
      </c>
      <c r="F1022" s="160"/>
      <c r="G1022" s="160"/>
      <c r="H1022" s="160"/>
      <c r="I1022" s="160"/>
      <c r="J1022" s="160"/>
      <c r="K1022" s="160"/>
      <c r="L1022" s="160"/>
      <c r="M1022" s="160"/>
      <c r="N1022" s="160"/>
      <c r="O1022" s="160"/>
      <c r="P1022" s="160"/>
      <c r="Q1022" s="160"/>
      <c r="R1022" s="160"/>
      <c r="S1022" s="160"/>
      <c r="T1022" s="160"/>
      <c r="U1022" s="160"/>
      <c r="V1022" s="160"/>
      <c r="W1022" s="160"/>
      <c r="X1022" s="151"/>
      <c r="Y1022" s="151"/>
      <c r="Z1022" s="151"/>
      <c r="AA1022" s="151"/>
      <c r="AB1022" s="151"/>
      <c r="AC1022" s="151"/>
      <c r="AD1022" s="151"/>
      <c r="AE1022" s="151"/>
      <c r="AF1022" s="151"/>
      <c r="AG1022" s="151" t="s">
        <v>250</v>
      </c>
      <c r="AH1022" s="151">
        <v>0</v>
      </c>
      <c r="AI1022" s="151"/>
      <c r="AJ1022" s="151"/>
      <c r="AK1022" s="151"/>
      <c r="AL1022" s="151"/>
      <c r="AM1022" s="151"/>
      <c r="AN1022" s="151"/>
      <c r="AO1022" s="151"/>
      <c r="AP1022" s="151"/>
      <c r="AQ1022" s="151"/>
      <c r="AR1022" s="151"/>
      <c r="AS1022" s="151"/>
      <c r="AT1022" s="151"/>
      <c r="AU1022" s="151"/>
      <c r="AV1022" s="151"/>
      <c r="AW1022" s="151"/>
      <c r="AX1022" s="151"/>
      <c r="AY1022" s="151"/>
      <c r="AZ1022" s="151"/>
      <c r="BA1022" s="151"/>
      <c r="BB1022" s="151"/>
      <c r="BC1022" s="151"/>
      <c r="BD1022" s="151"/>
      <c r="BE1022" s="151"/>
      <c r="BF1022" s="151"/>
      <c r="BG1022" s="151"/>
      <c r="BH1022" s="151"/>
    </row>
    <row r="1023" spans="1:60" outlineLevel="1">
      <c r="A1023" s="158"/>
      <c r="B1023" s="159"/>
      <c r="C1023" s="198" t="s">
        <v>2843</v>
      </c>
      <c r="D1023" s="190"/>
      <c r="E1023" s="191">
        <v>1</v>
      </c>
      <c r="F1023" s="160"/>
      <c r="G1023" s="160"/>
      <c r="H1023" s="160"/>
      <c r="I1023" s="160"/>
      <c r="J1023" s="160"/>
      <c r="K1023" s="160"/>
      <c r="L1023" s="160"/>
      <c r="M1023" s="160"/>
      <c r="N1023" s="160"/>
      <c r="O1023" s="160"/>
      <c r="P1023" s="160"/>
      <c r="Q1023" s="160"/>
      <c r="R1023" s="160"/>
      <c r="S1023" s="160"/>
      <c r="T1023" s="160"/>
      <c r="U1023" s="160"/>
      <c r="V1023" s="160"/>
      <c r="W1023" s="160"/>
      <c r="X1023" s="151"/>
      <c r="Y1023" s="151"/>
      <c r="Z1023" s="151"/>
      <c r="AA1023" s="151"/>
      <c r="AB1023" s="151"/>
      <c r="AC1023" s="151"/>
      <c r="AD1023" s="151"/>
      <c r="AE1023" s="151"/>
      <c r="AF1023" s="151"/>
      <c r="AG1023" s="151" t="s">
        <v>250</v>
      </c>
      <c r="AH1023" s="151">
        <v>0</v>
      </c>
      <c r="AI1023" s="151"/>
      <c r="AJ1023" s="151"/>
      <c r="AK1023" s="151"/>
      <c r="AL1023" s="151"/>
      <c r="AM1023" s="151"/>
      <c r="AN1023" s="151"/>
      <c r="AO1023" s="151"/>
      <c r="AP1023" s="151"/>
      <c r="AQ1023" s="151"/>
      <c r="AR1023" s="151"/>
      <c r="AS1023" s="151"/>
      <c r="AT1023" s="151"/>
      <c r="AU1023" s="151"/>
      <c r="AV1023" s="151"/>
      <c r="AW1023" s="151"/>
      <c r="AX1023" s="151"/>
      <c r="AY1023" s="151"/>
      <c r="AZ1023" s="151"/>
      <c r="BA1023" s="151"/>
      <c r="BB1023" s="151"/>
      <c r="BC1023" s="151"/>
      <c r="BD1023" s="151"/>
      <c r="BE1023" s="151"/>
      <c r="BF1023" s="151"/>
      <c r="BG1023" s="151"/>
      <c r="BH1023" s="151"/>
    </row>
    <row r="1024" spans="1:60" outlineLevel="1">
      <c r="A1024" s="158"/>
      <c r="B1024" s="159"/>
      <c r="C1024" s="198" t="s">
        <v>2844</v>
      </c>
      <c r="D1024" s="190"/>
      <c r="E1024" s="191">
        <v>20</v>
      </c>
      <c r="F1024" s="160"/>
      <c r="G1024" s="160"/>
      <c r="H1024" s="160"/>
      <c r="I1024" s="160"/>
      <c r="J1024" s="160"/>
      <c r="K1024" s="160"/>
      <c r="L1024" s="160"/>
      <c r="M1024" s="160"/>
      <c r="N1024" s="160"/>
      <c r="O1024" s="160"/>
      <c r="P1024" s="160"/>
      <c r="Q1024" s="160"/>
      <c r="R1024" s="160"/>
      <c r="S1024" s="160"/>
      <c r="T1024" s="160"/>
      <c r="U1024" s="160"/>
      <c r="V1024" s="160"/>
      <c r="W1024" s="160"/>
      <c r="X1024" s="151"/>
      <c r="Y1024" s="151"/>
      <c r="Z1024" s="151"/>
      <c r="AA1024" s="151"/>
      <c r="AB1024" s="151"/>
      <c r="AC1024" s="151"/>
      <c r="AD1024" s="151"/>
      <c r="AE1024" s="151"/>
      <c r="AF1024" s="151"/>
      <c r="AG1024" s="151" t="s">
        <v>250</v>
      </c>
      <c r="AH1024" s="151">
        <v>0</v>
      </c>
      <c r="AI1024" s="151"/>
      <c r="AJ1024" s="151"/>
      <c r="AK1024" s="151"/>
      <c r="AL1024" s="151"/>
      <c r="AM1024" s="151"/>
      <c r="AN1024" s="151"/>
      <c r="AO1024" s="151"/>
      <c r="AP1024" s="151"/>
      <c r="AQ1024" s="151"/>
      <c r="AR1024" s="151"/>
      <c r="AS1024" s="151"/>
      <c r="AT1024" s="151"/>
      <c r="AU1024" s="151"/>
      <c r="AV1024" s="151"/>
      <c r="AW1024" s="151"/>
      <c r="AX1024" s="151"/>
      <c r="AY1024" s="151"/>
      <c r="AZ1024" s="151"/>
      <c r="BA1024" s="151"/>
      <c r="BB1024" s="151"/>
      <c r="BC1024" s="151"/>
      <c r="BD1024" s="151"/>
      <c r="BE1024" s="151"/>
      <c r="BF1024" s="151"/>
      <c r="BG1024" s="151"/>
      <c r="BH1024" s="151"/>
    </row>
    <row r="1025" spans="1:60" outlineLevel="1">
      <c r="A1025" s="158"/>
      <c r="B1025" s="159"/>
      <c r="C1025" s="198" t="s">
        <v>2845</v>
      </c>
      <c r="D1025" s="190"/>
      <c r="E1025" s="191">
        <v>24</v>
      </c>
      <c r="F1025" s="160"/>
      <c r="G1025" s="160"/>
      <c r="H1025" s="160"/>
      <c r="I1025" s="160"/>
      <c r="J1025" s="160"/>
      <c r="K1025" s="160"/>
      <c r="L1025" s="160"/>
      <c r="M1025" s="160"/>
      <c r="N1025" s="160"/>
      <c r="O1025" s="160"/>
      <c r="P1025" s="160"/>
      <c r="Q1025" s="160"/>
      <c r="R1025" s="160"/>
      <c r="S1025" s="160"/>
      <c r="T1025" s="160"/>
      <c r="U1025" s="160"/>
      <c r="V1025" s="160"/>
      <c r="W1025" s="160"/>
      <c r="X1025" s="151"/>
      <c r="Y1025" s="151"/>
      <c r="Z1025" s="151"/>
      <c r="AA1025" s="151"/>
      <c r="AB1025" s="151"/>
      <c r="AC1025" s="151"/>
      <c r="AD1025" s="151"/>
      <c r="AE1025" s="151"/>
      <c r="AF1025" s="151"/>
      <c r="AG1025" s="151" t="s">
        <v>250</v>
      </c>
      <c r="AH1025" s="151">
        <v>0</v>
      </c>
      <c r="AI1025" s="151"/>
      <c r="AJ1025" s="151"/>
      <c r="AK1025" s="151"/>
      <c r="AL1025" s="151"/>
      <c r="AM1025" s="151"/>
      <c r="AN1025" s="151"/>
      <c r="AO1025" s="151"/>
      <c r="AP1025" s="151"/>
      <c r="AQ1025" s="151"/>
      <c r="AR1025" s="151"/>
      <c r="AS1025" s="151"/>
      <c r="AT1025" s="151"/>
      <c r="AU1025" s="151"/>
      <c r="AV1025" s="151"/>
      <c r="AW1025" s="151"/>
      <c r="AX1025" s="151"/>
      <c r="AY1025" s="151"/>
      <c r="AZ1025" s="151"/>
      <c r="BA1025" s="151"/>
      <c r="BB1025" s="151"/>
      <c r="BC1025" s="151"/>
      <c r="BD1025" s="151"/>
      <c r="BE1025" s="151"/>
      <c r="BF1025" s="151"/>
      <c r="BG1025" s="151"/>
      <c r="BH1025" s="151"/>
    </row>
    <row r="1026" spans="1:60" outlineLevel="1">
      <c r="A1026" s="158"/>
      <c r="B1026" s="159"/>
      <c r="C1026" s="198" t="s">
        <v>2846</v>
      </c>
      <c r="D1026" s="190"/>
      <c r="E1026" s="191">
        <v>48</v>
      </c>
      <c r="F1026" s="160"/>
      <c r="G1026" s="160"/>
      <c r="H1026" s="160"/>
      <c r="I1026" s="160"/>
      <c r="J1026" s="160"/>
      <c r="K1026" s="160"/>
      <c r="L1026" s="160"/>
      <c r="M1026" s="160"/>
      <c r="N1026" s="160"/>
      <c r="O1026" s="160"/>
      <c r="P1026" s="160"/>
      <c r="Q1026" s="160"/>
      <c r="R1026" s="160"/>
      <c r="S1026" s="160"/>
      <c r="T1026" s="160"/>
      <c r="U1026" s="160"/>
      <c r="V1026" s="160"/>
      <c r="W1026" s="160"/>
      <c r="X1026" s="151"/>
      <c r="Y1026" s="151"/>
      <c r="Z1026" s="151"/>
      <c r="AA1026" s="151"/>
      <c r="AB1026" s="151"/>
      <c r="AC1026" s="151"/>
      <c r="AD1026" s="151"/>
      <c r="AE1026" s="151"/>
      <c r="AF1026" s="151"/>
      <c r="AG1026" s="151" t="s">
        <v>250</v>
      </c>
      <c r="AH1026" s="151">
        <v>0</v>
      </c>
      <c r="AI1026" s="151"/>
      <c r="AJ1026" s="151"/>
      <c r="AK1026" s="151"/>
      <c r="AL1026" s="151"/>
      <c r="AM1026" s="151"/>
      <c r="AN1026" s="151"/>
      <c r="AO1026" s="151"/>
      <c r="AP1026" s="151"/>
      <c r="AQ1026" s="151"/>
      <c r="AR1026" s="151"/>
      <c r="AS1026" s="151"/>
      <c r="AT1026" s="151"/>
      <c r="AU1026" s="151"/>
      <c r="AV1026" s="151"/>
      <c r="AW1026" s="151"/>
      <c r="AX1026" s="151"/>
      <c r="AY1026" s="151"/>
      <c r="AZ1026" s="151"/>
      <c r="BA1026" s="151"/>
      <c r="BB1026" s="151"/>
      <c r="BC1026" s="151"/>
      <c r="BD1026" s="151"/>
      <c r="BE1026" s="151"/>
      <c r="BF1026" s="151"/>
      <c r="BG1026" s="151"/>
      <c r="BH1026" s="151"/>
    </row>
    <row r="1027" spans="1:60" outlineLevel="1">
      <c r="A1027" s="158"/>
      <c r="B1027" s="159"/>
      <c r="C1027" s="198" t="s">
        <v>2847</v>
      </c>
      <c r="D1027" s="190"/>
      <c r="E1027" s="191">
        <v>4</v>
      </c>
      <c r="F1027" s="160"/>
      <c r="G1027" s="160"/>
      <c r="H1027" s="160"/>
      <c r="I1027" s="160"/>
      <c r="J1027" s="160"/>
      <c r="K1027" s="160"/>
      <c r="L1027" s="160"/>
      <c r="M1027" s="160"/>
      <c r="N1027" s="160"/>
      <c r="O1027" s="160"/>
      <c r="P1027" s="160"/>
      <c r="Q1027" s="160"/>
      <c r="R1027" s="160"/>
      <c r="S1027" s="160"/>
      <c r="T1027" s="160"/>
      <c r="U1027" s="160"/>
      <c r="V1027" s="160"/>
      <c r="W1027" s="160"/>
      <c r="X1027" s="151"/>
      <c r="Y1027" s="151"/>
      <c r="Z1027" s="151"/>
      <c r="AA1027" s="151"/>
      <c r="AB1027" s="151"/>
      <c r="AC1027" s="151"/>
      <c r="AD1027" s="151"/>
      <c r="AE1027" s="151"/>
      <c r="AF1027" s="151"/>
      <c r="AG1027" s="151" t="s">
        <v>250</v>
      </c>
      <c r="AH1027" s="151">
        <v>0</v>
      </c>
      <c r="AI1027" s="151"/>
      <c r="AJ1027" s="151"/>
      <c r="AK1027" s="151"/>
      <c r="AL1027" s="151"/>
      <c r="AM1027" s="151"/>
      <c r="AN1027" s="151"/>
      <c r="AO1027" s="151"/>
      <c r="AP1027" s="151"/>
      <c r="AQ1027" s="151"/>
      <c r="AR1027" s="151"/>
      <c r="AS1027" s="151"/>
      <c r="AT1027" s="151"/>
      <c r="AU1027" s="151"/>
      <c r="AV1027" s="151"/>
      <c r="AW1027" s="151"/>
      <c r="AX1027" s="151"/>
      <c r="AY1027" s="151"/>
      <c r="AZ1027" s="151"/>
      <c r="BA1027" s="151"/>
      <c r="BB1027" s="151"/>
      <c r="BC1027" s="151"/>
      <c r="BD1027" s="151"/>
      <c r="BE1027" s="151"/>
      <c r="BF1027" s="151"/>
      <c r="BG1027" s="151"/>
      <c r="BH1027" s="151"/>
    </row>
    <row r="1028" spans="1:60" outlineLevel="1">
      <c r="A1028" s="158"/>
      <c r="B1028" s="159"/>
      <c r="C1028" s="198" t="s">
        <v>2848</v>
      </c>
      <c r="D1028" s="190"/>
      <c r="E1028" s="191">
        <v>4</v>
      </c>
      <c r="F1028" s="160"/>
      <c r="G1028" s="160"/>
      <c r="H1028" s="160"/>
      <c r="I1028" s="160"/>
      <c r="J1028" s="160"/>
      <c r="K1028" s="160"/>
      <c r="L1028" s="160"/>
      <c r="M1028" s="160"/>
      <c r="N1028" s="160"/>
      <c r="O1028" s="160"/>
      <c r="P1028" s="160"/>
      <c r="Q1028" s="160"/>
      <c r="R1028" s="160"/>
      <c r="S1028" s="160"/>
      <c r="T1028" s="160"/>
      <c r="U1028" s="160"/>
      <c r="V1028" s="160"/>
      <c r="W1028" s="160"/>
      <c r="X1028" s="151"/>
      <c r="Y1028" s="151"/>
      <c r="Z1028" s="151"/>
      <c r="AA1028" s="151"/>
      <c r="AB1028" s="151"/>
      <c r="AC1028" s="151"/>
      <c r="AD1028" s="151"/>
      <c r="AE1028" s="151"/>
      <c r="AF1028" s="151"/>
      <c r="AG1028" s="151" t="s">
        <v>250</v>
      </c>
      <c r="AH1028" s="151">
        <v>0</v>
      </c>
      <c r="AI1028" s="151"/>
      <c r="AJ1028" s="151"/>
      <c r="AK1028" s="151"/>
      <c r="AL1028" s="151"/>
      <c r="AM1028" s="151"/>
      <c r="AN1028" s="151"/>
      <c r="AO1028" s="151"/>
      <c r="AP1028" s="151"/>
      <c r="AQ1028" s="151"/>
      <c r="AR1028" s="151"/>
      <c r="AS1028" s="151"/>
      <c r="AT1028" s="151"/>
      <c r="AU1028" s="151"/>
      <c r="AV1028" s="151"/>
      <c r="AW1028" s="151"/>
      <c r="AX1028" s="151"/>
      <c r="AY1028" s="151"/>
      <c r="AZ1028" s="151"/>
      <c r="BA1028" s="151"/>
      <c r="BB1028" s="151"/>
      <c r="BC1028" s="151"/>
      <c r="BD1028" s="151"/>
      <c r="BE1028" s="151"/>
      <c r="BF1028" s="151"/>
      <c r="BG1028" s="151"/>
      <c r="BH1028" s="151"/>
    </row>
    <row r="1029" spans="1:60" outlineLevel="1">
      <c r="A1029" s="158"/>
      <c r="B1029" s="159"/>
      <c r="C1029" s="198" t="s">
        <v>2849</v>
      </c>
      <c r="D1029" s="190"/>
      <c r="E1029" s="191">
        <v>4</v>
      </c>
      <c r="F1029" s="160"/>
      <c r="G1029" s="160"/>
      <c r="H1029" s="160"/>
      <c r="I1029" s="160"/>
      <c r="J1029" s="160"/>
      <c r="K1029" s="160"/>
      <c r="L1029" s="160"/>
      <c r="M1029" s="160"/>
      <c r="N1029" s="160"/>
      <c r="O1029" s="160"/>
      <c r="P1029" s="160"/>
      <c r="Q1029" s="160"/>
      <c r="R1029" s="160"/>
      <c r="S1029" s="160"/>
      <c r="T1029" s="160"/>
      <c r="U1029" s="160"/>
      <c r="V1029" s="160"/>
      <c r="W1029" s="160"/>
      <c r="X1029" s="151"/>
      <c r="Y1029" s="151"/>
      <c r="Z1029" s="151"/>
      <c r="AA1029" s="151"/>
      <c r="AB1029" s="151"/>
      <c r="AC1029" s="151"/>
      <c r="AD1029" s="151"/>
      <c r="AE1029" s="151"/>
      <c r="AF1029" s="151"/>
      <c r="AG1029" s="151" t="s">
        <v>250</v>
      </c>
      <c r="AH1029" s="151">
        <v>0</v>
      </c>
      <c r="AI1029" s="151"/>
      <c r="AJ1029" s="151"/>
      <c r="AK1029" s="151"/>
      <c r="AL1029" s="151"/>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row>
    <row r="1030" spans="1:60" outlineLevel="1">
      <c r="A1030" s="158"/>
      <c r="B1030" s="159"/>
      <c r="C1030" s="198" t="s">
        <v>2850</v>
      </c>
      <c r="D1030" s="190"/>
      <c r="E1030" s="191">
        <v>4</v>
      </c>
      <c r="F1030" s="160"/>
      <c r="G1030" s="160"/>
      <c r="H1030" s="160"/>
      <c r="I1030" s="160"/>
      <c r="J1030" s="160"/>
      <c r="K1030" s="160"/>
      <c r="L1030" s="160"/>
      <c r="M1030" s="160"/>
      <c r="N1030" s="160"/>
      <c r="O1030" s="160"/>
      <c r="P1030" s="160"/>
      <c r="Q1030" s="160"/>
      <c r="R1030" s="160"/>
      <c r="S1030" s="160"/>
      <c r="T1030" s="160"/>
      <c r="U1030" s="160"/>
      <c r="V1030" s="160"/>
      <c r="W1030" s="160"/>
      <c r="X1030" s="151"/>
      <c r="Y1030" s="151"/>
      <c r="Z1030" s="151"/>
      <c r="AA1030" s="151"/>
      <c r="AB1030" s="151"/>
      <c r="AC1030" s="151"/>
      <c r="AD1030" s="151"/>
      <c r="AE1030" s="151"/>
      <c r="AF1030" s="151"/>
      <c r="AG1030" s="151" t="s">
        <v>250</v>
      </c>
      <c r="AH1030" s="151">
        <v>0</v>
      </c>
      <c r="AI1030" s="151"/>
      <c r="AJ1030" s="151"/>
      <c r="AK1030" s="151"/>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row>
    <row r="1031" spans="1:60" outlineLevel="1">
      <c r="A1031" s="168">
        <v>74</v>
      </c>
      <c r="B1031" s="169" t="s">
        <v>2851</v>
      </c>
      <c r="C1031" s="185" t="s">
        <v>2852</v>
      </c>
      <c r="D1031" s="170" t="s">
        <v>211</v>
      </c>
      <c r="E1031" s="171">
        <v>3</v>
      </c>
      <c r="F1031" s="172">
        <v>0</v>
      </c>
      <c r="G1031" s="173">
        <f>ROUND(E1031*F1031,2)</f>
        <v>0</v>
      </c>
      <c r="H1031" s="172"/>
      <c r="I1031" s="173">
        <f>ROUND(E1031*H1031,2)</f>
        <v>0</v>
      </c>
      <c r="J1031" s="172"/>
      <c r="K1031" s="173">
        <f>ROUND(E1031*J1031,2)</f>
        <v>0</v>
      </c>
      <c r="L1031" s="173">
        <v>21</v>
      </c>
      <c r="M1031" s="173">
        <f>G1031*(1+L1031/100)</f>
        <v>0</v>
      </c>
      <c r="N1031" s="173">
        <v>0</v>
      </c>
      <c r="O1031" s="173">
        <f>ROUND(E1031*N1031,2)</f>
        <v>0</v>
      </c>
      <c r="P1031" s="173">
        <v>0</v>
      </c>
      <c r="Q1031" s="173">
        <f>ROUND(E1031*P1031,2)</f>
        <v>0</v>
      </c>
      <c r="R1031" s="173" t="s">
        <v>800</v>
      </c>
      <c r="S1031" s="173" t="s">
        <v>201</v>
      </c>
      <c r="T1031" s="174" t="s">
        <v>245</v>
      </c>
      <c r="U1031" s="160">
        <v>0.08</v>
      </c>
      <c r="V1031" s="160">
        <f>ROUND(E1031*U1031,2)</f>
        <v>0.24</v>
      </c>
      <c r="W1031" s="160"/>
      <c r="X1031" s="151"/>
      <c r="Y1031" s="151"/>
      <c r="Z1031" s="151"/>
      <c r="AA1031" s="151"/>
      <c r="AB1031" s="151"/>
      <c r="AC1031" s="151"/>
      <c r="AD1031" s="151"/>
      <c r="AE1031" s="151"/>
      <c r="AF1031" s="151"/>
      <c r="AG1031" s="151" t="s">
        <v>259</v>
      </c>
      <c r="AH1031" s="151"/>
      <c r="AI1031" s="151"/>
      <c r="AJ1031" s="151"/>
      <c r="AK1031" s="151"/>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row>
    <row r="1032" spans="1:60" outlineLevel="1">
      <c r="A1032" s="158"/>
      <c r="B1032" s="159"/>
      <c r="C1032" s="315" t="s">
        <v>2834</v>
      </c>
      <c r="D1032" s="316"/>
      <c r="E1032" s="316"/>
      <c r="F1032" s="316"/>
      <c r="G1032" s="316"/>
      <c r="H1032" s="160"/>
      <c r="I1032" s="160"/>
      <c r="J1032" s="160"/>
      <c r="K1032" s="160"/>
      <c r="L1032" s="160"/>
      <c r="M1032" s="160"/>
      <c r="N1032" s="160"/>
      <c r="O1032" s="160"/>
      <c r="P1032" s="160"/>
      <c r="Q1032" s="160"/>
      <c r="R1032" s="160"/>
      <c r="S1032" s="160"/>
      <c r="T1032" s="160"/>
      <c r="U1032" s="160"/>
      <c r="V1032" s="160"/>
      <c r="W1032" s="160"/>
      <c r="X1032" s="151"/>
      <c r="Y1032" s="151"/>
      <c r="Z1032" s="151"/>
      <c r="AA1032" s="151"/>
      <c r="AB1032" s="151"/>
      <c r="AC1032" s="151"/>
      <c r="AD1032" s="151"/>
      <c r="AE1032" s="151"/>
      <c r="AF1032" s="151"/>
      <c r="AG1032" s="151" t="s">
        <v>248</v>
      </c>
      <c r="AH1032" s="151"/>
      <c r="AI1032" s="151"/>
      <c r="AJ1032" s="151"/>
      <c r="AK1032" s="151"/>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row>
    <row r="1033" spans="1:60" outlineLevel="1">
      <c r="A1033" s="158"/>
      <c r="B1033" s="159"/>
      <c r="C1033" s="198" t="s">
        <v>2853</v>
      </c>
      <c r="D1033" s="190"/>
      <c r="E1033" s="191">
        <v>3</v>
      </c>
      <c r="F1033" s="160"/>
      <c r="G1033" s="160"/>
      <c r="H1033" s="160"/>
      <c r="I1033" s="160"/>
      <c r="J1033" s="160"/>
      <c r="K1033" s="160"/>
      <c r="L1033" s="160"/>
      <c r="M1033" s="160"/>
      <c r="N1033" s="160"/>
      <c r="O1033" s="160"/>
      <c r="P1033" s="160"/>
      <c r="Q1033" s="160"/>
      <c r="R1033" s="160"/>
      <c r="S1033" s="160"/>
      <c r="T1033" s="160"/>
      <c r="U1033" s="160"/>
      <c r="V1033" s="160"/>
      <c r="W1033" s="160"/>
      <c r="X1033" s="151"/>
      <c r="Y1033" s="151"/>
      <c r="Z1033" s="151"/>
      <c r="AA1033" s="151"/>
      <c r="AB1033" s="151"/>
      <c r="AC1033" s="151"/>
      <c r="AD1033" s="151"/>
      <c r="AE1033" s="151"/>
      <c r="AF1033" s="151"/>
      <c r="AG1033" s="151" t="s">
        <v>250</v>
      </c>
      <c r="AH1033" s="151">
        <v>0</v>
      </c>
      <c r="AI1033" s="151"/>
      <c r="AJ1033" s="151"/>
      <c r="AK1033" s="151"/>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row>
    <row r="1034" spans="1:60" ht="33.75" outlineLevel="1">
      <c r="A1034" s="168">
        <v>75</v>
      </c>
      <c r="B1034" s="169" t="s">
        <v>2854</v>
      </c>
      <c r="C1034" s="185" t="s">
        <v>2855</v>
      </c>
      <c r="D1034" s="170" t="s">
        <v>292</v>
      </c>
      <c r="E1034" s="171">
        <v>0.55000000000000004</v>
      </c>
      <c r="F1034" s="172">
        <v>0</v>
      </c>
      <c r="G1034" s="173">
        <f>ROUND(E1034*F1034,2)</f>
        <v>0</v>
      </c>
      <c r="H1034" s="172"/>
      <c r="I1034" s="173">
        <f>ROUND(E1034*H1034,2)</f>
        <v>0</v>
      </c>
      <c r="J1034" s="172"/>
      <c r="K1034" s="173">
        <f>ROUND(E1034*J1034,2)</f>
        <v>0</v>
      </c>
      <c r="L1034" s="173">
        <v>21</v>
      </c>
      <c r="M1034" s="173">
        <f>G1034*(1+L1034/100)</f>
        <v>0</v>
      </c>
      <c r="N1034" s="173">
        <v>3.0400000000000002E-3</v>
      </c>
      <c r="O1034" s="173">
        <f>ROUND(E1034*N1034,2)</f>
        <v>0</v>
      </c>
      <c r="P1034" s="173">
        <v>8.8999999999999996E-2</v>
      </c>
      <c r="Q1034" s="173">
        <f>ROUND(E1034*P1034,2)</f>
        <v>0.05</v>
      </c>
      <c r="R1034" s="173" t="s">
        <v>800</v>
      </c>
      <c r="S1034" s="173" t="s">
        <v>201</v>
      </c>
      <c r="T1034" s="174" t="s">
        <v>245</v>
      </c>
      <c r="U1034" s="160">
        <v>1.49</v>
      </c>
      <c r="V1034" s="160">
        <f>ROUND(E1034*U1034,2)</f>
        <v>0.82</v>
      </c>
      <c r="W1034" s="160"/>
      <c r="X1034" s="151"/>
      <c r="Y1034" s="151"/>
      <c r="Z1034" s="151"/>
      <c r="AA1034" s="151"/>
      <c r="AB1034" s="151"/>
      <c r="AC1034" s="151"/>
      <c r="AD1034" s="151"/>
      <c r="AE1034" s="151"/>
      <c r="AF1034" s="151"/>
      <c r="AG1034" s="151" t="s">
        <v>259</v>
      </c>
      <c r="AH1034" s="151"/>
      <c r="AI1034" s="151"/>
      <c r="AJ1034" s="151"/>
      <c r="AK1034" s="151"/>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row>
    <row r="1035" spans="1:60" outlineLevel="1">
      <c r="A1035" s="158"/>
      <c r="B1035" s="159"/>
      <c r="C1035" s="198" t="s">
        <v>2856</v>
      </c>
      <c r="D1035" s="190"/>
      <c r="E1035" s="191">
        <v>0.55000000000000004</v>
      </c>
      <c r="F1035" s="160"/>
      <c r="G1035" s="160"/>
      <c r="H1035" s="160"/>
      <c r="I1035" s="160"/>
      <c r="J1035" s="160"/>
      <c r="K1035" s="160"/>
      <c r="L1035" s="160"/>
      <c r="M1035" s="160"/>
      <c r="N1035" s="160"/>
      <c r="O1035" s="160"/>
      <c r="P1035" s="160"/>
      <c r="Q1035" s="160"/>
      <c r="R1035" s="160"/>
      <c r="S1035" s="160"/>
      <c r="T1035" s="160"/>
      <c r="U1035" s="160"/>
      <c r="V1035" s="160"/>
      <c r="W1035" s="160"/>
      <c r="X1035" s="151"/>
      <c r="Y1035" s="151"/>
      <c r="Z1035" s="151"/>
      <c r="AA1035" s="151"/>
      <c r="AB1035" s="151"/>
      <c r="AC1035" s="151"/>
      <c r="AD1035" s="151"/>
      <c r="AE1035" s="151"/>
      <c r="AF1035" s="151"/>
      <c r="AG1035" s="151" t="s">
        <v>250</v>
      </c>
      <c r="AH1035" s="151">
        <v>0</v>
      </c>
      <c r="AI1035" s="151"/>
      <c r="AJ1035" s="151"/>
      <c r="AK1035" s="151"/>
      <c r="AL1035" s="151"/>
      <c r="AM1035" s="151"/>
      <c r="AN1035" s="151"/>
      <c r="AO1035" s="151"/>
      <c r="AP1035" s="151"/>
      <c r="AQ1035" s="151"/>
      <c r="AR1035" s="151"/>
      <c r="AS1035" s="151"/>
      <c r="AT1035" s="151"/>
      <c r="AU1035" s="151"/>
      <c r="AV1035" s="151"/>
      <c r="AW1035" s="151"/>
      <c r="AX1035" s="151"/>
      <c r="AY1035" s="151"/>
      <c r="AZ1035" s="151"/>
      <c r="BA1035" s="151"/>
      <c r="BB1035" s="151"/>
      <c r="BC1035" s="151"/>
      <c r="BD1035" s="151"/>
      <c r="BE1035" s="151"/>
      <c r="BF1035" s="151"/>
      <c r="BG1035" s="151"/>
      <c r="BH1035" s="151"/>
    </row>
    <row r="1036" spans="1:60" ht="33.75" outlineLevel="1">
      <c r="A1036" s="168">
        <v>76</v>
      </c>
      <c r="B1036" s="169" t="s">
        <v>2857</v>
      </c>
      <c r="C1036" s="185" t="s">
        <v>2858</v>
      </c>
      <c r="D1036" s="170" t="s">
        <v>292</v>
      </c>
      <c r="E1036" s="171">
        <v>1.21</v>
      </c>
      <c r="F1036" s="172">
        <v>0</v>
      </c>
      <c r="G1036" s="173">
        <f>ROUND(E1036*F1036,2)</f>
        <v>0</v>
      </c>
      <c r="H1036" s="172"/>
      <c r="I1036" s="173">
        <f>ROUND(E1036*H1036,2)</f>
        <v>0</v>
      </c>
      <c r="J1036" s="172"/>
      <c r="K1036" s="173">
        <f>ROUND(E1036*J1036,2)</f>
        <v>0</v>
      </c>
      <c r="L1036" s="173">
        <v>21</v>
      </c>
      <c r="M1036" s="173">
        <f>G1036*(1+L1036/100)</f>
        <v>0</v>
      </c>
      <c r="N1036" s="173">
        <v>1.3699999999999999E-3</v>
      </c>
      <c r="O1036" s="173">
        <f>ROUND(E1036*N1036,2)</f>
        <v>0</v>
      </c>
      <c r="P1036" s="173">
        <v>6.0999999999999999E-2</v>
      </c>
      <c r="Q1036" s="173">
        <f>ROUND(E1036*P1036,2)</f>
        <v>7.0000000000000007E-2</v>
      </c>
      <c r="R1036" s="173" t="s">
        <v>800</v>
      </c>
      <c r="S1036" s="173" t="s">
        <v>201</v>
      </c>
      <c r="T1036" s="174" t="s">
        <v>245</v>
      </c>
      <c r="U1036" s="160">
        <v>0.93799999999999994</v>
      </c>
      <c r="V1036" s="160">
        <f>ROUND(E1036*U1036,2)</f>
        <v>1.1299999999999999</v>
      </c>
      <c r="W1036" s="160"/>
      <c r="X1036" s="151"/>
      <c r="Y1036" s="151"/>
      <c r="Z1036" s="151"/>
      <c r="AA1036" s="151"/>
      <c r="AB1036" s="151"/>
      <c r="AC1036" s="151"/>
      <c r="AD1036" s="151"/>
      <c r="AE1036" s="151"/>
      <c r="AF1036" s="151"/>
      <c r="AG1036" s="151" t="s">
        <v>259</v>
      </c>
      <c r="AH1036" s="151"/>
      <c r="AI1036" s="151"/>
      <c r="AJ1036" s="151"/>
      <c r="AK1036" s="151"/>
      <c r="AL1036" s="151"/>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row>
    <row r="1037" spans="1:60" outlineLevel="1">
      <c r="A1037" s="158"/>
      <c r="B1037" s="159"/>
      <c r="C1037" s="198" t="s">
        <v>2859</v>
      </c>
      <c r="D1037" s="190"/>
      <c r="E1037" s="191">
        <v>1.21</v>
      </c>
      <c r="F1037" s="160"/>
      <c r="G1037" s="160"/>
      <c r="H1037" s="160"/>
      <c r="I1037" s="160"/>
      <c r="J1037" s="160"/>
      <c r="K1037" s="160"/>
      <c r="L1037" s="160"/>
      <c r="M1037" s="160"/>
      <c r="N1037" s="160"/>
      <c r="O1037" s="160"/>
      <c r="P1037" s="160"/>
      <c r="Q1037" s="160"/>
      <c r="R1037" s="160"/>
      <c r="S1037" s="160"/>
      <c r="T1037" s="160"/>
      <c r="U1037" s="160"/>
      <c r="V1037" s="160"/>
      <c r="W1037" s="160"/>
      <c r="X1037" s="151"/>
      <c r="Y1037" s="151"/>
      <c r="Z1037" s="151"/>
      <c r="AA1037" s="151"/>
      <c r="AB1037" s="151"/>
      <c r="AC1037" s="151"/>
      <c r="AD1037" s="151"/>
      <c r="AE1037" s="151"/>
      <c r="AF1037" s="151"/>
      <c r="AG1037" s="151" t="s">
        <v>250</v>
      </c>
      <c r="AH1037" s="151">
        <v>0</v>
      </c>
      <c r="AI1037" s="151"/>
      <c r="AJ1037" s="151"/>
      <c r="AK1037" s="151"/>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row>
    <row r="1038" spans="1:60" ht="33.75" outlineLevel="1">
      <c r="A1038" s="168">
        <v>77</v>
      </c>
      <c r="B1038" s="169" t="s">
        <v>2860</v>
      </c>
      <c r="C1038" s="185" t="s">
        <v>2861</v>
      </c>
      <c r="D1038" s="170" t="s">
        <v>292</v>
      </c>
      <c r="E1038" s="171">
        <v>188.41929999999999</v>
      </c>
      <c r="F1038" s="172">
        <v>0</v>
      </c>
      <c r="G1038" s="173">
        <f>ROUND(E1038*F1038,2)</f>
        <v>0</v>
      </c>
      <c r="H1038" s="172"/>
      <c r="I1038" s="173">
        <f>ROUND(E1038*H1038,2)</f>
        <v>0</v>
      </c>
      <c r="J1038" s="172"/>
      <c r="K1038" s="173">
        <f>ROUND(E1038*J1038,2)</f>
        <v>0</v>
      </c>
      <c r="L1038" s="173">
        <v>21</v>
      </c>
      <c r="M1038" s="173">
        <f>G1038*(1+L1038/100)</f>
        <v>0</v>
      </c>
      <c r="N1038" s="173">
        <v>6.8999999999999997E-4</v>
      </c>
      <c r="O1038" s="173">
        <f>ROUND(E1038*N1038,2)</f>
        <v>0.13</v>
      </c>
      <c r="P1038" s="173">
        <v>5.2999999999999999E-2</v>
      </c>
      <c r="Q1038" s="173">
        <f>ROUND(E1038*P1038,2)</f>
        <v>9.99</v>
      </c>
      <c r="R1038" s="173" t="s">
        <v>800</v>
      </c>
      <c r="S1038" s="173" t="s">
        <v>201</v>
      </c>
      <c r="T1038" s="174" t="s">
        <v>245</v>
      </c>
      <c r="U1038" s="160">
        <v>0.66</v>
      </c>
      <c r="V1038" s="160">
        <f>ROUND(E1038*U1038,2)</f>
        <v>124.36</v>
      </c>
      <c r="W1038" s="160"/>
      <c r="X1038" s="151"/>
      <c r="Y1038" s="151"/>
      <c r="Z1038" s="151"/>
      <c r="AA1038" s="151"/>
      <c r="AB1038" s="151"/>
      <c r="AC1038" s="151"/>
      <c r="AD1038" s="151"/>
      <c r="AE1038" s="151"/>
      <c r="AF1038" s="151"/>
      <c r="AG1038" s="151" t="s">
        <v>259</v>
      </c>
      <c r="AH1038" s="151"/>
      <c r="AI1038" s="151"/>
      <c r="AJ1038" s="151"/>
      <c r="AK1038" s="151"/>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row>
    <row r="1039" spans="1:60" outlineLevel="1">
      <c r="A1039" s="158"/>
      <c r="B1039" s="159"/>
      <c r="C1039" s="198" t="s">
        <v>2541</v>
      </c>
      <c r="D1039" s="190"/>
      <c r="E1039" s="191">
        <v>19.655999999999999</v>
      </c>
      <c r="F1039" s="160"/>
      <c r="G1039" s="160"/>
      <c r="H1039" s="160"/>
      <c r="I1039" s="160"/>
      <c r="J1039" s="160"/>
      <c r="K1039" s="160"/>
      <c r="L1039" s="160"/>
      <c r="M1039" s="160"/>
      <c r="N1039" s="160"/>
      <c r="O1039" s="160"/>
      <c r="P1039" s="160"/>
      <c r="Q1039" s="160"/>
      <c r="R1039" s="160"/>
      <c r="S1039" s="160"/>
      <c r="T1039" s="160"/>
      <c r="U1039" s="160"/>
      <c r="V1039" s="160"/>
      <c r="W1039" s="160"/>
      <c r="X1039" s="151"/>
      <c r="Y1039" s="151"/>
      <c r="Z1039" s="151"/>
      <c r="AA1039" s="151"/>
      <c r="AB1039" s="151"/>
      <c r="AC1039" s="151"/>
      <c r="AD1039" s="151"/>
      <c r="AE1039" s="151"/>
      <c r="AF1039" s="151"/>
      <c r="AG1039" s="151" t="s">
        <v>250</v>
      </c>
      <c r="AH1039" s="151">
        <v>0</v>
      </c>
      <c r="AI1039" s="151"/>
      <c r="AJ1039" s="151"/>
      <c r="AK1039" s="151"/>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row>
    <row r="1040" spans="1:60" outlineLevel="1">
      <c r="A1040" s="158"/>
      <c r="B1040" s="159"/>
      <c r="C1040" s="198" t="s">
        <v>2542</v>
      </c>
      <c r="D1040" s="190"/>
      <c r="E1040" s="191">
        <v>15.75</v>
      </c>
      <c r="F1040" s="160"/>
      <c r="G1040" s="160"/>
      <c r="H1040" s="160"/>
      <c r="I1040" s="160"/>
      <c r="J1040" s="160"/>
      <c r="K1040" s="160"/>
      <c r="L1040" s="160"/>
      <c r="M1040" s="160"/>
      <c r="N1040" s="160"/>
      <c r="O1040" s="160"/>
      <c r="P1040" s="160"/>
      <c r="Q1040" s="160"/>
      <c r="R1040" s="160"/>
      <c r="S1040" s="160"/>
      <c r="T1040" s="160"/>
      <c r="U1040" s="160"/>
      <c r="V1040" s="160"/>
      <c r="W1040" s="160"/>
      <c r="X1040" s="151"/>
      <c r="Y1040" s="151"/>
      <c r="Z1040" s="151"/>
      <c r="AA1040" s="151"/>
      <c r="AB1040" s="151"/>
      <c r="AC1040" s="151"/>
      <c r="AD1040" s="151"/>
      <c r="AE1040" s="151"/>
      <c r="AF1040" s="151"/>
      <c r="AG1040" s="151" t="s">
        <v>250</v>
      </c>
      <c r="AH1040" s="151">
        <v>0</v>
      </c>
      <c r="AI1040" s="151"/>
      <c r="AJ1040" s="151"/>
      <c r="AK1040" s="151"/>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row>
    <row r="1041" spans="1:60" outlineLevel="1">
      <c r="A1041" s="158"/>
      <c r="B1041" s="159"/>
      <c r="C1041" s="198" t="s">
        <v>2543</v>
      </c>
      <c r="D1041" s="190"/>
      <c r="E1041" s="191">
        <v>3.5910000000000002</v>
      </c>
      <c r="F1041" s="160"/>
      <c r="G1041" s="160"/>
      <c r="H1041" s="160"/>
      <c r="I1041" s="160"/>
      <c r="J1041" s="160"/>
      <c r="K1041" s="160"/>
      <c r="L1041" s="160"/>
      <c r="M1041" s="160"/>
      <c r="N1041" s="160"/>
      <c r="O1041" s="160"/>
      <c r="P1041" s="160"/>
      <c r="Q1041" s="160"/>
      <c r="R1041" s="160"/>
      <c r="S1041" s="160"/>
      <c r="T1041" s="160"/>
      <c r="U1041" s="160"/>
      <c r="V1041" s="160"/>
      <c r="W1041" s="160"/>
      <c r="X1041" s="151"/>
      <c r="Y1041" s="151"/>
      <c r="Z1041" s="151"/>
      <c r="AA1041" s="151"/>
      <c r="AB1041" s="151"/>
      <c r="AC1041" s="151"/>
      <c r="AD1041" s="151"/>
      <c r="AE1041" s="151"/>
      <c r="AF1041" s="151"/>
      <c r="AG1041" s="151" t="s">
        <v>250</v>
      </c>
      <c r="AH1041" s="151">
        <v>0</v>
      </c>
      <c r="AI1041" s="151"/>
      <c r="AJ1041" s="151"/>
      <c r="AK1041" s="151"/>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row>
    <row r="1042" spans="1:60" outlineLevel="1">
      <c r="A1042" s="158"/>
      <c r="B1042" s="159"/>
      <c r="C1042" s="198" t="s">
        <v>2544</v>
      </c>
      <c r="D1042" s="190"/>
      <c r="E1042" s="191">
        <v>18.176400000000001</v>
      </c>
      <c r="F1042" s="160"/>
      <c r="G1042" s="160"/>
      <c r="H1042" s="160"/>
      <c r="I1042" s="160"/>
      <c r="J1042" s="160"/>
      <c r="K1042" s="160"/>
      <c r="L1042" s="160"/>
      <c r="M1042" s="160"/>
      <c r="N1042" s="160"/>
      <c r="O1042" s="160"/>
      <c r="P1042" s="160"/>
      <c r="Q1042" s="160"/>
      <c r="R1042" s="160"/>
      <c r="S1042" s="160"/>
      <c r="T1042" s="160"/>
      <c r="U1042" s="160"/>
      <c r="V1042" s="160"/>
      <c r="W1042" s="160"/>
      <c r="X1042" s="151"/>
      <c r="Y1042" s="151"/>
      <c r="Z1042" s="151"/>
      <c r="AA1042" s="151"/>
      <c r="AB1042" s="151"/>
      <c r="AC1042" s="151"/>
      <c r="AD1042" s="151"/>
      <c r="AE1042" s="151"/>
      <c r="AF1042" s="151"/>
      <c r="AG1042" s="151" t="s">
        <v>250</v>
      </c>
      <c r="AH1042" s="151">
        <v>0</v>
      </c>
      <c r="AI1042" s="151"/>
      <c r="AJ1042" s="151"/>
      <c r="AK1042" s="151"/>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row>
    <row r="1043" spans="1:60" outlineLevel="1">
      <c r="A1043" s="158"/>
      <c r="B1043" s="159"/>
      <c r="C1043" s="198" t="s">
        <v>2545</v>
      </c>
      <c r="D1043" s="190"/>
      <c r="E1043" s="191">
        <v>48.320999999999998</v>
      </c>
      <c r="F1043" s="160"/>
      <c r="G1043" s="160"/>
      <c r="H1043" s="160"/>
      <c r="I1043" s="160"/>
      <c r="J1043" s="160"/>
      <c r="K1043" s="160"/>
      <c r="L1043" s="160"/>
      <c r="M1043" s="160"/>
      <c r="N1043" s="160"/>
      <c r="O1043" s="160"/>
      <c r="P1043" s="160"/>
      <c r="Q1043" s="160"/>
      <c r="R1043" s="160"/>
      <c r="S1043" s="160"/>
      <c r="T1043" s="160"/>
      <c r="U1043" s="160"/>
      <c r="V1043" s="160"/>
      <c r="W1043" s="160"/>
      <c r="X1043" s="151"/>
      <c r="Y1043" s="151"/>
      <c r="Z1043" s="151"/>
      <c r="AA1043" s="151"/>
      <c r="AB1043" s="151"/>
      <c r="AC1043" s="151"/>
      <c r="AD1043" s="151"/>
      <c r="AE1043" s="151"/>
      <c r="AF1043" s="151"/>
      <c r="AG1043" s="151" t="s">
        <v>250</v>
      </c>
      <c r="AH1043" s="151">
        <v>0</v>
      </c>
      <c r="AI1043" s="151"/>
      <c r="AJ1043" s="151"/>
      <c r="AK1043" s="151"/>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row>
    <row r="1044" spans="1:60" outlineLevel="1">
      <c r="A1044" s="158"/>
      <c r="B1044" s="159"/>
      <c r="C1044" s="198" t="s">
        <v>2546</v>
      </c>
      <c r="D1044" s="190"/>
      <c r="E1044" s="191">
        <v>6.1319999999999997</v>
      </c>
      <c r="F1044" s="160"/>
      <c r="G1044" s="160"/>
      <c r="H1044" s="160"/>
      <c r="I1044" s="160"/>
      <c r="J1044" s="160"/>
      <c r="K1044" s="160"/>
      <c r="L1044" s="160"/>
      <c r="M1044" s="160"/>
      <c r="N1044" s="160"/>
      <c r="O1044" s="160"/>
      <c r="P1044" s="160"/>
      <c r="Q1044" s="160"/>
      <c r="R1044" s="160"/>
      <c r="S1044" s="160"/>
      <c r="T1044" s="160"/>
      <c r="U1044" s="160"/>
      <c r="V1044" s="160"/>
      <c r="W1044" s="160"/>
      <c r="X1044" s="151"/>
      <c r="Y1044" s="151"/>
      <c r="Z1044" s="151"/>
      <c r="AA1044" s="151"/>
      <c r="AB1044" s="151"/>
      <c r="AC1044" s="151"/>
      <c r="AD1044" s="151"/>
      <c r="AE1044" s="151"/>
      <c r="AF1044" s="151"/>
      <c r="AG1044" s="151" t="s">
        <v>250</v>
      </c>
      <c r="AH1044" s="151">
        <v>0</v>
      </c>
      <c r="AI1044" s="151"/>
      <c r="AJ1044" s="151"/>
      <c r="AK1044" s="151"/>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row>
    <row r="1045" spans="1:60" outlineLevel="1">
      <c r="A1045" s="158"/>
      <c r="B1045" s="159"/>
      <c r="C1045" s="198" t="s">
        <v>2547</v>
      </c>
      <c r="D1045" s="190"/>
      <c r="E1045" s="191">
        <v>5.1684000000000001</v>
      </c>
      <c r="F1045" s="160"/>
      <c r="G1045" s="160"/>
      <c r="H1045" s="160"/>
      <c r="I1045" s="160"/>
      <c r="J1045" s="160"/>
      <c r="K1045" s="160"/>
      <c r="L1045" s="160"/>
      <c r="M1045" s="160"/>
      <c r="N1045" s="160"/>
      <c r="O1045" s="160"/>
      <c r="P1045" s="160"/>
      <c r="Q1045" s="160"/>
      <c r="R1045" s="160"/>
      <c r="S1045" s="160"/>
      <c r="T1045" s="160"/>
      <c r="U1045" s="160"/>
      <c r="V1045" s="160"/>
      <c r="W1045" s="160"/>
      <c r="X1045" s="151"/>
      <c r="Y1045" s="151"/>
      <c r="Z1045" s="151"/>
      <c r="AA1045" s="151"/>
      <c r="AB1045" s="151"/>
      <c r="AC1045" s="151"/>
      <c r="AD1045" s="151"/>
      <c r="AE1045" s="151"/>
      <c r="AF1045" s="151"/>
      <c r="AG1045" s="151" t="s">
        <v>250</v>
      </c>
      <c r="AH1045" s="151">
        <v>0</v>
      </c>
      <c r="AI1045" s="151"/>
      <c r="AJ1045" s="151"/>
      <c r="AK1045" s="151"/>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row>
    <row r="1046" spans="1:60" outlineLevel="1">
      <c r="A1046" s="158"/>
      <c r="B1046" s="159"/>
      <c r="C1046" s="198" t="s">
        <v>2552</v>
      </c>
      <c r="D1046" s="190"/>
      <c r="E1046" s="191">
        <v>14.385</v>
      </c>
      <c r="F1046" s="160"/>
      <c r="G1046" s="160"/>
      <c r="H1046" s="160"/>
      <c r="I1046" s="160"/>
      <c r="J1046" s="160"/>
      <c r="K1046" s="160"/>
      <c r="L1046" s="160"/>
      <c r="M1046" s="160"/>
      <c r="N1046" s="160"/>
      <c r="O1046" s="160"/>
      <c r="P1046" s="160"/>
      <c r="Q1046" s="160"/>
      <c r="R1046" s="160"/>
      <c r="S1046" s="160"/>
      <c r="T1046" s="160"/>
      <c r="U1046" s="160"/>
      <c r="V1046" s="160"/>
      <c r="W1046" s="160"/>
      <c r="X1046" s="151"/>
      <c r="Y1046" s="151"/>
      <c r="Z1046" s="151"/>
      <c r="AA1046" s="151"/>
      <c r="AB1046" s="151"/>
      <c r="AC1046" s="151"/>
      <c r="AD1046" s="151"/>
      <c r="AE1046" s="151"/>
      <c r="AF1046" s="151"/>
      <c r="AG1046" s="151" t="s">
        <v>250</v>
      </c>
      <c r="AH1046" s="151">
        <v>0</v>
      </c>
      <c r="AI1046" s="151"/>
      <c r="AJ1046" s="151"/>
      <c r="AK1046" s="151"/>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row>
    <row r="1047" spans="1:60" outlineLevel="1">
      <c r="A1047" s="158"/>
      <c r="B1047" s="159"/>
      <c r="C1047" s="198" t="s">
        <v>2553</v>
      </c>
      <c r="D1047" s="190"/>
      <c r="E1047" s="191">
        <v>16.38</v>
      </c>
      <c r="F1047" s="160"/>
      <c r="G1047" s="160"/>
      <c r="H1047" s="160"/>
      <c r="I1047" s="160"/>
      <c r="J1047" s="160"/>
      <c r="K1047" s="160"/>
      <c r="L1047" s="160"/>
      <c r="M1047" s="160"/>
      <c r="N1047" s="160"/>
      <c r="O1047" s="160"/>
      <c r="P1047" s="160"/>
      <c r="Q1047" s="160"/>
      <c r="R1047" s="160"/>
      <c r="S1047" s="160"/>
      <c r="T1047" s="160"/>
      <c r="U1047" s="160"/>
      <c r="V1047" s="160"/>
      <c r="W1047" s="160"/>
      <c r="X1047" s="151"/>
      <c r="Y1047" s="151"/>
      <c r="Z1047" s="151"/>
      <c r="AA1047" s="151"/>
      <c r="AB1047" s="151"/>
      <c r="AC1047" s="151"/>
      <c r="AD1047" s="151"/>
      <c r="AE1047" s="151"/>
      <c r="AF1047" s="151"/>
      <c r="AG1047" s="151" t="s">
        <v>250</v>
      </c>
      <c r="AH1047" s="151">
        <v>0</v>
      </c>
      <c r="AI1047" s="151"/>
      <c r="AJ1047" s="151"/>
      <c r="AK1047" s="151"/>
      <c r="AL1047" s="151"/>
      <c r="AM1047" s="151"/>
      <c r="AN1047" s="151"/>
      <c r="AO1047" s="151"/>
      <c r="AP1047" s="151"/>
      <c r="AQ1047" s="151"/>
      <c r="AR1047" s="151"/>
      <c r="AS1047" s="151"/>
      <c r="AT1047" s="151"/>
      <c r="AU1047" s="151"/>
      <c r="AV1047" s="151"/>
      <c r="AW1047" s="151"/>
      <c r="AX1047" s="151"/>
      <c r="AY1047" s="151"/>
      <c r="AZ1047" s="151"/>
      <c r="BA1047" s="151"/>
      <c r="BB1047" s="151"/>
      <c r="BC1047" s="151"/>
      <c r="BD1047" s="151"/>
      <c r="BE1047" s="151"/>
      <c r="BF1047" s="151"/>
      <c r="BG1047" s="151"/>
      <c r="BH1047" s="151"/>
    </row>
    <row r="1048" spans="1:60" outlineLevel="1">
      <c r="A1048" s="158"/>
      <c r="B1048" s="159"/>
      <c r="C1048" s="198" t="s">
        <v>2554</v>
      </c>
      <c r="D1048" s="190"/>
      <c r="E1048" s="191">
        <v>30.24</v>
      </c>
      <c r="F1048" s="160"/>
      <c r="G1048" s="160"/>
      <c r="H1048" s="160"/>
      <c r="I1048" s="160"/>
      <c r="J1048" s="160"/>
      <c r="K1048" s="160"/>
      <c r="L1048" s="160"/>
      <c r="M1048" s="160"/>
      <c r="N1048" s="160"/>
      <c r="O1048" s="160"/>
      <c r="P1048" s="160"/>
      <c r="Q1048" s="160"/>
      <c r="R1048" s="160"/>
      <c r="S1048" s="160"/>
      <c r="T1048" s="160"/>
      <c r="U1048" s="160"/>
      <c r="V1048" s="160"/>
      <c r="W1048" s="160"/>
      <c r="X1048" s="151"/>
      <c r="Y1048" s="151"/>
      <c r="Z1048" s="151"/>
      <c r="AA1048" s="151"/>
      <c r="AB1048" s="151"/>
      <c r="AC1048" s="151"/>
      <c r="AD1048" s="151"/>
      <c r="AE1048" s="151"/>
      <c r="AF1048" s="151"/>
      <c r="AG1048" s="151" t="s">
        <v>250</v>
      </c>
      <c r="AH1048" s="151">
        <v>0</v>
      </c>
      <c r="AI1048" s="151"/>
      <c r="AJ1048" s="151"/>
      <c r="AK1048" s="151"/>
      <c r="AL1048" s="151"/>
      <c r="AM1048" s="151"/>
      <c r="AN1048" s="151"/>
      <c r="AO1048" s="151"/>
      <c r="AP1048" s="151"/>
      <c r="AQ1048" s="151"/>
      <c r="AR1048" s="151"/>
      <c r="AS1048" s="151"/>
      <c r="AT1048" s="151"/>
      <c r="AU1048" s="151"/>
      <c r="AV1048" s="151"/>
      <c r="AW1048" s="151"/>
      <c r="AX1048" s="151"/>
      <c r="AY1048" s="151"/>
      <c r="AZ1048" s="151"/>
      <c r="BA1048" s="151"/>
      <c r="BB1048" s="151"/>
      <c r="BC1048" s="151"/>
      <c r="BD1048" s="151"/>
      <c r="BE1048" s="151"/>
      <c r="BF1048" s="151"/>
      <c r="BG1048" s="151"/>
      <c r="BH1048" s="151"/>
    </row>
    <row r="1049" spans="1:60" outlineLevel="1">
      <c r="A1049" s="158"/>
      <c r="B1049" s="159"/>
      <c r="C1049" s="198" t="s">
        <v>2555</v>
      </c>
      <c r="D1049" s="190"/>
      <c r="E1049" s="191">
        <v>3.468</v>
      </c>
      <c r="F1049" s="160"/>
      <c r="G1049" s="160"/>
      <c r="H1049" s="160"/>
      <c r="I1049" s="160"/>
      <c r="J1049" s="160"/>
      <c r="K1049" s="160"/>
      <c r="L1049" s="160"/>
      <c r="M1049" s="160"/>
      <c r="N1049" s="160"/>
      <c r="O1049" s="160"/>
      <c r="P1049" s="160"/>
      <c r="Q1049" s="160"/>
      <c r="R1049" s="160"/>
      <c r="S1049" s="160"/>
      <c r="T1049" s="160"/>
      <c r="U1049" s="160"/>
      <c r="V1049" s="160"/>
      <c r="W1049" s="160"/>
      <c r="X1049" s="151"/>
      <c r="Y1049" s="151"/>
      <c r="Z1049" s="151"/>
      <c r="AA1049" s="151"/>
      <c r="AB1049" s="151"/>
      <c r="AC1049" s="151"/>
      <c r="AD1049" s="151"/>
      <c r="AE1049" s="151"/>
      <c r="AF1049" s="151"/>
      <c r="AG1049" s="151" t="s">
        <v>250</v>
      </c>
      <c r="AH1049" s="151">
        <v>0</v>
      </c>
      <c r="AI1049" s="151"/>
      <c r="AJ1049" s="151"/>
      <c r="AK1049" s="151"/>
      <c r="AL1049" s="151"/>
      <c r="AM1049" s="151"/>
      <c r="AN1049" s="151"/>
      <c r="AO1049" s="151"/>
      <c r="AP1049" s="151"/>
      <c r="AQ1049" s="151"/>
      <c r="AR1049" s="151"/>
      <c r="AS1049" s="151"/>
      <c r="AT1049" s="151"/>
      <c r="AU1049" s="151"/>
      <c r="AV1049" s="151"/>
      <c r="AW1049" s="151"/>
      <c r="AX1049" s="151"/>
      <c r="AY1049" s="151"/>
      <c r="AZ1049" s="151"/>
      <c r="BA1049" s="151"/>
      <c r="BB1049" s="151"/>
      <c r="BC1049" s="151"/>
      <c r="BD1049" s="151"/>
      <c r="BE1049" s="151"/>
      <c r="BF1049" s="151"/>
      <c r="BG1049" s="151"/>
      <c r="BH1049" s="151"/>
    </row>
    <row r="1050" spans="1:60" outlineLevel="1">
      <c r="A1050" s="158"/>
      <c r="B1050" s="159"/>
      <c r="C1050" s="198" t="s">
        <v>2556</v>
      </c>
      <c r="D1050" s="190"/>
      <c r="E1050" s="191">
        <v>3.4649999999999999</v>
      </c>
      <c r="F1050" s="160"/>
      <c r="G1050" s="160"/>
      <c r="H1050" s="160"/>
      <c r="I1050" s="160"/>
      <c r="J1050" s="160"/>
      <c r="K1050" s="160"/>
      <c r="L1050" s="160"/>
      <c r="M1050" s="160"/>
      <c r="N1050" s="160"/>
      <c r="O1050" s="160"/>
      <c r="P1050" s="160"/>
      <c r="Q1050" s="160"/>
      <c r="R1050" s="160"/>
      <c r="S1050" s="160"/>
      <c r="T1050" s="160"/>
      <c r="U1050" s="160"/>
      <c r="V1050" s="160"/>
      <c r="W1050" s="160"/>
      <c r="X1050" s="151"/>
      <c r="Y1050" s="151"/>
      <c r="Z1050" s="151"/>
      <c r="AA1050" s="151"/>
      <c r="AB1050" s="151"/>
      <c r="AC1050" s="151"/>
      <c r="AD1050" s="151"/>
      <c r="AE1050" s="151"/>
      <c r="AF1050" s="151"/>
      <c r="AG1050" s="151" t="s">
        <v>250</v>
      </c>
      <c r="AH1050" s="151">
        <v>0</v>
      </c>
      <c r="AI1050" s="151"/>
      <c r="AJ1050" s="151"/>
      <c r="AK1050" s="151"/>
      <c r="AL1050" s="151"/>
      <c r="AM1050" s="151"/>
      <c r="AN1050" s="151"/>
      <c r="AO1050" s="151"/>
      <c r="AP1050" s="151"/>
      <c r="AQ1050" s="151"/>
      <c r="AR1050" s="151"/>
      <c r="AS1050" s="151"/>
      <c r="AT1050" s="151"/>
      <c r="AU1050" s="151"/>
      <c r="AV1050" s="151"/>
      <c r="AW1050" s="151"/>
      <c r="AX1050" s="151"/>
      <c r="AY1050" s="151"/>
      <c r="AZ1050" s="151"/>
      <c r="BA1050" s="151"/>
      <c r="BB1050" s="151"/>
      <c r="BC1050" s="151"/>
      <c r="BD1050" s="151"/>
      <c r="BE1050" s="151"/>
      <c r="BF1050" s="151"/>
      <c r="BG1050" s="151"/>
      <c r="BH1050" s="151"/>
    </row>
    <row r="1051" spans="1:60" outlineLevel="1">
      <c r="A1051" s="158"/>
      <c r="B1051" s="159"/>
      <c r="C1051" s="198" t="s">
        <v>2557</v>
      </c>
      <c r="D1051" s="190"/>
      <c r="E1051" s="191">
        <v>1.8149999999999999</v>
      </c>
      <c r="F1051" s="160"/>
      <c r="G1051" s="160"/>
      <c r="H1051" s="160"/>
      <c r="I1051" s="160"/>
      <c r="J1051" s="160"/>
      <c r="K1051" s="160"/>
      <c r="L1051" s="160"/>
      <c r="M1051" s="160"/>
      <c r="N1051" s="160"/>
      <c r="O1051" s="160"/>
      <c r="P1051" s="160"/>
      <c r="Q1051" s="160"/>
      <c r="R1051" s="160"/>
      <c r="S1051" s="160"/>
      <c r="T1051" s="160"/>
      <c r="U1051" s="160"/>
      <c r="V1051" s="160"/>
      <c r="W1051" s="160"/>
      <c r="X1051" s="151"/>
      <c r="Y1051" s="151"/>
      <c r="Z1051" s="151"/>
      <c r="AA1051" s="151"/>
      <c r="AB1051" s="151"/>
      <c r="AC1051" s="151"/>
      <c r="AD1051" s="151"/>
      <c r="AE1051" s="151"/>
      <c r="AF1051" s="151"/>
      <c r="AG1051" s="151" t="s">
        <v>250</v>
      </c>
      <c r="AH1051" s="151">
        <v>0</v>
      </c>
      <c r="AI1051" s="151"/>
      <c r="AJ1051" s="151"/>
      <c r="AK1051" s="151"/>
      <c r="AL1051" s="151"/>
      <c r="AM1051" s="151"/>
      <c r="AN1051" s="151"/>
      <c r="AO1051" s="151"/>
      <c r="AP1051" s="151"/>
      <c r="AQ1051" s="151"/>
      <c r="AR1051" s="151"/>
      <c r="AS1051" s="151"/>
      <c r="AT1051" s="151"/>
      <c r="AU1051" s="151"/>
      <c r="AV1051" s="151"/>
      <c r="AW1051" s="151"/>
      <c r="AX1051" s="151"/>
      <c r="AY1051" s="151"/>
      <c r="AZ1051" s="151"/>
      <c r="BA1051" s="151"/>
      <c r="BB1051" s="151"/>
      <c r="BC1051" s="151"/>
      <c r="BD1051" s="151"/>
      <c r="BE1051" s="151"/>
      <c r="BF1051" s="151"/>
      <c r="BG1051" s="151"/>
      <c r="BH1051" s="151"/>
    </row>
    <row r="1052" spans="1:60" outlineLevel="1">
      <c r="A1052" s="158"/>
      <c r="B1052" s="159"/>
      <c r="C1052" s="198" t="s">
        <v>2558</v>
      </c>
      <c r="D1052" s="190"/>
      <c r="E1052" s="191">
        <v>1.8714999999999999</v>
      </c>
      <c r="F1052" s="160"/>
      <c r="G1052" s="160"/>
      <c r="H1052" s="160"/>
      <c r="I1052" s="160"/>
      <c r="J1052" s="160"/>
      <c r="K1052" s="160"/>
      <c r="L1052" s="160"/>
      <c r="M1052" s="160"/>
      <c r="N1052" s="160"/>
      <c r="O1052" s="160"/>
      <c r="P1052" s="160"/>
      <c r="Q1052" s="160"/>
      <c r="R1052" s="160"/>
      <c r="S1052" s="160"/>
      <c r="T1052" s="160"/>
      <c r="U1052" s="160"/>
      <c r="V1052" s="160"/>
      <c r="W1052" s="160"/>
      <c r="X1052" s="151"/>
      <c r="Y1052" s="151"/>
      <c r="Z1052" s="151"/>
      <c r="AA1052" s="151"/>
      <c r="AB1052" s="151"/>
      <c r="AC1052" s="151"/>
      <c r="AD1052" s="151"/>
      <c r="AE1052" s="151"/>
      <c r="AF1052" s="151"/>
      <c r="AG1052" s="151" t="s">
        <v>250</v>
      </c>
      <c r="AH1052" s="151">
        <v>0</v>
      </c>
      <c r="AI1052" s="151"/>
      <c r="AJ1052" s="151"/>
      <c r="AK1052" s="151"/>
      <c r="AL1052" s="151"/>
      <c r="AM1052" s="151"/>
      <c r="AN1052" s="151"/>
      <c r="AO1052" s="151"/>
      <c r="AP1052" s="151"/>
      <c r="AQ1052" s="151"/>
      <c r="AR1052" s="151"/>
      <c r="AS1052" s="151"/>
      <c r="AT1052" s="151"/>
      <c r="AU1052" s="151"/>
      <c r="AV1052" s="151"/>
      <c r="AW1052" s="151"/>
      <c r="AX1052" s="151"/>
      <c r="AY1052" s="151"/>
      <c r="AZ1052" s="151"/>
      <c r="BA1052" s="151"/>
      <c r="BB1052" s="151"/>
      <c r="BC1052" s="151"/>
      <c r="BD1052" s="151"/>
      <c r="BE1052" s="151"/>
      <c r="BF1052" s="151"/>
      <c r="BG1052" s="151"/>
      <c r="BH1052" s="151"/>
    </row>
    <row r="1053" spans="1:60" ht="33.75" outlineLevel="1">
      <c r="A1053" s="168">
        <v>78</v>
      </c>
      <c r="B1053" s="169" t="s">
        <v>865</v>
      </c>
      <c r="C1053" s="185" t="s">
        <v>866</v>
      </c>
      <c r="D1053" s="170" t="s">
        <v>292</v>
      </c>
      <c r="E1053" s="171">
        <v>1.8540000000000001</v>
      </c>
      <c r="F1053" s="172">
        <v>0</v>
      </c>
      <c r="G1053" s="173">
        <f>ROUND(E1053*F1053,2)</f>
        <v>0</v>
      </c>
      <c r="H1053" s="172"/>
      <c r="I1053" s="173">
        <f>ROUND(E1053*H1053,2)</f>
        <v>0</v>
      </c>
      <c r="J1053" s="172"/>
      <c r="K1053" s="173">
        <f>ROUND(E1053*J1053,2)</f>
        <v>0</v>
      </c>
      <c r="L1053" s="173">
        <v>21</v>
      </c>
      <c r="M1053" s="173">
        <f>G1053*(1+L1053/100)</f>
        <v>0</v>
      </c>
      <c r="N1053" s="173">
        <v>1.17E-3</v>
      </c>
      <c r="O1053" s="173">
        <f>ROUND(E1053*N1053,2)</f>
        <v>0</v>
      </c>
      <c r="P1053" s="173">
        <v>7.5999999999999998E-2</v>
      </c>
      <c r="Q1053" s="173">
        <f>ROUND(E1053*P1053,2)</f>
        <v>0.14000000000000001</v>
      </c>
      <c r="R1053" s="173" t="s">
        <v>800</v>
      </c>
      <c r="S1053" s="173" t="s">
        <v>201</v>
      </c>
      <c r="T1053" s="174" t="s">
        <v>245</v>
      </c>
      <c r="U1053" s="160">
        <v>0.93899999999999995</v>
      </c>
      <c r="V1053" s="160">
        <f>ROUND(E1053*U1053,2)</f>
        <v>1.74</v>
      </c>
      <c r="W1053" s="160"/>
      <c r="X1053" s="151"/>
      <c r="Y1053" s="151"/>
      <c r="Z1053" s="151"/>
      <c r="AA1053" s="151"/>
      <c r="AB1053" s="151"/>
      <c r="AC1053" s="151"/>
      <c r="AD1053" s="151"/>
      <c r="AE1053" s="151"/>
      <c r="AF1053" s="151"/>
      <c r="AG1053" s="151" t="s">
        <v>259</v>
      </c>
      <c r="AH1053" s="151"/>
      <c r="AI1053" s="151"/>
      <c r="AJ1053" s="151"/>
      <c r="AK1053" s="151"/>
      <c r="AL1053" s="151"/>
      <c r="AM1053" s="151"/>
      <c r="AN1053" s="151"/>
      <c r="AO1053" s="151"/>
      <c r="AP1053" s="151"/>
      <c r="AQ1053" s="151"/>
      <c r="AR1053" s="151"/>
      <c r="AS1053" s="151"/>
      <c r="AT1053" s="151"/>
      <c r="AU1053" s="151"/>
      <c r="AV1053" s="151"/>
      <c r="AW1053" s="151"/>
      <c r="AX1053" s="151"/>
      <c r="AY1053" s="151"/>
      <c r="AZ1053" s="151"/>
      <c r="BA1053" s="151"/>
      <c r="BB1053" s="151"/>
      <c r="BC1053" s="151"/>
      <c r="BD1053" s="151"/>
      <c r="BE1053" s="151"/>
      <c r="BF1053" s="151"/>
      <c r="BG1053" s="151"/>
      <c r="BH1053" s="151"/>
    </row>
    <row r="1054" spans="1:60" outlineLevel="1">
      <c r="A1054" s="158"/>
      <c r="B1054" s="159"/>
      <c r="C1054" s="198" t="s">
        <v>2862</v>
      </c>
      <c r="D1054" s="190"/>
      <c r="E1054" s="191">
        <v>1.8540000000000001</v>
      </c>
      <c r="F1054" s="160"/>
      <c r="G1054" s="160"/>
      <c r="H1054" s="160"/>
      <c r="I1054" s="160"/>
      <c r="J1054" s="160"/>
      <c r="K1054" s="160"/>
      <c r="L1054" s="160"/>
      <c r="M1054" s="160"/>
      <c r="N1054" s="160"/>
      <c r="O1054" s="160"/>
      <c r="P1054" s="160"/>
      <c r="Q1054" s="160"/>
      <c r="R1054" s="160"/>
      <c r="S1054" s="160"/>
      <c r="T1054" s="160"/>
      <c r="U1054" s="160"/>
      <c r="V1054" s="160"/>
      <c r="W1054" s="160"/>
      <c r="X1054" s="151"/>
      <c r="Y1054" s="151"/>
      <c r="Z1054" s="151"/>
      <c r="AA1054" s="151"/>
      <c r="AB1054" s="151"/>
      <c r="AC1054" s="151"/>
      <c r="AD1054" s="151"/>
      <c r="AE1054" s="151"/>
      <c r="AF1054" s="151"/>
      <c r="AG1054" s="151" t="s">
        <v>250</v>
      </c>
      <c r="AH1054" s="151">
        <v>0</v>
      </c>
      <c r="AI1054" s="151"/>
      <c r="AJ1054" s="151"/>
      <c r="AK1054" s="151"/>
      <c r="AL1054" s="151"/>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row>
    <row r="1055" spans="1:60" ht="33.75" outlineLevel="1">
      <c r="A1055" s="168">
        <v>79</v>
      </c>
      <c r="B1055" s="169" t="s">
        <v>870</v>
      </c>
      <c r="C1055" s="185" t="s">
        <v>871</v>
      </c>
      <c r="D1055" s="170" t="s">
        <v>292</v>
      </c>
      <c r="E1055" s="171">
        <v>3.7124999999999999</v>
      </c>
      <c r="F1055" s="172">
        <v>0</v>
      </c>
      <c r="G1055" s="173">
        <f>ROUND(E1055*F1055,2)</f>
        <v>0</v>
      </c>
      <c r="H1055" s="172"/>
      <c r="I1055" s="173">
        <f>ROUND(E1055*H1055,2)</f>
        <v>0</v>
      </c>
      <c r="J1055" s="172"/>
      <c r="K1055" s="173">
        <f>ROUND(E1055*J1055,2)</f>
        <v>0</v>
      </c>
      <c r="L1055" s="173">
        <v>21</v>
      </c>
      <c r="M1055" s="173">
        <f>G1055*(1+L1055/100)</f>
        <v>0</v>
      </c>
      <c r="N1055" s="173">
        <v>1E-3</v>
      </c>
      <c r="O1055" s="173">
        <f>ROUND(E1055*N1055,2)</f>
        <v>0</v>
      </c>
      <c r="P1055" s="173">
        <v>6.3E-2</v>
      </c>
      <c r="Q1055" s="173">
        <f>ROUND(E1055*P1055,2)</f>
        <v>0.23</v>
      </c>
      <c r="R1055" s="173" t="s">
        <v>800</v>
      </c>
      <c r="S1055" s="173" t="s">
        <v>201</v>
      </c>
      <c r="T1055" s="174" t="s">
        <v>245</v>
      </c>
      <c r="U1055" s="160">
        <v>0.71799999999999997</v>
      </c>
      <c r="V1055" s="160">
        <f>ROUND(E1055*U1055,2)</f>
        <v>2.67</v>
      </c>
      <c r="W1055" s="160"/>
      <c r="X1055" s="151"/>
      <c r="Y1055" s="151"/>
      <c r="Z1055" s="151"/>
      <c r="AA1055" s="151"/>
      <c r="AB1055" s="151"/>
      <c r="AC1055" s="151"/>
      <c r="AD1055" s="151"/>
      <c r="AE1055" s="151"/>
      <c r="AF1055" s="151"/>
      <c r="AG1055" s="151" t="s">
        <v>259</v>
      </c>
      <c r="AH1055" s="151"/>
      <c r="AI1055" s="151"/>
      <c r="AJ1055" s="151"/>
      <c r="AK1055" s="151"/>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row>
    <row r="1056" spans="1:60" outlineLevel="1">
      <c r="A1056" s="158"/>
      <c r="B1056" s="159"/>
      <c r="C1056" s="198" t="s">
        <v>2863</v>
      </c>
      <c r="D1056" s="190"/>
      <c r="E1056" s="191">
        <v>3.7124999999999999</v>
      </c>
      <c r="F1056" s="160"/>
      <c r="G1056" s="160"/>
      <c r="H1056" s="160"/>
      <c r="I1056" s="160"/>
      <c r="J1056" s="160"/>
      <c r="K1056" s="160"/>
      <c r="L1056" s="160"/>
      <c r="M1056" s="160"/>
      <c r="N1056" s="160"/>
      <c r="O1056" s="160"/>
      <c r="P1056" s="160"/>
      <c r="Q1056" s="160"/>
      <c r="R1056" s="160"/>
      <c r="S1056" s="160"/>
      <c r="T1056" s="160"/>
      <c r="U1056" s="160"/>
      <c r="V1056" s="160"/>
      <c r="W1056" s="160"/>
      <c r="X1056" s="151"/>
      <c r="Y1056" s="151"/>
      <c r="Z1056" s="151"/>
      <c r="AA1056" s="151"/>
      <c r="AB1056" s="151"/>
      <c r="AC1056" s="151"/>
      <c r="AD1056" s="151"/>
      <c r="AE1056" s="151"/>
      <c r="AF1056" s="151"/>
      <c r="AG1056" s="151" t="s">
        <v>250</v>
      </c>
      <c r="AH1056" s="151">
        <v>0</v>
      </c>
      <c r="AI1056" s="151"/>
      <c r="AJ1056" s="151"/>
      <c r="AK1056" s="151"/>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row>
    <row r="1057" spans="1:60" outlineLevel="1">
      <c r="A1057" s="168">
        <v>80</v>
      </c>
      <c r="B1057" s="169" t="s">
        <v>2864</v>
      </c>
      <c r="C1057" s="185" t="s">
        <v>2865</v>
      </c>
      <c r="D1057" s="170" t="s">
        <v>318</v>
      </c>
      <c r="E1057" s="171">
        <v>89.13</v>
      </c>
      <c r="F1057" s="172">
        <v>0</v>
      </c>
      <c r="G1057" s="173">
        <f>ROUND(E1057*F1057,2)</f>
        <v>0</v>
      </c>
      <c r="H1057" s="172"/>
      <c r="I1057" s="173">
        <f>ROUND(E1057*H1057,2)</f>
        <v>0</v>
      </c>
      <c r="J1057" s="172"/>
      <c r="K1057" s="173">
        <f>ROUND(E1057*J1057,2)</f>
        <v>0</v>
      </c>
      <c r="L1057" s="173">
        <v>21</v>
      </c>
      <c r="M1057" s="173">
        <f>G1057*(1+L1057/100)</f>
        <v>0</v>
      </c>
      <c r="N1057" s="173">
        <v>0</v>
      </c>
      <c r="O1057" s="173">
        <f>ROUND(E1057*N1057,2)</f>
        <v>0</v>
      </c>
      <c r="P1057" s="173">
        <v>1.507E-2</v>
      </c>
      <c r="Q1057" s="173">
        <f>ROUND(E1057*P1057,2)</f>
        <v>1.34</v>
      </c>
      <c r="R1057" s="173" t="s">
        <v>800</v>
      </c>
      <c r="S1057" s="173" t="s">
        <v>201</v>
      </c>
      <c r="T1057" s="174" t="s">
        <v>245</v>
      </c>
      <c r="U1057" s="160">
        <v>0.11</v>
      </c>
      <c r="V1057" s="160">
        <f>ROUND(E1057*U1057,2)</f>
        <v>9.8000000000000007</v>
      </c>
      <c r="W1057" s="160"/>
      <c r="X1057" s="151"/>
      <c r="Y1057" s="151"/>
      <c r="Z1057" s="151"/>
      <c r="AA1057" s="151"/>
      <c r="AB1057" s="151"/>
      <c r="AC1057" s="151"/>
      <c r="AD1057" s="151"/>
      <c r="AE1057" s="151"/>
      <c r="AF1057" s="151"/>
      <c r="AG1057" s="151" t="s">
        <v>246</v>
      </c>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row>
    <row r="1058" spans="1:60" outlineLevel="1">
      <c r="A1058" s="158"/>
      <c r="B1058" s="159"/>
      <c r="C1058" s="198" t="s">
        <v>2756</v>
      </c>
      <c r="D1058" s="190"/>
      <c r="E1058" s="191">
        <v>9.36</v>
      </c>
      <c r="F1058" s="160"/>
      <c r="G1058" s="160"/>
      <c r="H1058" s="160"/>
      <c r="I1058" s="160"/>
      <c r="J1058" s="160"/>
      <c r="K1058" s="160"/>
      <c r="L1058" s="160"/>
      <c r="M1058" s="160"/>
      <c r="N1058" s="160"/>
      <c r="O1058" s="160"/>
      <c r="P1058" s="160"/>
      <c r="Q1058" s="160"/>
      <c r="R1058" s="160"/>
      <c r="S1058" s="160"/>
      <c r="T1058" s="160"/>
      <c r="U1058" s="160"/>
      <c r="V1058" s="160"/>
      <c r="W1058" s="160"/>
      <c r="X1058" s="151"/>
      <c r="Y1058" s="151"/>
      <c r="Z1058" s="151"/>
      <c r="AA1058" s="151"/>
      <c r="AB1058" s="151"/>
      <c r="AC1058" s="151"/>
      <c r="AD1058" s="151"/>
      <c r="AE1058" s="151"/>
      <c r="AF1058" s="151"/>
      <c r="AG1058" s="151" t="s">
        <v>250</v>
      </c>
      <c r="AH1058" s="151">
        <v>0</v>
      </c>
      <c r="AI1058" s="151"/>
      <c r="AJ1058" s="151"/>
      <c r="AK1058" s="151"/>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row>
    <row r="1059" spans="1:60" outlineLevel="1">
      <c r="A1059" s="158"/>
      <c r="B1059" s="159"/>
      <c r="C1059" s="198" t="s">
        <v>2757</v>
      </c>
      <c r="D1059" s="190"/>
      <c r="E1059" s="191">
        <v>7.5</v>
      </c>
      <c r="F1059" s="160"/>
      <c r="G1059" s="160"/>
      <c r="H1059" s="160"/>
      <c r="I1059" s="160"/>
      <c r="J1059" s="160"/>
      <c r="K1059" s="160"/>
      <c r="L1059" s="160"/>
      <c r="M1059" s="160"/>
      <c r="N1059" s="160"/>
      <c r="O1059" s="160"/>
      <c r="P1059" s="160"/>
      <c r="Q1059" s="160"/>
      <c r="R1059" s="160"/>
      <c r="S1059" s="160"/>
      <c r="T1059" s="160"/>
      <c r="U1059" s="160"/>
      <c r="V1059" s="160"/>
      <c r="W1059" s="160"/>
      <c r="X1059" s="151"/>
      <c r="Y1059" s="151"/>
      <c r="Z1059" s="151"/>
      <c r="AA1059" s="151"/>
      <c r="AB1059" s="151"/>
      <c r="AC1059" s="151"/>
      <c r="AD1059" s="151"/>
      <c r="AE1059" s="151"/>
      <c r="AF1059" s="151"/>
      <c r="AG1059" s="151" t="s">
        <v>250</v>
      </c>
      <c r="AH1059" s="151">
        <v>0</v>
      </c>
      <c r="AI1059" s="151"/>
      <c r="AJ1059" s="151"/>
      <c r="AK1059" s="151"/>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row>
    <row r="1060" spans="1:60" outlineLevel="1">
      <c r="A1060" s="158"/>
      <c r="B1060" s="159"/>
      <c r="C1060" s="198" t="s">
        <v>2758</v>
      </c>
      <c r="D1060" s="190"/>
      <c r="E1060" s="191">
        <v>1.33</v>
      </c>
      <c r="F1060" s="160"/>
      <c r="G1060" s="160"/>
      <c r="H1060" s="160"/>
      <c r="I1060" s="160"/>
      <c r="J1060" s="160"/>
      <c r="K1060" s="160"/>
      <c r="L1060" s="160"/>
      <c r="M1060" s="160"/>
      <c r="N1060" s="160"/>
      <c r="O1060" s="160"/>
      <c r="P1060" s="160"/>
      <c r="Q1060" s="160"/>
      <c r="R1060" s="160"/>
      <c r="S1060" s="160"/>
      <c r="T1060" s="160"/>
      <c r="U1060" s="160"/>
      <c r="V1060" s="160"/>
      <c r="W1060" s="160"/>
      <c r="X1060" s="151"/>
      <c r="Y1060" s="151"/>
      <c r="Z1060" s="151"/>
      <c r="AA1060" s="151"/>
      <c r="AB1060" s="151"/>
      <c r="AC1060" s="151"/>
      <c r="AD1060" s="151"/>
      <c r="AE1060" s="151"/>
      <c r="AF1060" s="151"/>
      <c r="AG1060" s="151" t="s">
        <v>250</v>
      </c>
      <c r="AH1060" s="151">
        <v>0</v>
      </c>
      <c r="AI1060" s="151"/>
      <c r="AJ1060" s="151"/>
      <c r="AK1060" s="151"/>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row>
    <row r="1061" spans="1:60" outlineLevel="1">
      <c r="A1061" s="158"/>
      <c r="B1061" s="159"/>
      <c r="C1061" s="198" t="s">
        <v>2759</v>
      </c>
      <c r="D1061" s="190"/>
      <c r="E1061" s="191">
        <v>6.12</v>
      </c>
      <c r="F1061" s="160"/>
      <c r="G1061" s="160"/>
      <c r="H1061" s="160"/>
      <c r="I1061" s="160"/>
      <c r="J1061" s="160"/>
      <c r="K1061" s="160"/>
      <c r="L1061" s="160"/>
      <c r="M1061" s="160"/>
      <c r="N1061" s="160"/>
      <c r="O1061" s="160"/>
      <c r="P1061" s="160"/>
      <c r="Q1061" s="160"/>
      <c r="R1061" s="160"/>
      <c r="S1061" s="160"/>
      <c r="T1061" s="160"/>
      <c r="U1061" s="160"/>
      <c r="V1061" s="160"/>
      <c r="W1061" s="160"/>
      <c r="X1061" s="151"/>
      <c r="Y1061" s="151"/>
      <c r="Z1061" s="151"/>
      <c r="AA1061" s="151"/>
      <c r="AB1061" s="151"/>
      <c r="AC1061" s="151"/>
      <c r="AD1061" s="151"/>
      <c r="AE1061" s="151"/>
      <c r="AF1061" s="151"/>
      <c r="AG1061" s="151" t="s">
        <v>250</v>
      </c>
      <c r="AH1061" s="151">
        <v>0</v>
      </c>
      <c r="AI1061" s="151"/>
      <c r="AJ1061" s="151"/>
      <c r="AK1061" s="151"/>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row>
    <row r="1062" spans="1:60" outlineLevel="1">
      <c r="A1062" s="158"/>
      <c r="B1062" s="159"/>
      <c r="C1062" s="198" t="s">
        <v>2760</v>
      </c>
      <c r="D1062" s="190"/>
      <c r="E1062" s="191">
        <v>23.01</v>
      </c>
      <c r="F1062" s="160"/>
      <c r="G1062" s="160"/>
      <c r="H1062" s="160"/>
      <c r="I1062" s="160"/>
      <c r="J1062" s="160"/>
      <c r="K1062" s="160"/>
      <c r="L1062" s="160"/>
      <c r="M1062" s="160"/>
      <c r="N1062" s="160"/>
      <c r="O1062" s="160"/>
      <c r="P1062" s="160"/>
      <c r="Q1062" s="160"/>
      <c r="R1062" s="160"/>
      <c r="S1062" s="160"/>
      <c r="T1062" s="160"/>
      <c r="U1062" s="160"/>
      <c r="V1062" s="160"/>
      <c r="W1062" s="160"/>
      <c r="X1062" s="151"/>
      <c r="Y1062" s="151"/>
      <c r="Z1062" s="151"/>
      <c r="AA1062" s="151"/>
      <c r="AB1062" s="151"/>
      <c r="AC1062" s="151"/>
      <c r="AD1062" s="151"/>
      <c r="AE1062" s="151"/>
      <c r="AF1062" s="151"/>
      <c r="AG1062" s="151" t="s">
        <v>250</v>
      </c>
      <c r="AH1062" s="151">
        <v>0</v>
      </c>
      <c r="AI1062" s="151"/>
      <c r="AJ1062" s="151"/>
      <c r="AK1062" s="151"/>
      <c r="AL1062" s="151"/>
      <c r="AM1062" s="151"/>
      <c r="AN1062" s="151"/>
      <c r="AO1062" s="151"/>
      <c r="AP1062" s="151"/>
      <c r="AQ1062" s="151"/>
      <c r="AR1062" s="151"/>
      <c r="AS1062" s="151"/>
      <c r="AT1062" s="151"/>
      <c r="AU1062" s="151"/>
      <c r="AV1062" s="151"/>
      <c r="AW1062" s="151"/>
      <c r="AX1062" s="151"/>
      <c r="AY1062" s="151"/>
      <c r="AZ1062" s="151"/>
      <c r="BA1062" s="151"/>
      <c r="BB1062" s="151"/>
      <c r="BC1062" s="151"/>
      <c r="BD1062" s="151"/>
      <c r="BE1062" s="151"/>
      <c r="BF1062" s="151"/>
      <c r="BG1062" s="151"/>
      <c r="BH1062" s="151"/>
    </row>
    <row r="1063" spans="1:60" outlineLevel="1">
      <c r="A1063" s="158"/>
      <c r="B1063" s="159"/>
      <c r="C1063" s="198" t="s">
        <v>2761</v>
      </c>
      <c r="D1063" s="190"/>
      <c r="E1063" s="191">
        <v>2.92</v>
      </c>
      <c r="F1063" s="160"/>
      <c r="G1063" s="160"/>
      <c r="H1063" s="160"/>
      <c r="I1063" s="160"/>
      <c r="J1063" s="160"/>
      <c r="K1063" s="160"/>
      <c r="L1063" s="160"/>
      <c r="M1063" s="160"/>
      <c r="N1063" s="160"/>
      <c r="O1063" s="160"/>
      <c r="P1063" s="160"/>
      <c r="Q1063" s="160"/>
      <c r="R1063" s="160"/>
      <c r="S1063" s="160"/>
      <c r="T1063" s="160"/>
      <c r="U1063" s="160"/>
      <c r="V1063" s="160"/>
      <c r="W1063" s="160"/>
      <c r="X1063" s="151"/>
      <c r="Y1063" s="151"/>
      <c r="Z1063" s="151"/>
      <c r="AA1063" s="151"/>
      <c r="AB1063" s="151"/>
      <c r="AC1063" s="151"/>
      <c r="AD1063" s="151"/>
      <c r="AE1063" s="151"/>
      <c r="AF1063" s="151"/>
      <c r="AG1063" s="151" t="s">
        <v>250</v>
      </c>
      <c r="AH1063" s="151">
        <v>0</v>
      </c>
      <c r="AI1063" s="151"/>
      <c r="AJ1063" s="151"/>
      <c r="AK1063" s="151"/>
      <c r="AL1063" s="151"/>
      <c r="AM1063" s="151"/>
      <c r="AN1063" s="151"/>
      <c r="AO1063" s="151"/>
      <c r="AP1063" s="151"/>
      <c r="AQ1063" s="151"/>
      <c r="AR1063" s="151"/>
      <c r="AS1063" s="151"/>
      <c r="AT1063" s="151"/>
      <c r="AU1063" s="151"/>
      <c r="AV1063" s="151"/>
      <c r="AW1063" s="151"/>
      <c r="AX1063" s="151"/>
      <c r="AY1063" s="151"/>
      <c r="AZ1063" s="151"/>
      <c r="BA1063" s="151"/>
      <c r="BB1063" s="151"/>
      <c r="BC1063" s="151"/>
      <c r="BD1063" s="151"/>
      <c r="BE1063" s="151"/>
      <c r="BF1063" s="151"/>
      <c r="BG1063" s="151"/>
      <c r="BH1063" s="151"/>
    </row>
    <row r="1064" spans="1:60" outlineLevel="1">
      <c r="A1064" s="158"/>
      <c r="B1064" s="159"/>
      <c r="C1064" s="198" t="s">
        <v>2762</v>
      </c>
      <c r="D1064" s="190"/>
      <c r="E1064" s="191">
        <v>1.77</v>
      </c>
      <c r="F1064" s="160"/>
      <c r="G1064" s="160"/>
      <c r="H1064" s="160"/>
      <c r="I1064" s="160"/>
      <c r="J1064" s="160"/>
      <c r="K1064" s="160"/>
      <c r="L1064" s="160"/>
      <c r="M1064" s="160"/>
      <c r="N1064" s="160"/>
      <c r="O1064" s="160"/>
      <c r="P1064" s="160"/>
      <c r="Q1064" s="160"/>
      <c r="R1064" s="160"/>
      <c r="S1064" s="160"/>
      <c r="T1064" s="160"/>
      <c r="U1064" s="160"/>
      <c r="V1064" s="160"/>
      <c r="W1064" s="160"/>
      <c r="X1064" s="151"/>
      <c r="Y1064" s="151"/>
      <c r="Z1064" s="151"/>
      <c r="AA1064" s="151"/>
      <c r="AB1064" s="151"/>
      <c r="AC1064" s="151"/>
      <c r="AD1064" s="151"/>
      <c r="AE1064" s="151"/>
      <c r="AF1064" s="151"/>
      <c r="AG1064" s="151" t="s">
        <v>250</v>
      </c>
      <c r="AH1064" s="151">
        <v>0</v>
      </c>
      <c r="AI1064" s="151"/>
      <c r="AJ1064" s="151"/>
      <c r="AK1064" s="151"/>
      <c r="AL1064" s="151"/>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row>
    <row r="1065" spans="1:60" outlineLevel="1">
      <c r="A1065" s="158"/>
      <c r="B1065" s="159"/>
      <c r="C1065" s="198" t="s">
        <v>2763</v>
      </c>
      <c r="D1065" s="190"/>
      <c r="E1065" s="191">
        <v>1.1000000000000001</v>
      </c>
      <c r="F1065" s="160"/>
      <c r="G1065" s="160"/>
      <c r="H1065" s="160"/>
      <c r="I1065" s="160"/>
      <c r="J1065" s="160"/>
      <c r="K1065" s="160"/>
      <c r="L1065" s="160"/>
      <c r="M1065" s="160"/>
      <c r="N1065" s="160"/>
      <c r="O1065" s="160"/>
      <c r="P1065" s="160"/>
      <c r="Q1065" s="160"/>
      <c r="R1065" s="160"/>
      <c r="S1065" s="160"/>
      <c r="T1065" s="160"/>
      <c r="U1065" s="160"/>
      <c r="V1065" s="160"/>
      <c r="W1065" s="160"/>
      <c r="X1065" s="151"/>
      <c r="Y1065" s="151"/>
      <c r="Z1065" s="151"/>
      <c r="AA1065" s="151"/>
      <c r="AB1065" s="151"/>
      <c r="AC1065" s="151"/>
      <c r="AD1065" s="151"/>
      <c r="AE1065" s="151"/>
      <c r="AF1065" s="151"/>
      <c r="AG1065" s="151" t="s">
        <v>250</v>
      </c>
      <c r="AH1065" s="151">
        <v>0</v>
      </c>
      <c r="AI1065" s="151"/>
      <c r="AJ1065" s="151"/>
      <c r="AK1065" s="151"/>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row>
    <row r="1066" spans="1:60" outlineLevel="1">
      <c r="A1066" s="158"/>
      <c r="B1066" s="159"/>
      <c r="C1066" s="198" t="s">
        <v>2764</v>
      </c>
      <c r="D1066" s="190"/>
      <c r="E1066" s="191">
        <v>0.5</v>
      </c>
      <c r="F1066" s="160"/>
      <c r="G1066" s="160"/>
      <c r="H1066" s="160"/>
      <c r="I1066" s="160"/>
      <c r="J1066" s="160"/>
      <c r="K1066" s="160"/>
      <c r="L1066" s="160"/>
      <c r="M1066" s="160"/>
      <c r="N1066" s="160"/>
      <c r="O1066" s="160"/>
      <c r="P1066" s="160"/>
      <c r="Q1066" s="160"/>
      <c r="R1066" s="160"/>
      <c r="S1066" s="160"/>
      <c r="T1066" s="160"/>
      <c r="U1066" s="160"/>
      <c r="V1066" s="160"/>
      <c r="W1066" s="160"/>
      <c r="X1066" s="151"/>
      <c r="Y1066" s="151"/>
      <c r="Z1066" s="151"/>
      <c r="AA1066" s="151"/>
      <c r="AB1066" s="151"/>
      <c r="AC1066" s="151"/>
      <c r="AD1066" s="151"/>
      <c r="AE1066" s="151"/>
      <c r="AF1066" s="151"/>
      <c r="AG1066" s="151" t="s">
        <v>250</v>
      </c>
      <c r="AH1066" s="151">
        <v>0</v>
      </c>
      <c r="AI1066" s="151"/>
      <c r="AJ1066" s="151"/>
      <c r="AK1066" s="151"/>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row>
    <row r="1067" spans="1:60" outlineLevel="1">
      <c r="A1067" s="158"/>
      <c r="B1067" s="159"/>
      <c r="C1067" s="198" t="s">
        <v>2765</v>
      </c>
      <c r="D1067" s="190"/>
      <c r="E1067" s="191">
        <v>6.85</v>
      </c>
      <c r="F1067" s="160"/>
      <c r="G1067" s="160"/>
      <c r="H1067" s="160"/>
      <c r="I1067" s="160"/>
      <c r="J1067" s="160"/>
      <c r="K1067" s="160"/>
      <c r="L1067" s="160"/>
      <c r="M1067" s="160"/>
      <c r="N1067" s="160"/>
      <c r="O1067" s="160"/>
      <c r="P1067" s="160"/>
      <c r="Q1067" s="160"/>
      <c r="R1067" s="160"/>
      <c r="S1067" s="160"/>
      <c r="T1067" s="160"/>
      <c r="U1067" s="160"/>
      <c r="V1067" s="160"/>
      <c r="W1067" s="160"/>
      <c r="X1067" s="151"/>
      <c r="Y1067" s="151"/>
      <c r="Z1067" s="151"/>
      <c r="AA1067" s="151"/>
      <c r="AB1067" s="151"/>
      <c r="AC1067" s="151"/>
      <c r="AD1067" s="151"/>
      <c r="AE1067" s="151"/>
      <c r="AF1067" s="151"/>
      <c r="AG1067" s="151" t="s">
        <v>250</v>
      </c>
      <c r="AH1067" s="151">
        <v>0</v>
      </c>
      <c r="AI1067" s="151"/>
      <c r="AJ1067" s="151"/>
      <c r="AK1067" s="151"/>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row>
    <row r="1068" spans="1:60" outlineLevel="1">
      <c r="A1068" s="158"/>
      <c r="B1068" s="159"/>
      <c r="C1068" s="198" t="s">
        <v>2766</v>
      </c>
      <c r="D1068" s="190"/>
      <c r="E1068" s="191">
        <v>7.8</v>
      </c>
      <c r="F1068" s="160"/>
      <c r="G1068" s="160"/>
      <c r="H1068" s="160"/>
      <c r="I1068" s="160"/>
      <c r="J1068" s="160"/>
      <c r="K1068" s="160"/>
      <c r="L1068" s="160"/>
      <c r="M1068" s="160"/>
      <c r="N1068" s="160"/>
      <c r="O1068" s="160"/>
      <c r="P1068" s="160"/>
      <c r="Q1068" s="160"/>
      <c r="R1068" s="160"/>
      <c r="S1068" s="160"/>
      <c r="T1068" s="160"/>
      <c r="U1068" s="160"/>
      <c r="V1068" s="160"/>
      <c r="W1068" s="160"/>
      <c r="X1068" s="151"/>
      <c r="Y1068" s="151"/>
      <c r="Z1068" s="151"/>
      <c r="AA1068" s="151"/>
      <c r="AB1068" s="151"/>
      <c r="AC1068" s="151"/>
      <c r="AD1068" s="151"/>
      <c r="AE1068" s="151"/>
      <c r="AF1068" s="151"/>
      <c r="AG1068" s="151" t="s">
        <v>250</v>
      </c>
      <c r="AH1068" s="151">
        <v>0</v>
      </c>
      <c r="AI1068" s="151"/>
      <c r="AJ1068" s="151"/>
      <c r="AK1068" s="151"/>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row>
    <row r="1069" spans="1:60" outlineLevel="1">
      <c r="A1069" s="158"/>
      <c r="B1069" s="159"/>
      <c r="C1069" s="198" t="s">
        <v>2767</v>
      </c>
      <c r="D1069" s="190"/>
      <c r="E1069" s="191">
        <v>14.4</v>
      </c>
      <c r="F1069" s="160"/>
      <c r="G1069" s="160"/>
      <c r="H1069" s="160"/>
      <c r="I1069" s="160"/>
      <c r="J1069" s="160"/>
      <c r="K1069" s="160"/>
      <c r="L1069" s="160"/>
      <c r="M1069" s="160"/>
      <c r="N1069" s="160"/>
      <c r="O1069" s="160"/>
      <c r="P1069" s="160"/>
      <c r="Q1069" s="160"/>
      <c r="R1069" s="160"/>
      <c r="S1069" s="160"/>
      <c r="T1069" s="160"/>
      <c r="U1069" s="160"/>
      <c r="V1069" s="160"/>
      <c r="W1069" s="160"/>
      <c r="X1069" s="151"/>
      <c r="Y1069" s="151"/>
      <c r="Z1069" s="151"/>
      <c r="AA1069" s="151"/>
      <c r="AB1069" s="151"/>
      <c r="AC1069" s="151"/>
      <c r="AD1069" s="151"/>
      <c r="AE1069" s="151"/>
      <c r="AF1069" s="151"/>
      <c r="AG1069" s="151" t="s">
        <v>250</v>
      </c>
      <c r="AH1069" s="151">
        <v>0</v>
      </c>
      <c r="AI1069" s="151"/>
      <c r="AJ1069" s="151"/>
      <c r="AK1069" s="151"/>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row>
    <row r="1070" spans="1:60" outlineLevel="1">
      <c r="A1070" s="158"/>
      <c r="B1070" s="159"/>
      <c r="C1070" s="198" t="s">
        <v>2768</v>
      </c>
      <c r="D1070" s="190"/>
      <c r="E1070" s="191">
        <v>1.2</v>
      </c>
      <c r="F1070" s="160"/>
      <c r="G1070" s="160"/>
      <c r="H1070" s="160"/>
      <c r="I1070" s="160"/>
      <c r="J1070" s="160"/>
      <c r="K1070" s="160"/>
      <c r="L1070" s="160"/>
      <c r="M1070" s="160"/>
      <c r="N1070" s="160"/>
      <c r="O1070" s="160"/>
      <c r="P1070" s="160"/>
      <c r="Q1070" s="160"/>
      <c r="R1070" s="160"/>
      <c r="S1070" s="160"/>
      <c r="T1070" s="160"/>
      <c r="U1070" s="160"/>
      <c r="V1070" s="160"/>
      <c r="W1070" s="160"/>
      <c r="X1070" s="151"/>
      <c r="Y1070" s="151"/>
      <c r="Z1070" s="151"/>
      <c r="AA1070" s="151"/>
      <c r="AB1070" s="151"/>
      <c r="AC1070" s="151"/>
      <c r="AD1070" s="151"/>
      <c r="AE1070" s="151"/>
      <c r="AF1070" s="151"/>
      <c r="AG1070" s="151" t="s">
        <v>250</v>
      </c>
      <c r="AH1070" s="151">
        <v>0</v>
      </c>
      <c r="AI1070" s="151"/>
      <c r="AJ1070" s="151"/>
      <c r="AK1070" s="151"/>
      <c r="AL1070" s="151"/>
      <c r="AM1070" s="151"/>
      <c r="AN1070" s="151"/>
      <c r="AO1070" s="151"/>
      <c r="AP1070" s="151"/>
      <c r="AQ1070" s="151"/>
      <c r="AR1070" s="151"/>
      <c r="AS1070" s="151"/>
      <c r="AT1070" s="151"/>
      <c r="AU1070" s="151"/>
      <c r="AV1070" s="151"/>
      <c r="AW1070" s="151"/>
      <c r="AX1070" s="151"/>
      <c r="AY1070" s="151"/>
      <c r="AZ1070" s="151"/>
      <c r="BA1070" s="151"/>
      <c r="BB1070" s="151"/>
      <c r="BC1070" s="151"/>
      <c r="BD1070" s="151"/>
      <c r="BE1070" s="151"/>
      <c r="BF1070" s="151"/>
      <c r="BG1070" s="151"/>
      <c r="BH1070" s="151"/>
    </row>
    <row r="1071" spans="1:60" outlineLevel="1">
      <c r="A1071" s="158"/>
      <c r="B1071" s="159"/>
      <c r="C1071" s="198" t="s">
        <v>2769</v>
      </c>
      <c r="D1071" s="190"/>
      <c r="E1071" s="191">
        <v>1.65</v>
      </c>
      <c r="F1071" s="160"/>
      <c r="G1071" s="160"/>
      <c r="H1071" s="160"/>
      <c r="I1071" s="160"/>
      <c r="J1071" s="160"/>
      <c r="K1071" s="160"/>
      <c r="L1071" s="160"/>
      <c r="M1071" s="160"/>
      <c r="N1071" s="160"/>
      <c r="O1071" s="160"/>
      <c r="P1071" s="160"/>
      <c r="Q1071" s="160"/>
      <c r="R1071" s="160"/>
      <c r="S1071" s="160"/>
      <c r="T1071" s="160"/>
      <c r="U1071" s="160"/>
      <c r="V1071" s="160"/>
      <c r="W1071" s="160"/>
      <c r="X1071" s="151"/>
      <c r="Y1071" s="151"/>
      <c r="Z1071" s="151"/>
      <c r="AA1071" s="151"/>
      <c r="AB1071" s="151"/>
      <c r="AC1071" s="151"/>
      <c r="AD1071" s="151"/>
      <c r="AE1071" s="151"/>
      <c r="AF1071" s="151"/>
      <c r="AG1071" s="151" t="s">
        <v>250</v>
      </c>
      <c r="AH1071" s="151">
        <v>0</v>
      </c>
      <c r="AI1071" s="151"/>
      <c r="AJ1071" s="151"/>
      <c r="AK1071" s="151"/>
      <c r="AL1071" s="151"/>
      <c r="AM1071" s="151"/>
      <c r="AN1071" s="151"/>
      <c r="AO1071" s="151"/>
      <c r="AP1071" s="151"/>
      <c r="AQ1071" s="151"/>
      <c r="AR1071" s="151"/>
      <c r="AS1071" s="151"/>
      <c r="AT1071" s="151"/>
      <c r="AU1071" s="151"/>
      <c r="AV1071" s="151"/>
      <c r="AW1071" s="151"/>
      <c r="AX1071" s="151"/>
      <c r="AY1071" s="151"/>
      <c r="AZ1071" s="151"/>
      <c r="BA1071" s="151"/>
      <c r="BB1071" s="151"/>
      <c r="BC1071" s="151"/>
      <c r="BD1071" s="151"/>
      <c r="BE1071" s="151"/>
      <c r="BF1071" s="151"/>
      <c r="BG1071" s="151"/>
      <c r="BH1071" s="151"/>
    </row>
    <row r="1072" spans="1:60" outlineLevel="1">
      <c r="A1072" s="158"/>
      <c r="B1072" s="159"/>
      <c r="C1072" s="198" t="s">
        <v>2770</v>
      </c>
      <c r="D1072" s="190"/>
      <c r="E1072" s="191">
        <v>1.65</v>
      </c>
      <c r="F1072" s="160"/>
      <c r="G1072" s="160"/>
      <c r="H1072" s="160"/>
      <c r="I1072" s="160"/>
      <c r="J1072" s="160"/>
      <c r="K1072" s="160"/>
      <c r="L1072" s="160"/>
      <c r="M1072" s="160"/>
      <c r="N1072" s="160"/>
      <c r="O1072" s="160"/>
      <c r="P1072" s="160"/>
      <c r="Q1072" s="160"/>
      <c r="R1072" s="160"/>
      <c r="S1072" s="160"/>
      <c r="T1072" s="160"/>
      <c r="U1072" s="160"/>
      <c r="V1072" s="160"/>
      <c r="W1072" s="160"/>
      <c r="X1072" s="151"/>
      <c r="Y1072" s="151"/>
      <c r="Z1072" s="151"/>
      <c r="AA1072" s="151"/>
      <c r="AB1072" s="151"/>
      <c r="AC1072" s="151"/>
      <c r="AD1072" s="151"/>
      <c r="AE1072" s="151"/>
      <c r="AF1072" s="151"/>
      <c r="AG1072" s="151" t="s">
        <v>250</v>
      </c>
      <c r="AH1072" s="151">
        <v>0</v>
      </c>
      <c r="AI1072" s="151"/>
      <c r="AJ1072" s="151"/>
      <c r="AK1072" s="151"/>
      <c r="AL1072" s="151"/>
      <c r="AM1072" s="151"/>
      <c r="AN1072" s="151"/>
      <c r="AO1072" s="151"/>
      <c r="AP1072" s="151"/>
      <c r="AQ1072" s="151"/>
      <c r="AR1072" s="151"/>
      <c r="AS1072" s="151"/>
      <c r="AT1072" s="151"/>
      <c r="AU1072" s="151"/>
      <c r="AV1072" s="151"/>
      <c r="AW1072" s="151"/>
      <c r="AX1072" s="151"/>
      <c r="AY1072" s="151"/>
      <c r="AZ1072" s="151"/>
      <c r="BA1072" s="151"/>
      <c r="BB1072" s="151"/>
      <c r="BC1072" s="151"/>
      <c r="BD1072" s="151"/>
      <c r="BE1072" s="151"/>
      <c r="BF1072" s="151"/>
      <c r="BG1072" s="151"/>
      <c r="BH1072" s="151"/>
    </row>
    <row r="1073" spans="1:60" outlineLevel="1">
      <c r="A1073" s="158"/>
      <c r="B1073" s="159"/>
      <c r="C1073" s="198" t="s">
        <v>2771</v>
      </c>
      <c r="D1073" s="190"/>
      <c r="E1073" s="191">
        <v>1.97</v>
      </c>
      <c r="F1073" s="160"/>
      <c r="G1073" s="160"/>
      <c r="H1073" s="160"/>
      <c r="I1073" s="160"/>
      <c r="J1073" s="160"/>
      <c r="K1073" s="160"/>
      <c r="L1073" s="160"/>
      <c r="M1073" s="160"/>
      <c r="N1073" s="160"/>
      <c r="O1073" s="160"/>
      <c r="P1073" s="160"/>
      <c r="Q1073" s="160"/>
      <c r="R1073" s="160"/>
      <c r="S1073" s="160"/>
      <c r="T1073" s="160"/>
      <c r="U1073" s="160"/>
      <c r="V1073" s="160"/>
      <c r="W1073" s="160"/>
      <c r="X1073" s="151"/>
      <c r="Y1073" s="151"/>
      <c r="Z1073" s="151"/>
      <c r="AA1073" s="151"/>
      <c r="AB1073" s="151"/>
      <c r="AC1073" s="151"/>
      <c r="AD1073" s="151"/>
      <c r="AE1073" s="151"/>
      <c r="AF1073" s="151"/>
      <c r="AG1073" s="151" t="s">
        <v>250</v>
      </c>
      <c r="AH1073" s="151">
        <v>0</v>
      </c>
      <c r="AI1073" s="151"/>
      <c r="AJ1073" s="151"/>
      <c r="AK1073" s="151"/>
      <c r="AL1073" s="151"/>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row>
    <row r="1074" spans="1:60" ht="22.5" outlineLevel="1">
      <c r="A1074" s="168">
        <v>81</v>
      </c>
      <c r="B1074" s="169" t="s">
        <v>931</v>
      </c>
      <c r="C1074" s="185" t="s">
        <v>932</v>
      </c>
      <c r="D1074" s="170" t="s">
        <v>292</v>
      </c>
      <c r="E1074" s="171">
        <v>111.96599999999999</v>
      </c>
      <c r="F1074" s="172">
        <v>0</v>
      </c>
      <c r="G1074" s="173">
        <f>ROUND(E1074*F1074,2)</f>
        <v>0</v>
      </c>
      <c r="H1074" s="172"/>
      <c r="I1074" s="173">
        <f>ROUND(E1074*H1074,2)</f>
        <v>0</v>
      </c>
      <c r="J1074" s="172"/>
      <c r="K1074" s="173">
        <f>ROUND(E1074*J1074,2)</f>
        <v>0</v>
      </c>
      <c r="L1074" s="173">
        <v>21</v>
      </c>
      <c r="M1074" s="173">
        <f>G1074*(1+L1074/100)</f>
        <v>0</v>
      </c>
      <c r="N1074" s="173">
        <v>0</v>
      </c>
      <c r="O1074" s="173">
        <f>ROUND(E1074*N1074,2)</f>
        <v>0</v>
      </c>
      <c r="P1074" s="173">
        <v>0.05</v>
      </c>
      <c r="Q1074" s="173">
        <f>ROUND(E1074*P1074,2)</f>
        <v>5.6</v>
      </c>
      <c r="R1074" s="173" t="s">
        <v>800</v>
      </c>
      <c r="S1074" s="173" t="s">
        <v>201</v>
      </c>
      <c r="T1074" s="174" t="s">
        <v>245</v>
      </c>
      <c r="U1074" s="160">
        <v>0.33</v>
      </c>
      <c r="V1074" s="160">
        <f>ROUND(E1074*U1074,2)</f>
        <v>36.950000000000003</v>
      </c>
      <c r="W1074" s="160"/>
      <c r="X1074" s="151"/>
      <c r="Y1074" s="151"/>
      <c r="Z1074" s="151"/>
      <c r="AA1074" s="151"/>
      <c r="AB1074" s="151"/>
      <c r="AC1074" s="151"/>
      <c r="AD1074" s="151"/>
      <c r="AE1074" s="151"/>
      <c r="AF1074" s="151"/>
      <c r="AG1074" s="151" t="s">
        <v>259</v>
      </c>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row>
    <row r="1075" spans="1:60" outlineLevel="1">
      <c r="A1075" s="158"/>
      <c r="B1075" s="159"/>
      <c r="C1075" s="199" t="s">
        <v>279</v>
      </c>
      <c r="D1075" s="192"/>
      <c r="E1075" s="193"/>
      <c r="F1075" s="160"/>
      <c r="G1075" s="160"/>
      <c r="H1075" s="160"/>
      <c r="I1075" s="160"/>
      <c r="J1075" s="160"/>
      <c r="K1075" s="160"/>
      <c r="L1075" s="160"/>
      <c r="M1075" s="160"/>
      <c r="N1075" s="160"/>
      <c r="O1075" s="160"/>
      <c r="P1075" s="160"/>
      <c r="Q1075" s="160"/>
      <c r="R1075" s="160"/>
      <c r="S1075" s="160"/>
      <c r="T1075" s="160"/>
      <c r="U1075" s="160"/>
      <c r="V1075" s="160"/>
      <c r="W1075" s="160"/>
      <c r="X1075" s="151"/>
      <c r="Y1075" s="151"/>
      <c r="Z1075" s="151"/>
      <c r="AA1075" s="151"/>
      <c r="AB1075" s="151"/>
      <c r="AC1075" s="151"/>
      <c r="AD1075" s="151"/>
      <c r="AE1075" s="151"/>
      <c r="AF1075" s="151"/>
      <c r="AG1075" s="151" t="s">
        <v>250</v>
      </c>
      <c r="AH1075" s="151"/>
      <c r="AI1075" s="151"/>
      <c r="AJ1075" s="151"/>
      <c r="AK1075" s="151"/>
      <c r="AL1075" s="151"/>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row>
    <row r="1076" spans="1:60" outlineLevel="1">
      <c r="A1076" s="158"/>
      <c r="B1076" s="159"/>
      <c r="C1076" s="200" t="s">
        <v>2559</v>
      </c>
      <c r="D1076" s="192"/>
      <c r="E1076" s="193">
        <v>42.96</v>
      </c>
      <c r="F1076" s="160"/>
      <c r="G1076" s="160"/>
      <c r="H1076" s="160"/>
      <c r="I1076" s="160"/>
      <c r="J1076" s="160"/>
      <c r="K1076" s="160"/>
      <c r="L1076" s="160"/>
      <c r="M1076" s="160"/>
      <c r="N1076" s="160"/>
      <c r="O1076" s="160"/>
      <c r="P1076" s="160"/>
      <c r="Q1076" s="160"/>
      <c r="R1076" s="160"/>
      <c r="S1076" s="160"/>
      <c r="T1076" s="160"/>
      <c r="U1076" s="160"/>
      <c r="V1076" s="160"/>
      <c r="W1076" s="160"/>
      <c r="X1076" s="151"/>
      <c r="Y1076" s="151"/>
      <c r="Z1076" s="151"/>
      <c r="AA1076" s="151"/>
      <c r="AB1076" s="151"/>
      <c r="AC1076" s="151"/>
      <c r="AD1076" s="151"/>
      <c r="AE1076" s="151"/>
      <c r="AF1076" s="151"/>
      <c r="AG1076" s="151" t="s">
        <v>250</v>
      </c>
      <c r="AH1076" s="151">
        <v>2</v>
      </c>
      <c r="AI1076" s="151"/>
      <c r="AJ1076" s="151"/>
      <c r="AK1076" s="151"/>
      <c r="AL1076" s="151"/>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row>
    <row r="1077" spans="1:60" outlineLevel="1">
      <c r="A1077" s="158"/>
      <c r="B1077" s="159"/>
      <c r="C1077" s="200" t="s">
        <v>2560</v>
      </c>
      <c r="D1077" s="192"/>
      <c r="E1077" s="193">
        <v>32.700000000000003</v>
      </c>
      <c r="F1077" s="160"/>
      <c r="G1077" s="160"/>
      <c r="H1077" s="160"/>
      <c r="I1077" s="160"/>
      <c r="J1077" s="160"/>
      <c r="K1077" s="160"/>
      <c r="L1077" s="160"/>
      <c r="M1077" s="160"/>
      <c r="N1077" s="160"/>
      <c r="O1077" s="160"/>
      <c r="P1077" s="160"/>
      <c r="Q1077" s="160"/>
      <c r="R1077" s="160"/>
      <c r="S1077" s="160"/>
      <c r="T1077" s="160"/>
      <c r="U1077" s="160"/>
      <c r="V1077" s="160"/>
      <c r="W1077" s="160"/>
      <c r="X1077" s="151"/>
      <c r="Y1077" s="151"/>
      <c r="Z1077" s="151"/>
      <c r="AA1077" s="151"/>
      <c r="AB1077" s="151"/>
      <c r="AC1077" s="151"/>
      <c r="AD1077" s="151"/>
      <c r="AE1077" s="151"/>
      <c r="AF1077" s="151"/>
      <c r="AG1077" s="151" t="s">
        <v>250</v>
      </c>
      <c r="AH1077" s="151">
        <v>2</v>
      </c>
      <c r="AI1077" s="151"/>
      <c r="AJ1077" s="151"/>
      <c r="AK1077" s="151"/>
      <c r="AL1077" s="151"/>
      <c r="AM1077" s="151"/>
      <c r="AN1077" s="151"/>
      <c r="AO1077" s="151"/>
      <c r="AP1077" s="151"/>
      <c r="AQ1077" s="151"/>
      <c r="AR1077" s="151"/>
      <c r="AS1077" s="151"/>
      <c r="AT1077" s="151"/>
      <c r="AU1077" s="151"/>
      <c r="AV1077" s="151"/>
      <c r="AW1077" s="151"/>
      <c r="AX1077" s="151"/>
      <c r="AY1077" s="151"/>
      <c r="AZ1077" s="151"/>
      <c r="BA1077" s="151"/>
      <c r="BB1077" s="151"/>
      <c r="BC1077" s="151"/>
      <c r="BD1077" s="151"/>
      <c r="BE1077" s="151"/>
      <c r="BF1077" s="151"/>
      <c r="BG1077" s="151"/>
      <c r="BH1077" s="151"/>
    </row>
    <row r="1078" spans="1:60" outlineLevel="1">
      <c r="A1078" s="158"/>
      <c r="B1078" s="159"/>
      <c r="C1078" s="200" t="s">
        <v>2561</v>
      </c>
      <c r="D1078" s="192"/>
      <c r="E1078" s="193">
        <v>6.73</v>
      </c>
      <c r="F1078" s="160"/>
      <c r="G1078" s="160"/>
      <c r="H1078" s="160"/>
      <c r="I1078" s="160"/>
      <c r="J1078" s="160"/>
      <c r="K1078" s="160"/>
      <c r="L1078" s="160"/>
      <c r="M1078" s="160"/>
      <c r="N1078" s="160"/>
      <c r="O1078" s="160"/>
      <c r="P1078" s="160"/>
      <c r="Q1078" s="160"/>
      <c r="R1078" s="160"/>
      <c r="S1078" s="160"/>
      <c r="T1078" s="160"/>
      <c r="U1078" s="160"/>
      <c r="V1078" s="160"/>
      <c r="W1078" s="160"/>
      <c r="X1078" s="151"/>
      <c r="Y1078" s="151"/>
      <c r="Z1078" s="151"/>
      <c r="AA1078" s="151"/>
      <c r="AB1078" s="151"/>
      <c r="AC1078" s="151"/>
      <c r="AD1078" s="151"/>
      <c r="AE1078" s="151"/>
      <c r="AF1078" s="151"/>
      <c r="AG1078" s="151" t="s">
        <v>250</v>
      </c>
      <c r="AH1078" s="151">
        <v>2</v>
      </c>
      <c r="AI1078" s="151"/>
      <c r="AJ1078" s="151"/>
      <c r="AK1078" s="151"/>
      <c r="AL1078" s="151"/>
      <c r="AM1078" s="151"/>
      <c r="AN1078" s="151"/>
      <c r="AO1078" s="151"/>
      <c r="AP1078" s="151"/>
      <c r="AQ1078" s="151"/>
      <c r="AR1078" s="151"/>
      <c r="AS1078" s="151"/>
      <c r="AT1078" s="151"/>
      <c r="AU1078" s="151"/>
      <c r="AV1078" s="151"/>
      <c r="AW1078" s="151"/>
      <c r="AX1078" s="151"/>
      <c r="AY1078" s="151"/>
      <c r="AZ1078" s="151"/>
      <c r="BA1078" s="151"/>
      <c r="BB1078" s="151"/>
      <c r="BC1078" s="151"/>
      <c r="BD1078" s="151"/>
      <c r="BE1078" s="151"/>
      <c r="BF1078" s="151"/>
      <c r="BG1078" s="151"/>
      <c r="BH1078" s="151"/>
    </row>
    <row r="1079" spans="1:60" outlineLevel="1">
      <c r="A1079" s="158"/>
      <c r="B1079" s="159"/>
      <c r="C1079" s="200" t="s">
        <v>2562</v>
      </c>
      <c r="D1079" s="192"/>
      <c r="E1079" s="193">
        <v>29.88</v>
      </c>
      <c r="F1079" s="160"/>
      <c r="G1079" s="160"/>
      <c r="H1079" s="160"/>
      <c r="I1079" s="160"/>
      <c r="J1079" s="160"/>
      <c r="K1079" s="160"/>
      <c r="L1079" s="160"/>
      <c r="M1079" s="160"/>
      <c r="N1079" s="160"/>
      <c r="O1079" s="160"/>
      <c r="P1079" s="160"/>
      <c r="Q1079" s="160"/>
      <c r="R1079" s="160"/>
      <c r="S1079" s="160"/>
      <c r="T1079" s="160"/>
      <c r="U1079" s="160"/>
      <c r="V1079" s="160"/>
      <c r="W1079" s="160"/>
      <c r="X1079" s="151"/>
      <c r="Y1079" s="151"/>
      <c r="Z1079" s="151"/>
      <c r="AA1079" s="151"/>
      <c r="AB1079" s="151"/>
      <c r="AC1079" s="151"/>
      <c r="AD1079" s="151"/>
      <c r="AE1079" s="151"/>
      <c r="AF1079" s="151"/>
      <c r="AG1079" s="151" t="s">
        <v>250</v>
      </c>
      <c r="AH1079" s="151">
        <v>2</v>
      </c>
      <c r="AI1079" s="151"/>
      <c r="AJ1079" s="151"/>
      <c r="AK1079" s="151"/>
      <c r="AL1079" s="151"/>
      <c r="AM1079" s="151"/>
      <c r="AN1079" s="151"/>
      <c r="AO1079" s="151"/>
      <c r="AP1079" s="151"/>
      <c r="AQ1079" s="151"/>
      <c r="AR1079" s="151"/>
      <c r="AS1079" s="151"/>
      <c r="AT1079" s="151"/>
      <c r="AU1079" s="151"/>
      <c r="AV1079" s="151"/>
      <c r="AW1079" s="151"/>
      <c r="AX1079" s="151"/>
      <c r="AY1079" s="151"/>
      <c r="AZ1079" s="151"/>
      <c r="BA1079" s="151"/>
      <c r="BB1079" s="151"/>
      <c r="BC1079" s="151"/>
      <c r="BD1079" s="151"/>
      <c r="BE1079" s="151"/>
      <c r="BF1079" s="151"/>
      <c r="BG1079" s="151"/>
      <c r="BH1079" s="151"/>
    </row>
    <row r="1080" spans="1:60" outlineLevel="1">
      <c r="A1080" s="158"/>
      <c r="B1080" s="159"/>
      <c r="C1080" s="200" t="s">
        <v>2563</v>
      </c>
      <c r="D1080" s="192"/>
      <c r="E1080" s="193">
        <v>77.61</v>
      </c>
      <c r="F1080" s="160"/>
      <c r="G1080" s="160"/>
      <c r="H1080" s="160"/>
      <c r="I1080" s="160"/>
      <c r="J1080" s="160"/>
      <c r="K1080" s="160"/>
      <c r="L1080" s="160"/>
      <c r="M1080" s="160"/>
      <c r="N1080" s="160"/>
      <c r="O1080" s="160"/>
      <c r="P1080" s="160"/>
      <c r="Q1080" s="160"/>
      <c r="R1080" s="160"/>
      <c r="S1080" s="160"/>
      <c r="T1080" s="160"/>
      <c r="U1080" s="160"/>
      <c r="V1080" s="160"/>
      <c r="W1080" s="160"/>
      <c r="X1080" s="151"/>
      <c r="Y1080" s="151"/>
      <c r="Z1080" s="151"/>
      <c r="AA1080" s="151"/>
      <c r="AB1080" s="151"/>
      <c r="AC1080" s="151"/>
      <c r="AD1080" s="151"/>
      <c r="AE1080" s="151"/>
      <c r="AF1080" s="151"/>
      <c r="AG1080" s="151" t="s">
        <v>250</v>
      </c>
      <c r="AH1080" s="151">
        <v>2</v>
      </c>
      <c r="AI1080" s="151"/>
      <c r="AJ1080" s="151"/>
      <c r="AK1080" s="151"/>
      <c r="AL1080" s="151"/>
      <c r="AM1080" s="151"/>
      <c r="AN1080" s="151"/>
      <c r="AO1080" s="151"/>
      <c r="AP1080" s="151"/>
      <c r="AQ1080" s="151"/>
      <c r="AR1080" s="151"/>
      <c r="AS1080" s="151"/>
      <c r="AT1080" s="151"/>
      <c r="AU1080" s="151"/>
      <c r="AV1080" s="151"/>
      <c r="AW1080" s="151"/>
      <c r="AX1080" s="151"/>
      <c r="AY1080" s="151"/>
      <c r="AZ1080" s="151"/>
      <c r="BA1080" s="151"/>
      <c r="BB1080" s="151"/>
      <c r="BC1080" s="151"/>
      <c r="BD1080" s="151"/>
      <c r="BE1080" s="151"/>
      <c r="BF1080" s="151"/>
      <c r="BG1080" s="151"/>
      <c r="BH1080" s="151"/>
    </row>
    <row r="1081" spans="1:60" outlineLevel="1">
      <c r="A1081" s="158"/>
      <c r="B1081" s="159"/>
      <c r="C1081" s="200" t="s">
        <v>2564</v>
      </c>
      <c r="D1081" s="192"/>
      <c r="E1081" s="193">
        <v>11.32</v>
      </c>
      <c r="F1081" s="160"/>
      <c r="G1081" s="160"/>
      <c r="H1081" s="160"/>
      <c r="I1081" s="160"/>
      <c r="J1081" s="160"/>
      <c r="K1081" s="160"/>
      <c r="L1081" s="160"/>
      <c r="M1081" s="160"/>
      <c r="N1081" s="160"/>
      <c r="O1081" s="160"/>
      <c r="P1081" s="160"/>
      <c r="Q1081" s="160"/>
      <c r="R1081" s="160"/>
      <c r="S1081" s="160"/>
      <c r="T1081" s="160"/>
      <c r="U1081" s="160"/>
      <c r="V1081" s="160"/>
      <c r="W1081" s="160"/>
      <c r="X1081" s="151"/>
      <c r="Y1081" s="151"/>
      <c r="Z1081" s="151"/>
      <c r="AA1081" s="151"/>
      <c r="AB1081" s="151"/>
      <c r="AC1081" s="151"/>
      <c r="AD1081" s="151"/>
      <c r="AE1081" s="151"/>
      <c r="AF1081" s="151"/>
      <c r="AG1081" s="151" t="s">
        <v>250</v>
      </c>
      <c r="AH1081" s="151">
        <v>2</v>
      </c>
      <c r="AI1081" s="151"/>
      <c r="AJ1081" s="151"/>
      <c r="AK1081" s="151"/>
      <c r="AL1081" s="151"/>
      <c r="AM1081" s="151"/>
      <c r="AN1081" s="151"/>
      <c r="AO1081" s="151"/>
      <c r="AP1081" s="151"/>
      <c r="AQ1081" s="151"/>
      <c r="AR1081" s="151"/>
      <c r="AS1081" s="151"/>
      <c r="AT1081" s="151"/>
      <c r="AU1081" s="151"/>
      <c r="AV1081" s="151"/>
      <c r="AW1081" s="151"/>
      <c r="AX1081" s="151"/>
      <c r="AY1081" s="151"/>
      <c r="AZ1081" s="151"/>
      <c r="BA1081" s="151"/>
      <c r="BB1081" s="151"/>
      <c r="BC1081" s="151"/>
      <c r="BD1081" s="151"/>
      <c r="BE1081" s="151"/>
      <c r="BF1081" s="151"/>
      <c r="BG1081" s="151"/>
      <c r="BH1081" s="151"/>
    </row>
    <row r="1082" spans="1:60" outlineLevel="1">
      <c r="A1082" s="158"/>
      <c r="B1082" s="159"/>
      <c r="C1082" s="200" t="s">
        <v>2565</v>
      </c>
      <c r="D1082" s="192"/>
      <c r="E1082" s="193">
        <v>7.61</v>
      </c>
      <c r="F1082" s="160"/>
      <c r="G1082" s="160"/>
      <c r="H1082" s="160"/>
      <c r="I1082" s="160"/>
      <c r="J1082" s="160"/>
      <c r="K1082" s="160"/>
      <c r="L1082" s="160"/>
      <c r="M1082" s="160"/>
      <c r="N1082" s="160"/>
      <c r="O1082" s="160"/>
      <c r="P1082" s="160"/>
      <c r="Q1082" s="160"/>
      <c r="R1082" s="160"/>
      <c r="S1082" s="160"/>
      <c r="T1082" s="160"/>
      <c r="U1082" s="160"/>
      <c r="V1082" s="160"/>
      <c r="W1082" s="160"/>
      <c r="X1082" s="151"/>
      <c r="Y1082" s="151"/>
      <c r="Z1082" s="151"/>
      <c r="AA1082" s="151"/>
      <c r="AB1082" s="151"/>
      <c r="AC1082" s="151"/>
      <c r="AD1082" s="151"/>
      <c r="AE1082" s="151"/>
      <c r="AF1082" s="151"/>
      <c r="AG1082" s="151" t="s">
        <v>250</v>
      </c>
      <c r="AH1082" s="151">
        <v>2</v>
      </c>
      <c r="AI1082" s="151"/>
      <c r="AJ1082" s="151"/>
      <c r="AK1082" s="151"/>
      <c r="AL1082" s="151"/>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row>
    <row r="1083" spans="1:60" outlineLevel="1">
      <c r="A1083" s="158"/>
      <c r="B1083" s="159"/>
      <c r="C1083" s="200" t="s">
        <v>2566</v>
      </c>
      <c r="D1083" s="192"/>
      <c r="E1083" s="193">
        <v>3.3</v>
      </c>
      <c r="F1083" s="160"/>
      <c r="G1083" s="160"/>
      <c r="H1083" s="160"/>
      <c r="I1083" s="160"/>
      <c r="J1083" s="160"/>
      <c r="K1083" s="160"/>
      <c r="L1083" s="160"/>
      <c r="M1083" s="160"/>
      <c r="N1083" s="160"/>
      <c r="O1083" s="160"/>
      <c r="P1083" s="160"/>
      <c r="Q1083" s="160"/>
      <c r="R1083" s="160"/>
      <c r="S1083" s="160"/>
      <c r="T1083" s="160"/>
      <c r="U1083" s="160"/>
      <c r="V1083" s="160"/>
      <c r="W1083" s="160"/>
      <c r="X1083" s="151"/>
      <c r="Y1083" s="151"/>
      <c r="Z1083" s="151"/>
      <c r="AA1083" s="151"/>
      <c r="AB1083" s="151"/>
      <c r="AC1083" s="151"/>
      <c r="AD1083" s="151"/>
      <c r="AE1083" s="151"/>
      <c r="AF1083" s="151"/>
      <c r="AG1083" s="151" t="s">
        <v>250</v>
      </c>
      <c r="AH1083" s="151">
        <v>2</v>
      </c>
      <c r="AI1083" s="151"/>
      <c r="AJ1083" s="151"/>
      <c r="AK1083" s="151"/>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row>
    <row r="1084" spans="1:60" outlineLevel="1">
      <c r="A1084" s="158"/>
      <c r="B1084" s="159"/>
      <c r="C1084" s="200" t="s">
        <v>2567</v>
      </c>
      <c r="D1084" s="192"/>
      <c r="E1084" s="193">
        <v>2.7</v>
      </c>
      <c r="F1084" s="160"/>
      <c r="G1084" s="160"/>
      <c r="H1084" s="160"/>
      <c r="I1084" s="160"/>
      <c r="J1084" s="160"/>
      <c r="K1084" s="160"/>
      <c r="L1084" s="160"/>
      <c r="M1084" s="160"/>
      <c r="N1084" s="160"/>
      <c r="O1084" s="160"/>
      <c r="P1084" s="160"/>
      <c r="Q1084" s="160"/>
      <c r="R1084" s="160"/>
      <c r="S1084" s="160"/>
      <c r="T1084" s="160"/>
      <c r="U1084" s="160"/>
      <c r="V1084" s="160"/>
      <c r="W1084" s="160"/>
      <c r="X1084" s="151"/>
      <c r="Y1084" s="151"/>
      <c r="Z1084" s="151"/>
      <c r="AA1084" s="151"/>
      <c r="AB1084" s="151"/>
      <c r="AC1084" s="151"/>
      <c r="AD1084" s="151"/>
      <c r="AE1084" s="151"/>
      <c r="AF1084" s="151"/>
      <c r="AG1084" s="151" t="s">
        <v>250</v>
      </c>
      <c r="AH1084" s="151">
        <v>2</v>
      </c>
      <c r="AI1084" s="151"/>
      <c r="AJ1084" s="151"/>
      <c r="AK1084" s="151"/>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row>
    <row r="1085" spans="1:60" outlineLevel="1">
      <c r="A1085" s="158"/>
      <c r="B1085" s="159"/>
      <c r="C1085" s="200" t="s">
        <v>2568</v>
      </c>
      <c r="D1085" s="192"/>
      <c r="E1085" s="193">
        <v>27.85</v>
      </c>
      <c r="F1085" s="160"/>
      <c r="G1085" s="160"/>
      <c r="H1085" s="160"/>
      <c r="I1085" s="160"/>
      <c r="J1085" s="160"/>
      <c r="K1085" s="160"/>
      <c r="L1085" s="160"/>
      <c r="M1085" s="160"/>
      <c r="N1085" s="160"/>
      <c r="O1085" s="160"/>
      <c r="P1085" s="160"/>
      <c r="Q1085" s="160"/>
      <c r="R1085" s="160"/>
      <c r="S1085" s="160"/>
      <c r="T1085" s="160"/>
      <c r="U1085" s="160"/>
      <c r="V1085" s="160"/>
      <c r="W1085" s="160"/>
      <c r="X1085" s="151"/>
      <c r="Y1085" s="151"/>
      <c r="Z1085" s="151"/>
      <c r="AA1085" s="151"/>
      <c r="AB1085" s="151"/>
      <c r="AC1085" s="151"/>
      <c r="AD1085" s="151"/>
      <c r="AE1085" s="151"/>
      <c r="AF1085" s="151"/>
      <c r="AG1085" s="151" t="s">
        <v>250</v>
      </c>
      <c r="AH1085" s="151">
        <v>2</v>
      </c>
      <c r="AI1085" s="151"/>
      <c r="AJ1085" s="151"/>
      <c r="AK1085" s="151"/>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row>
    <row r="1086" spans="1:60" outlineLevel="1">
      <c r="A1086" s="158"/>
      <c r="B1086" s="159"/>
      <c r="C1086" s="200" t="s">
        <v>2569</v>
      </c>
      <c r="D1086" s="192"/>
      <c r="E1086" s="193">
        <v>33</v>
      </c>
      <c r="F1086" s="160"/>
      <c r="G1086" s="160"/>
      <c r="H1086" s="160"/>
      <c r="I1086" s="160"/>
      <c r="J1086" s="160"/>
      <c r="K1086" s="160"/>
      <c r="L1086" s="160"/>
      <c r="M1086" s="160"/>
      <c r="N1086" s="160"/>
      <c r="O1086" s="160"/>
      <c r="P1086" s="160"/>
      <c r="Q1086" s="160"/>
      <c r="R1086" s="160"/>
      <c r="S1086" s="160"/>
      <c r="T1086" s="160"/>
      <c r="U1086" s="160"/>
      <c r="V1086" s="160"/>
      <c r="W1086" s="160"/>
      <c r="X1086" s="151"/>
      <c r="Y1086" s="151"/>
      <c r="Z1086" s="151"/>
      <c r="AA1086" s="151"/>
      <c r="AB1086" s="151"/>
      <c r="AC1086" s="151"/>
      <c r="AD1086" s="151"/>
      <c r="AE1086" s="151"/>
      <c r="AF1086" s="151"/>
      <c r="AG1086" s="151" t="s">
        <v>250</v>
      </c>
      <c r="AH1086" s="151">
        <v>2</v>
      </c>
      <c r="AI1086" s="151"/>
      <c r="AJ1086" s="151"/>
      <c r="AK1086" s="151"/>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row>
    <row r="1087" spans="1:60" outlineLevel="1">
      <c r="A1087" s="158"/>
      <c r="B1087" s="159"/>
      <c r="C1087" s="200" t="s">
        <v>2570</v>
      </c>
      <c r="D1087" s="192"/>
      <c r="E1087" s="193">
        <v>64.8</v>
      </c>
      <c r="F1087" s="160"/>
      <c r="G1087" s="160"/>
      <c r="H1087" s="160"/>
      <c r="I1087" s="160"/>
      <c r="J1087" s="160"/>
      <c r="K1087" s="160"/>
      <c r="L1087" s="160"/>
      <c r="M1087" s="160"/>
      <c r="N1087" s="160"/>
      <c r="O1087" s="160"/>
      <c r="P1087" s="160"/>
      <c r="Q1087" s="160"/>
      <c r="R1087" s="160"/>
      <c r="S1087" s="160"/>
      <c r="T1087" s="160"/>
      <c r="U1087" s="160"/>
      <c r="V1087" s="160"/>
      <c r="W1087" s="160"/>
      <c r="X1087" s="151"/>
      <c r="Y1087" s="151"/>
      <c r="Z1087" s="151"/>
      <c r="AA1087" s="151"/>
      <c r="AB1087" s="151"/>
      <c r="AC1087" s="151"/>
      <c r="AD1087" s="151"/>
      <c r="AE1087" s="151"/>
      <c r="AF1087" s="151"/>
      <c r="AG1087" s="151" t="s">
        <v>250</v>
      </c>
      <c r="AH1087" s="151">
        <v>2</v>
      </c>
      <c r="AI1087" s="151"/>
      <c r="AJ1087" s="151"/>
      <c r="AK1087" s="151"/>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row>
    <row r="1088" spans="1:60" outlineLevel="1">
      <c r="A1088" s="158"/>
      <c r="B1088" s="159"/>
      <c r="C1088" s="200" t="s">
        <v>2571</v>
      </c>
      <c r="D1088" s="192"/>
      <c r="E1088" s="193">
        <v>6.98</v>
      </c>
      <c r="F1088" s="160"/>
      <c r="G1088" s="160"/>
      <c r="H1088" s="160"/>
      <c r="I1088" s="160"/>
      <c r="J1088" s="160"/>
      <c r="K1088" s="160"/>
      <c r="L1088" s="160"/>
      <c r="M1088" s="160"/>
      <c r="N1088" s="160"/>
      <c r="O1088" s="160"/>
      <c r="P1088" s="160"/>
      <c r="Q1088" s="160"/>
      <c r="R1088" s="160"/>
      <c r="S1088" s="160"/>
      <c r="T1088" s="160"/>
      <c r="U1088" s="160"/>
      <c r="V1088" s="160"/>
      <c r="W1088" s="160"/>
      <c r="X1088" s="151"/>
      <c r="Y1088" s="151"/>
      <c r="Z1088" s="151"/>
      <c r="AA1088" s="151"/>
      <c r="AB1088" s="151"/>
      <c r="AC1088" s="151"/>
      <c r="AD1088" s="151"/>
      <c r="AE1088" s="151"/>
      <c r="AF1088" s="151"/>
      <c r="AG1088" s="151" t="s">
        <v>250</v>
      </c>
      <c r="AH1088" s="151">
        <v>2</v>
      </c>
      <c r="AI1088" s="151"/>
      <c r="AJ1088" s="151"/>
      <c r="AK1088" s="151"/>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row>
    <row r="1089" spans="1:60" outlineLevel="1">
      <c r="A1089" s="158"/>
      <c r="B1089" s="159"/>
      <c r="C1089" s="200" t="s">
        <v>2572</v>
      </c>
      <c r="D1089" s="192"/>
      <c r="E1089" s="193">
        <v>5.85</v>
      </c>
      <c r="F1089" s="160"/>
      <c r="G1089" s="160"/>
      <c r="H1089" s="160"/>
      <c r="I1089" s="160"/>
      <c r="J1089" s="160"/>
      <c r="K1089" s="160"/>
      <c r="L1089" s="160"/>
      <c r="M1089" s="160"/>
      <c r="N1089" s="160"/>
      <c r="O1089" s="160"/>
      <c r="P1089" s="160"/>
      <c r="Q1089" s="160"/>
      <c r="R1089" s="160"/>
      <c r="S1089" s="160"/>
      <c r="T1089" s="160"/>
      <c r="U1089" s="160"/>
      <c r="V1089" s="160"/>
      <c r="W1089" s="160"/>
      <c r="X1089" s="151"/>
      <c r="Y1089" s="151"/>
      <c r="Z1089" s="151"/>
      <c r="AA1089" s="151"/>
      <c r="AB1089" s="151"/>
      <c r="AC1089" s="151"/>
      <c r="AD1089" s="151"/>
      <c r="AE1089" s="151"/>
      <c r="AF1089" s="151"/>
      <c r="AG1089" s="151" t="s">
        <v>250</v>
      </c>
      <c r="AH1089" s="151">
        <v>2</v>
      </c>
      <c r="AI1089" s="151"/>
      <c r="AJ1089" s="151"/>
      <c r="AK1089" s="151"/>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row>
    <row r="1090" spans="1:60" outlineLevel="1">
      <c r="A1090" s="158"/>
      <c r="B1090" s="159"/>
      <c r="C1090" s="200" t="s">
        <v>2573</v>
      </c>
      <c r="D1090" s="192"/>
      <c r="E1090" s="193">
        <v>3.85</v>
      </c>
      <c r="F1090" s="160"/>
      <c r="G1090" s="160"/>
      <c r="H1090" s="160"/>
      <c r="I1090" s="160"/>
      <c r="J1090" s="160"/>
      <c r="K1090" s="160"/>
      <c r="L1090" s="160"/>
      <c r="M1090" s="160"/>
      <c r="N1090" s="160"/>
      <c r="O1090" s="160"/>
      <c r="P1090" s="160"/>
      <c r="Q1090" s="160"/>
      <c r="R1090" s="160"/>
      <c r="S1090" s="160"/>
      <c r="T1090" s="160"/>
      <c r="U1090" s="160"/>
      <c r="V1090" s="160"/>
      <c r="W1090" s="160"/>
      <c r="X1090" s="151"/>
      <c r="Y1090" s="151"/>
      <c r="Z1090" s="151"/>
      <c r="AA1090" s="151"/>
      <c r="AB1090" s="151"/>
      <c r="AC1090" s="151"/>
      <c r="AD1090" s="151"/>
      <c r="AE1090" s="151"/>
      <c r="AF1090" s="151"/>
      <c r="AG1090" s="151" t="s">
        <v>250</v>
      </c>
      <c r="AH1090" s="151">
        <v>2</v>
      </c>
      <c r="AI1090" s="151"/>
      <c r="AJ1090" s="151"/>
      <c r="AK1090" s="151"/>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row>
    <row r="1091" spans="1:60" outlineLevel="1">
      <c r="A1091" s="158"/>
      <c r="B1091" s="159"/>
      <c r="C1091" s="200" t="s">
        <v>2574</v>
      </c>
      <c r="D1091" s="192"/>
      <c r="E1091" s="193">
        <v>3.87</v>
      </c>
      <c r="F1091" s="160"/>
      <c r="G1091" s="160"/>
      <c r="H1091" s="160"/>
      <c r="I1091" s="160"/>
      <c r="J1091" s="160"/>
      <c r="K1091" s="160"/>
      <c r="L1091" s="160"/>
      <c r="M1091" s="160"/>
      <c r="N1091" s="160"/>
      <c r="O1091" s="160"/>
      <c r="P1091" s="160"/>
      <c r="Q1091" s="160"/>
      <c r="R1091" s="160"/>
      <c r="S1091" s="160"/>
      <c r="T1091" s="160"/>
      <c r="U1091" s="160"/>
      <c r="V1091" s="160"/>
      <c r="W1091" s="160"/>
      <c r="X1091" s="151"/>
      <c r="Y1091" s="151"/>
      <c r="Z1091" s="151"/>
      <c r="AA1091" s="151"/>
      <c r="AB1091" s="151"/>
      <c r="AC1091" s="151"/>
      <c r="AD1091" s="151"/>
      <c r="AE1091" s="151"/>
      <c r="AF1091" s="151"/>
      <c r="AG1091" s="151" t="s">
        <v>250</v>
      </c>
      <c r="AH1091" s="151">
        <v>2</v>
      </c>
      <c r="AI1091" s="151"/>
      <c r="AJ1091" s="151"/>
      <c r="AK1091" s="151"/>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row>
    <row r="1092" spans="1:60" outlineLevel="1">
      <c r="A1092" s="158"/>
      <c r="B1092" s="159"/>
      <c r="C1092" s="201" t="s">
        <v>284</v>
      </c>
      <c r="D1092" s="194"/>
      <c r="E1092" s="195">
        <v>361.01</v>
      </c>
      <c r="F1092" s="160"/>
      <c r="G1092" s="160"/>
      <c r="H1092" s="160"/>
      <c r="I1092" s="160"/>
      <c r="J1092" s="160"/>
      <c r="K1092" s="160"/>
      <c r="L1092" s="160"/>
      <c r="M1092" s="160"/>
      <c r="N1092" s="160"/>
      <c r="O1092" s="160"/>
      <c r="P1092" s="160"/>
      <c r="Q1092" s="160"/>
      <c r="R1092" s="160"/>
      <c r="S1092" s="160"/>
      <c r="T1092" s="160"/>
      <c r="U1092" s="160"/>
      <c r="V1092" s="160"/>
      <c r="W1092" s="160"/>
      <c r="X1092" s="151"/>
      <c r="Y1092" s="151"/>
      <c r="Z1092" s="151"/>
      <c r="AA1092" s="151"/>
      <c r="AB1092" s="151"/>
      <c r="AC1092" s="151"/>
      <c r="AD1092" s="151"/>
      <c r="AE1092" s="151"/>
      <c r="AF1092" s="151"/>
      <c r="AG1092" s="151" t="s">
        <v>250</v>
      </c>
      <c r="AH1092" s="151">
        <v>3</v>
      </c>
      <c r="AI1092" s="151"/>
      <c r="AJ1092" s="151"/>
      <c r="AK1092" s="151"/>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row>
    <row r="1093" spans="1:60" outlineLevel="1">
      <c r="A1093" s="158"/>
      <c r="B1093" s="159"/>
      <c r="C1093" s="199" t="s">
        <v>285</v>
      </c>
      <c r="D1093" s="192"/>
      <c r="E1093" s="193"/>
      <c r="F1093" s="160"/>
      <c r="G1093" s="160"/>
      <c r="H1093" s="160"/>
      <c r="I1093" s="160"/>
      <c r="J1093" s="160"/>
      <c r="K1093" s="160"/>
      <c r="L1093" s="160"/>
      <c r="M1093" s="160"/>
      <c r="N1093" s="160"/>
      <c r="O1093" s="160"/>
      <c r="P1093" s="160"/>
      <c r="Q1093" s="160"/>
      <c r="R1093" s="160"/>
      <c r="S1093" s="160"/>
      <c r="T1093" s="160"/>
      <c r="U1093" s="160"/>
      <c r="V1093" s="160"/>
      <c r="W1093" s="160"/>
      <c r="X1093" s="151"/>
      <c r="Y1093" s="151"/>
      <c r="Z1093" s="151"/>
      <c r="AA1093" s="151"/>
      <c r="AB1093" s="151"/>
      <c r="AC1093" s="151"/>
      <c r="AD1093" s="151"/>
      <c r="AE1093" s="151"/>
      <c r="AF1093" s="151"/>
      <c r="AG1093" s="151" t="s">
        <v>250</v>
      </c>
      <c r="AH1093" s="151"/>
      <c r="AI1093" s="151"/>
      <c r="AJ1093" s="151"/>
      <c r="AK1093" s="151"/>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row>
    <row r="1094" spans="1:60" outlineLevel="1">
      <c r="A1094" s="158"/>
      <c r="B1094" s="159"/>
      <c r="C1094" s="198" t="s">
        <v>2575</v>
      </c>
      <c r="D1094" s="190"/>
      <c r="E1094" s="191">
        <v>108.303</v>
      </c>
      <c r="F1094" s="160"/>
      <c r="G1094" s="160"/>
      <c r="H1094" s="160"/>
      <c r="I1094" s="160"/>
      <c r="J1094" s="160"/>
      <c r="K1094" s="160"/>
      <c r="L1094" s="160"/>
      <c r="M1094" s="160"/>
      <c r="N1094" s="160"/>
      <c r="O1094" s="160"/>
      <c r="P1094" s="160"/>
      <c r="Q1094" s="160"/>
      <c r="R1094" s="160"/>
      <c r="S1094" s="160"/>
      <c r="T1094" s="160"/>
      <c r="U1094" s="160"/>
      <c r="V1094" s="160"/>
      <c r="W1094" s="160"/>
      <c r="X1094" s="151"/>
      <c r="Y1094" s="151"/>
      <c r="Z1094" s="151"/>
      <c r="AA1094" s="151"/>
      <c r="AB1094" s="151"/>
      <c r="AC1094" s="151"/>
      <c r="AD1094" s="151"/>
      <c r="AE1094" s="151"/>
      <c r="AF1094" s="151"/>
      <c r="AG1094" s="151" t="s">
        <v>250</v>
      </c>
      <c r="AH1094" s="151">
        <v>0</v>
      </c>
      <c r="AI1094" s="151"/>
      <c r="AJ1094" s="151"/>
      <c r="AK1094" s="151"/>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row>
    <row r="1095" spans="1:60" outlineLevel="1">
      <c r="A1095" s="158"/>
      <c r="B1095" s="159"/>
      <c r="C1095" s="199" t="s">
        <v>279</v>
      </c>
      <c r="D1095" s="192"/>
      <c r="E1095" s="193"/>
      <c r="F1095" s="160"/>
      <c r="G1095" s="160"/>
      <c r="H1095" s="160"/>
      <c r="I1095" s="160"/>
      <c r="J1095" s="160"/>
      <c r="K1095" s="160"/>
      <c r="L1095" s="160"/>
      <c r="M1095" s="160"/>
      <c r="N1095" s="160"/>
      <c r="O1095" s="160"/>
      <c r="P1095" s="160"/>
      <c r="Q1095" s="160"/>
      <c r="R1095" s="160"/>
      <c r="S1095" s="160"/>
      <c r="T1095" s="160"/>
      <c r="U1095" s="160"/>
      <c r="V1095" s="160"/>
      <c r="W1095" s="160"/>
      <c r="X1095" s="151"/>
      <c r="Y1095" s="151"/>
      <c r="Z1095" s="151"/>
      <c r="AA1095" s="151"/>
      <c r="AB1095" s="151"/>
      <c r="AC1095" s="151"/>
      <c r="AD1095" s="151"/>
      <c r="AE1095" s="151"/>
      <c r="AF1095" s="151"/>
      <c r="AG1095" s="151" t="s">
        <v>250</v>
      </c>
      <c r="AH1095" s="151"/>
      <c r="AI1095" s="151"/>
      <c r="AJ1095" s="151"/>
      <c r="AK1095" s="151"/>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row>
    <row r="1096" spans="1:60" outlineLevel="1">
      <c r="A1096" s="158"/>
      <c r="B1096" s="159"/>
      <c r="C1096" s="200" t="s">
        <v>2576</v>
      </c>
      <c r="D1096" s="192"/>
      <c r="E1096" s="193">
        <v>5.0199999999999996</v>
      </c>
      <c r="F1096" s="160"/>
      <c r="G1096" s="160"/>
      <c r="H1096" s="160"/>
      <c r="I1096" s="160"/>
      <c r="J1096" s="160"/>
      <c r="K1096" s="160"/>
      <c r="L1096" s="160"/>
      <c r="M1096" s="160"/>
      <c r="N1096" s="160"/>
      <c r="O1096" s="160"/>
      <c r="P1096" s="160"/>
      <c r="Q1096" s="160"/>
      <c r="R1096" s="160"/>
      <c r="S1096" s="160"/>
      <c r="T1096" s="160"/>
      <c r="U1096" s="160"/>
      <c r="V1096" s="160"/>
      <c r="W1096" s="160"/>
      <c r="X1096" s="151"/>
      <c r="Y1096" s="151"/>
      <c r="Z1096" s="151"/>
      <c r="AA1096" s="151"/>
      <c r="AB1096" s="151"/>
      <c r="AC1096" s="151"/>
      <c r="AD1096" s="151"/>
      <c r="AE1096" s="151"/>
      <c r="AF1096" s="151"/>
      <c r="AG1096" s="151" t="s">
        <v>250</v>
      </c>
      <c r="AH1096" s="151">
        <v>2</v>
      </c>
      <c r="AI1096" s="151"/>
      <c r="AJ1096" s="151"/>
      <c r="AK1096" s="151"/>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row>
    <row r="1097" spans="1:60" outlineLevel="1">
      <c r="A1097" s="158"/>
      <c r="B1097" s="159"/>
      <c r="C1097" s="200" t="s">
        <v>2577</v>
      </c>
      <c r="D1097" s="192"/>
      <c r="E1097" s="193">
        <v>7.19</v>
      </c>
      <c r="F1097" s="160"/>
      <c r="G1097" s="160"/>
      <c r="H1097" s="160"/>
      <c r="I1097" s="160"/>
      <c r="J1097" s="160"/>
      <c r="K1097" s="160"/>
      <c r="L1097" s="160"/>
      <c r="M1097" s="160"/>
      <c r="N1097" s="160"/>
      <c r="O1097" s="160"/>
      <c r="P1097" s="160"/>
      <c r="Q1097" s="160"/>
      <c r="R1097" s="160"/>
      <c r="S1097" s="160"/>
      <c r="T1097" s="160"/>
      <c r="U1097" s="160"/>
      <c r="V1097" s="160"/>
      <c r="W1097" s="160"/>
      <c r="X1097" s="151"/>
      <c r="Y1097" s="151"/>
      <c r="Z1097" s="151"/>
      <c r="AA1097" s="151"/>
      <c r="AB1097" s="151"/>
      <c r="AC1097" s="151"/>
      <c r="AD1097" s="151"/>
      <c r="AE1097" s="151"/>
      <c r="AF1097" s="151"/>
      <c r="AG1097" s="151" t="s">
        <v>250</v>
      </c>
      <c r="AH1097" s="151">
        <v>2</v>
      </c>
      <c r="AI1097" s="151"/>
      <c r="AJ1097" s="151"/>
      <c r="AK1097" s="151"/>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row>
    <row r="1098" spans="1:60" outlineLevel="1">
      <c r="A1098" s="158"/>
      <c r="B1098" s="159"/>
      <c r="C1098" s="201" t="s">
        <v>284</v>
      </c>
      <c r="D1098" s="194"/>
      <c r="E1098" s="195">
        <v>12.21</v>
      </c>
      <c r="F1098" s="160"/>
      <c r="G1098" s="160"/>
      <c r="H1098" s="160"/>
      <c r="I1098" s="160"/>
      <c r="J1098" s="160"/>
      <c r="K1098" s="160"/>
      <c r="L1098" s="160"/>
      <c r="M1098" s="160"/>
      <c r="N1098" s="160"/>
      <c r="O1098" s="160"/>
      <c r="P1098" s="160"/>
      <c r="Q1098" s="160"/>
      <c r="R1098" s="160"/>
      <c r="S1098" s="160"/>
      <c r="T1098" s="160"/>
      <c r="U1098" s="160"/>
      <c r="V1098" s="160"/>
      <c r="W1098" s="160"/>
      <c r="X1098" s="151"/>
      <c r="Y1098" s="151"/>
      <c r="Z1098" s="151"/>
      <c r="AA1098" s="151"/>
      <c r="AB1098" s="151"/>
      <c r="AC1098" s="151"/>
      <c r="AD1098" s="151"/>
      <c r="AE1098" s="151"/>
      <c r="AF1098" s="151"/>
      <c r="AG1098" s="151" t="s">
        <v>250</v>
      </c>
      <c r="AH1098" s="151">
        <v>3</v>
      </c>
      <c r="AI1098" s="151"/>
      <c r="AJ1098" s="151"/>
      <c r="AK1098" s="151"/>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row>
    <row r="1099" spans="1:60" outlineLevel="1">
      <c r="A1099" s="158"/>
      <c r="B1099" s="159"/>
      <c r="C1099" s="199" t="s">
        <v>285</v>
      </c>
      <c r="D1099" s="192"/>
      <c r="E1099" s="193"/>
      <c r="F1099" s="160"/>
      <c r="G1099" s="160"/>
      <c r="H1099" s="160"/>
      <c r="I1099" s="160"/>
      <c r="J1099" s="160"/>
      <c r="K1099" s="160"/>
      <c r="L1099" s="160"/>
      <c r="M1099" s="160"/>
      <c r="N1099" s="160"/>
      <c r="O1099" s="160"/>
      <c r="P1099" s="160"/>
      <c r="Q1099" s="160"/>
      <c r="R1099" s="160"/>
      <c r="S1099" s="160"/>
      <c r="T1099" s="160"/>
      <c r="U1099" s="160"/>
      <c r="V1099" s="160"/>
      <c r="W1099" s="160"/>
      <c r="X1099" s="151"/>
      <c r="Y1099" s="151"/>
      <c r="Z1099" s="151"/>
      <c r="AA1099" s="151"/>
      <c r="AB1099" s="151"/>
      <c r="AC1099" s="151"/>
      <c r="AD1099" s="151"/>
      <c r="AE1099" s="151"/>
      <c r="AF1099" s="151"/>
      <c r="AG1099" s="151" t="s">
        <v>250</v>
      </c>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row>
    <row r="1100" spans="1:60" outlineLevel="1">
      <c r="A1100" s="158"/>
      <c r="B1100" s="159"/>
      <c r="C1100" s="198" t="s">
        <v>2578</v>
      </c>
      <c r="D1100" s="190"/>
      <c r="E1100" s="191">
        <v>3.6629999999999998</v>
      </c>
      <c r="F1100" s="160"/>
      <c r="G1100" s="160"/>
      <c r="H1100" s="160"/>
      <c r="I1100" s="160"/>
      <c r="J1100" s="160"/>
      <c r="K1100" s="160"/>
      <c r="L1100" s="160"/>
      <c r="M1100" s="160"/>
      <c r="N1100" s="160"/>
      <c r="O1100" s="160"/>
      <c r="P1100" s="160"/>
      <c r="Q1100" s="160"/>
      <c r="R1100" s="160"/>
      <c r="S1100" s="160"/>
      <c r="T1100" s="160"/>
      <c r="U1100" s="160"/>
      <c r="V1100" s="160"/>
      <c r="W1100" s="160"/>
      <c r="X1100" s="151"/>
      <c r="Y1100" s="151"/>
      <c r="Z1100" s="151"/>
      <c r="AA1100" s="151"/>
      <c r="AB1100" s="151"/>
      <c r="AC1100" s="151"/>
      <c r="AD1100" s="151"/>
      <c r="AE1100" s="151"/>
      <c r="AF1100" s="151"/>
      <c r="AG1100" s="151" t="s">
        <v>250</v>
      </c>
      <c r="AH1100" s="151">
        <v>0</v>
      </c>
      <c r="AI1100" s="151"/>
      <c r="AJ1100" s="151"/>
      <c r="AK1100" s="151"/>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row>
    <row r="1101" spans="1:60" outlineLevel="1">
      <c r="A1101" s="168">
        <v>82</v>
      </c>
      <c r="B1101" s="169" t="s">
        <v>2866</v>
      </c>
      <c r="C1101" s="185" t="s">
        <v>2867</v>
      </c>
      <c r="D1101" s="170" t="s">
        <v>292</v>
      </c>
      <c r="E1101" s="171">
        <v>1083.9000000000001</v>
      </c>
      <c r="F1101" s="172">
        <v>0</v>
      </c>
      <c r="G1101" s="173">
        <f>ROUND(E1101*F1101,2)</f>
        <v>0</v>
      </c>
      <c r="H1101" s="172"/>
      <c r="I1101" s="173">
        <f>ROUND(E1101*H1101,2)</f>
        <v>0</v>
      </c>
      <c r="J1101" s="172"/>
      <c r="K1101" s="173">
        <f>ROUND(E1101*J1101,2)</f>
        <v>0</v>
      </c>
      <c r="L1101" s="173">
        <v>21</v>
      </c>
      <c r="M1101" s="173">
        <f>G1101*(1+L1101/100)</f>
        <v>0</v>
      </c>
      <c r="N1101" s="173">
        <v>0</v>
      </c>
      <c r="O1101" s="173">
        <f>ROUND(E1101*N1101,2)</f>
        <v>0</v>
      </c>
      <c r="P1101" s="173">
        <v>1.6E-2</v>
      </c>
      <c r="Q1101" s="173">
        <f>ROUND(E1101*P1101,2)</f>
        <v>17.34</v>
      </c>
      <c r="R1101" s="173" t="s">
        <v>800</v>
      </c>
      <c r="S1101" s="173" t="s">
        <v>201</v>
      </c>
      <c r="T1101" s="174" t="s">
        <v>245</v>
      </c>
      <c r="U1101" s="160">
        <v>7.0000000000000007E-2</v>
      </c>
      <c r="V1101" s="160">
        <f>ROUND(E1101*U1101,2)</f>
        <v>75.87</v>
      </c>
      <c r="W1101" s="160"/>
      <c r="X1101" s="151"/>
      <c r="Y1101" s="151"/>
      <c r="Z1101" s="151"/>
      <c r="AA1101" s="151"/>
      <c r="AB1101" s="151"/>
      <c r="AC1101" s="151"/>
      <c r="AD1101" s="151"/>
      <c r="AE1101" s="151"/>
      <c r="AF1101" s="151"/>
      <c r="AG1101" s="151" t="s">
        <v>259</v>
      </c>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row>
    <row r="1102" spans="1:60" outlineLevel="1">
      <c r="A1102" s="158"/>
      <c r="B1102" s="159"/>
      <c r="C1102" s="198" t="s">
        <v>2601</v>
      </c>
      <c r="D1102" s="190"/>
      <c r="E1102" s="191">
        <v>42.5</v>
      </c>
      <c r="F1102" s="160"/>
      <c r="G1102" s="160"/>
      <c r="H1102" s="160"/>
      <c r="I1102" s="160"/>
      <c r="J1102" s="160"/>
      <c r="K1102" s="160"/>
      <c r="L1102" s="160"/>
      <c r="M1102" s="160"/>
      <c r="N1102" s="160"/>
      <c r="O1102" s="160"/>
      <c r="P1102" s="160"/>
      <c r="Q1102" s="160"/>
      <c r="R1102" s="160"/>
      <c r="S1102" s="160"/>
      <c r="T1102" s="160"/>
      <c r="U1102" s="160"/>
      <c r="V1102" s="160"/>
      <c r="W1102" s="160"/>
      <c r="X1102" s="151"/>
      <c r="Y1102" s="151"/>
      <c r="Z1102" s="151"/>
      <c r="AA1102" s="151"/>
      <c r="AB1102" s="151"/>
      <c r="AC1102" s="151"/>
      <c r="AD1102" s="151"/>
      <c r="AE1102" s="151"/>
      <c r="AF1102" s="151"/>
      <c r="AG1102" s="151" t="s">
        <v>250</v>
      </c>
      <c r="AH1102" s="151">
        <v>0</v>
      </c>
      <c r="AI1102" s="151"/>
      <c r="AJ1102" s="151"/>
      <c r="AK1102" s="151"/>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row>
    <row r="1103" spans="1:60" outlineLevel="1">
      <c r="A1103" s="158"/>
      <c r="B1103" s="159"/>
      <c r="C1103" s="198" t="s">
        <v>2602</v>
      </c>
      <c r="D1103" s="190"/>
      <c r="E1103" s="191">
        <v>21</v>
      </c>
      <c r="F1103" s="160"/>
      <c r="G1103" s="160"/>
      <c r="H1103" s="160"/>
      <c r="I1103" s="160"/>
      <c r="J1103" s="160"/>
      <c r="K1103" s="160"/>
      <c r="L1103" s="160"/>
      <c r="M1103" s="160"/>
      <c r="N1103" s="160"/>
      <c r="O1103" s="160"/>
      <c r="P1103" s="160"/>
      <c r="Q1103" s="160"/>
      <c r="R1103" s="160"/>
      <c r="S1103" s="160"/>
      <c r="T1103" s="160"/>
      <c r="U1103" s="160"/>
      <c r="V1103" s="160"/>
      <c r="W1103" s="160"/>
      <c r="X1103" s="151"/>
      <c r="Y1103" s="151"/>
      <c r="Z1103" s="151"/>
      <c r="AA1103" s="151"/>
      <c r="AB1103" s="151"/>
      <c r="AC1103" s="151"/>
      <c r="AD1103" s="151"/>
      <c r="AE1103" s="151"/>
      <c r="AF1103" s="151"/>
      <c r="AG1103" s="151" t="s">
        <v>250</v>
      </c>
      <c r="AH1103" s="151">
        <v>0</v>
      </c>
      <c r="AI1103" s="151"/>
      <c r="AJ1103" s="151"/>
      <c r="AK1103" s="151"/>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row>
    <row r="1104" spans="1:60" outlineLevel="1">
      <c r="A1104" s="158"/>
      <c r="B1104" s="159"/>
      <c r="C1104" s="198" t="s">
        <v>2603</v>
      </c>
      <c r="D1104" s="190"/>
      <c r="E1104" s="191">
        <v>22</v>
      </c>
      <c r="F1104" s="160"/>
      <c r="G1104" s="160"/>
      <c r="H1104" s="160"/>
      <c r="I1104" s="160"/>
      <c r="J1104" s="160"/>
      <c r="K1104" s="160"/>
      <c r="L1104" s="160"/>
      <c r="M1104" s="160"/>
      <c r="N1104" s="160"/>
      <c r="O1104" s="160"/>
      <c r="P1104" s="160"/>
      <c r="Q1104" s="160"/>
      <c r="R1104" s="160"/>
      <c r="S1104" s="160"/>
      <c r="T1104" s="160"/>
      <c r="U1104" s="160"/>
      <c r="V1104" s="160"/>
      <c r="W1104" s="160"/>
      <c r="X1104" s="151"/>
      <c r="Y1104" s="151"/>
      <c r="Z1104" s="151"/>
      <c r="AA1104" s="151"/>
      <c r="AB1104" s="151"/>
      <c r="AC1104" s="151"/>
      <c r="AD1104" s="151"/>
      <c r="AE1104" s="151"/>
      <c r="AF1104" s="151"/>
      <c r="AG1104" s="151" t="s">
        <v>250</v>
      </c>
      <c r="AH1104" s="151">
        <v>0</v>
      </c>
      <c r="AI1104" s="151"/>
      <c r="AJ1104" s="151"/>
      <c r="AK1104" s="151"/>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row>
    <row r="1105" spans="1:60" outlineLevel="1">
      <c r="A1105" s="158"/>
      <c r="B1105" s="159"/>
      <c r="C1105" s="198" t="s">
        <v>2604</v>
      </c>
      <c r="D1105" s="190"/>
      <c r="E1105" s="191">
        <v>21</v>
      </c>
      <c r="F1105" s="160"/>
      <c r="G1105" s="160"/>
      <c r="H1105" s="160"/>
      <c r="I1105" s="160"/>
      <c r="J1105" s="160"/>
      <c r="K1105" s="160"/>
      <c r="L1105" s="160"/>
      <c r="M1105" s="160"/>
      <c r="N1105" s="160"/>
      <c r="O1105" s="160"/>
      <c r="P1105" s="160"/>
      <c r="Q1105" s="160"/>
      <c r="R1105" s="160"/>
      <c r="S1105" s="160"/>
      <c r="T1105" s="160"/>
      <c r="U1105" s="160"/>
      <c r="V1105" s="160"/>
      <c r="W1105" s="160"/>
      <c r="X1105" s="151"/>
      <c r="Y1105" s="151"/>
      <c r="Z1105" s="151"/>
      <c r="AA1105" s="151"/>
      <c r="AB1105" s="151"/>
      <c r="AC1105" s="151"/>
      <c r="AD1105" s="151"/>
      <c r="AE1105" s="151"/>
      <c r="AF1105" s="151"/>
      <c r="AG1105" s="151" t="s">
        <v>250</v>
      </c>
      <c r="AH1105" s="151">
        <v>0</v>
      </c>
      <c r="AI1105" s="151"/>
      <c r="AJ1105" s="151"/>
      <c r="AK1105" s="151"/>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row>
    <row r="1106" spans="1:60" outlineLevel="1">
      <c r="A1106" s="158"/>
      <c r="B1106" s="159"/>
      <c r="C1106" s="198" t="s">
        <v>2605</v>
      </c>
      <c r="D1106" s="190"/>
      <c r="E1106" s="191">
        <v>42</v>
      </c>
      <c r="F1106" s="160"/>
      <c r="G1106" s="160"/>
      <c r="H1106" s="160"/>
      <c r="I1106" s="160"/>
      <c r="J1106" s="160"/>
      <c r="K1106" s="160"/>
      <c r="L1106" s="160"/>
      <c r="M1106" s="160"/>
      <c r="N1106" s="160"/>
      <c r="O1106" s="160"/>
      <c r="P1106" s="160"/>
      <c r="Q1106" s="160"/>
      <c r="R1106" s="160"/>
      <c r="S1106" s="160"/>
      <c r="T1106" s="160"/>
      <c r="U1106" s="160"/>
      <c r="V1106" s="160"/>
      <c r="W1106" s="160"/>
      <c r="X1106" s="151"/>
      <c r="Y1106" s="151"/>
      <c r="Z1106" s="151"/>
      <c r="AA1106" s="151"/>
      <c r="AB1106" s="151"/>
      <c r="AC1106" s="151"/>
      <c r="AD1106" s="151"/>
      <c r="AE1106" s="151"/>
      <c r="AF1106" s="151"/>
      <c r="AG1106" s="151" t="s">
        <v>250</v>
      </c>
      <c r="AH1106" s="151">
        <v>0</v>
      </c>
      <c r="AI1106" s="151"/>
      <c r="AJ1106" s="151"/>
      <c r="AK1106" s="151"/>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row>
    <row r="1107" spans="1:60" outlineLevel="1">
      <c r="A1107" s="158"/>
      <c r="B1107" s="159"/>
      <c r="C1107" s="198" t="s">
        <v>2606</v>
      </c>
      <c r="D1107" s="190"/>
      <c r="E1107" s="191">
        <v>23</v>
      </c>
      <c r="F1107" s="160"/>
      <c r="G1107" s="160"/>
      <c r="H1107" s="160"/>
      <c r="I1107" s="160"/>
      <c r="J1107" s="160"/>
      <c r="K1107" s="160"/>
      <c r="L1107" s="160"/>
      <c r="M1107" s="160"/>
      <c r="N1107" s="160"/>
      <c r="O1107" s="160"/>
      <c r="P1107" s="160"/>
      <c r="Q1107" s="160"/>
      <c r="R1107" s="160"/>
      <c r="S1107" s="160"/>
      <c r="T1107" s="160"/>
      <c r="U1107" s="160"/>
      <c r="V1107" s="160"/>
      <c r="W1107" s="160"/>
      <c r="X1107" s="151"/>
      <c r="Y1107" s="151"/>
      <c r="Z1107" s="151"/>
      <c r="AA1107" s="151"/>
      <c r="AB1107" s="151"/>
      <c r="AC1107" s="151"/>
      <c r="AD1107" s="151"/>
      <c r="AE1107" s="151"/>
      <c r="AF1107" s="151"/>
      <c r="AG1107" s="151" t="s">
        <v>250</v>
      </c>
      <c r="AH1107" s="151">
        <v>0</v>
      </c>
      <c r="AI1107" s="151"/>
      <c r="AJ1107" s="151"/>
      <c r="AK1107" s="151"/>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row>
    <row r="1108" spans="1:60" outlineLevel="1">
      <c r="A1108" s="158"/>
      <c r="B1108" s="159"/>
      <c r="C1108" s="198" t="s">
        <v>2607</v>
      </c>
      <c r="D1108" s="190"/>
      <c r="E1108" s="191">
        <v>30.5</v>
      </c>
      <c r="F1108" s="160"/>
      <c r="G1108" s="160"/>
      <c r="H1108" s="160"/>
      <c r="I1108" s="160"/>
      <c r="J1108" s="160"/>
      <c r="K1108" s="160"/>
      <c r="L1108" s="160"/>
      <c r="M1108" s="160"/>
      <c r="N1108" s="160"/>
      <c r="O1108" s="160"/>
      <c r="P1108" s="160"/>
      <c r="Q1108" s="160"/>
      <c r="R1108" s="160"/>
      <c r="S1108" s="160"/>
      <c r="T1108" s="160"/>
      <c r="U1108" s="160"/>
      <c r="V1108" s="160"/>
      <c r="W1108" s="160"/>
      <c r="X1108" s="151"/>
      <c r="Y1108" s="151"/>
      <c r="Z1108" s="151"/>
      <c r="AA1108" s="151"/>
      <c r="AB1108" s="151"/>
      <c r="AC1108" s="151"/>
      <c r="AD1108" s="151"/>
      <c r="AE1108" s="151"/>
      <c r="AF1108" s="151"/>
      <c r="AG1108" s="151" t="s">
        <v>250</v>
      </c>
      <c r="AH1108" s="151">
        <v>0</v>
      </c>
      <c r="AI1108" s="151"/>
      <c r="AJ1108" s="151"/>
      <c r="AK1108" s="151"/>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row>
    <row r="1109" spans="1:60" outlineLevel="1">
      <c r="A1109" s="158"/>
      <c r="B1109" s="159"/>
      <c r="C1109" s="202" t="s">
        <v>2645</v>
      </c>
      <c r="D1109" s="196"/>
      <c r="E1109" s="197">
        <v>202</v>
      </c>
      <c r="F1109" s="160"/>
      <c r="G1109" s="160"/>
      <c r="H1109" s="160"/>
      <c r="I1109" s="160"/>
      <c r="J1109" s="160"/>
      <c r="K1109" s="160"/>
      <c r="L1109" s="160"/>
      <c r="M1109" s="160"/>
      <c r="N1109" s="160"/>
      <c r="O1109" s="160"/>
      <c r="P1109" s="160"/>
      <c r="Q1109" s="160"/>
      <c r="R1109" s="160"/>
      <c r="S1109" s="160"/>
      <c r="T1109" s="160"/>
      <c r="U1109" s="160"/>
      <c r="V1109" s="160"/>
      <c r="W1109" s="160"/>
      <c r="X1109" s="151"/>
      <c r="Y1109" s="151"/>
      <c r="Z1109" s="151"/>
      <c r="AA1109" s="151"/>
      <c r="AB1109" s="151"/>
      <c r="AC1109" s="151"/>
      <c r="AD1109" s="151"/>
      <c r="AE1109" s="151"/>
      <c r="AF1109" s="151"/>
      <c r="AG1109" s="151" t="s">
        <v>250</v>
      </c>
      <c r="AH1109" s="151">
        <v>1</v>
      </c>
      <c r="AI1109" s="151"/>
      <c r="AJ1109" s="151"/>
      <c r="AK1109" s="151"/>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row>
    <row r="1110" spans="1:60" outlineLevel="1">
      <c r="A1110" s="158"/>
      <c r="B1110" s="159"/>
      <c r="C1110" s="198" t="s">
        <v>2608</v>
      </c>
      <c r="D1110" s="190"/>
      <c r="E1110" s="191">
        <v>41</v>
      </c>
      <c r="F1110" s="160"/>
      <c r="G1110" s="160"/>
      <c r="H1110" s="160"/>
      <c r="I1110" s="160"/>
      <c r="J1110" s="160"/>
      <c r="K1110" s="160"/>
      <c r="L1110" s="160"/>
      <c r="M1110" s="160"/>
      <c r="N1110" s="160"/>
      <c r="O1110" s="160"/>
      <c r="P1110" s="160"/>
      <c r="Q1110" s="160"/>
      <c r="R1110" s="160"/>
      <c r="S1110" s="160"/>
      <c r="T1110" s="160"/>
      <c r="U1110" s="160"/>
      <c r="V1110" s="160"/>
      <c r="W1110" s="160"/>
      <c r="X1110" s="151"/>
      <c r="Y1110" s="151"/>
      <c r="Z1110" s="151"/>
      <c r="AA1110" s="151"/>
      <c r="AB1110" s="151"/>
      <c r="AC1110" s="151"/>
      <c r="AD1110" s="151"/>
      <c r="AE1110" s="151"/>
      <c r="AF1110" s="151"/>
      <c r="AG1110" s="151" t="s">
        <v>250</v>
      </c>
      <c r="AH1110" s="151">
        <v>0</v>
      </c>
      <c r="AI1110" s="151"/>
      <c r="AJ1110" s="151"/>
      <c r="AK1110" s="151"/>
      <c r="AL1110" s="151"/>
      <c r="AM1110" s="151"/>
      <c r="AN1110" s="151"/>
      <c r="AO1110" s="151"/>
      <c r="AP1110" s="151"/>
      <c r="AQ1110" s="151"/>
      <c r="AR1110" s="151"/>
      <c r="AS1110" s="151"/>
      <c r="AT1110" s="151"/>
      <c r="AU1110" s="151"/>
      <c r="AV1110" s="151"/>
      <c r="AW1110" s="151"/>
      <c r="AX1110" s="151"/>
      <c r="AY1110" s="151"/>
      <c r="AZ1110" s="151"/>
      <c r="BA1110" s="151"/>
      <c r="BB1110" s="151"/>
      <c r="BC1110" s="151"/>
      <c r="BD1110" s="151"/>
      <c r="BE1110" s="151"/>
      <c r="BF1110" s="151"/>
      <c r="BG1110" s="151"/>
      <c r="BH1110" s="151"/>
    </row>
    <row r="1111" spans="1:60" outlineLevel="1">
      <c r="A1111" s="158"/>
      <c r="B1111" s="159"/>
      <c r="C1111" s="198" t="s">
        <v>2609</v>
      </c>
      <c r="D1111" s="190"/>
      <c r="E1111" s="191">
        <v>16</v>
      </c>
      <c r="F1111" s="160"/>
      <c r="G1111" s="160"/>
      <c r="H1111" s="160"/>
      <c r="I1111" s="160"/>
      <c r="J1111" s="160"/>
      <c r="K1111" s="160"/>
      <c r="L1111" s="160"/>
      <c r="M1111" s="160"/>
      <c r="N1111" s="160"/>
      <c r="O1111" s="160"/>
      <c r="P1111" s="160"/>
      <c r="Q1111" s="160"/>
      <c r="R1111" s="160"/>
      <c r="S1111" s="160"/>
      <c r="T1111" s="160"/>
      <c r="U1111" s="160"/>
      <c r="V1111" s="160"/>
      <c r="W1111" s="160"/>
      <c r="X1111" s="151"/>
      <c r="Y1111" s="151"/>
      <c r="Z1111" s="151"/>
      <c r="AA1111" s="151"/>
      <c r="AB1111" s="151"/>
      <c r="AC1111" s="151"/>
      <c r="AD1111" s="151"/>
      <c r="AE1111" s="151"/>
      <c r="AF1111" s="151"/>
      <c r="AG1111" s="151" t="s">
        <v>250</v>
      </c>
      <c r="AH1111" s="151">
        <v>0</v>
      </c>
      <c r="AI1111" s="151"/>
      <c r="AJ1111" s="151"/>
      <c r="AK1111" s="151"/>
      <c r="AL1111" s="151"/>
      <c r="AM1111" s="151"/>
      <c r="AN1111" s="151"/>
      <c r="AO1111" s="151"/>
      <c r="AP1111" s="151"/>
      <c r="AQ1111" s="151"/>
      <c r="AR1111" s="151"/>
      <c r="AS1111" s="151"/>
      <c r="AT1111" s="151"/>
      <c r="AU1111" s="151"/>
      <c r="AV1111" s="151"/>
      <c r="AW1111" s="151"/>
      <c r="AX1111" s="151"/>
      <c r="AY1111" s="151"/>
      <c r="AZ1111" s="151"/>
      <c r="BA1111" s="151"/>
      <c r="BB1111" s="151"/>
      <c r="BC1111" s="151"/>
      <c r="BD1111" s="151"/>
      <c r="BE1111" s="151"/>
      <c r="BF1111" s="151"/>
      <c r="BG1111" s="151"/>
      <c r="BH1111" s="151"/>
    </row>
    <row r="1112" spans="1:60" outlineLevel="1">
      <c r="A1112" s="158"/>
      <c r="B1112" s="159"/>
      <c r="C1112" s="198" t="s">
        <v>2610</v>
      </c>
      <c r="D1112" s="190"/>
      <c r="E1112" s="191">
        <v>16</v>
      </c>
      <c r="F1112" s="160"/>
      <c r="G1112" s="160"/>
      <c r="H1112" s="160"/>
      <c r="I1112" s="160"/>
      <c r="J1112" s="160"/>
      <c r="K1112" s="160"/>
      <c r="L1112" s="160"/>
      <c r="M1112" s="160"/>
      <c r="N1112" s="160"/>
      <c r="O1112" s="160"/>
      <c r="P1112" s="160"/>
      <c r="Q1112" s="160"/>
      <c r="R1112" s="160"/>
      <c r="S1112" s="160"/>
      <c r="T1112" s="160"/>
      <c r="U1112" s="160"/>
      <c r="V1112" s="160"/>
      <c r="W1112" s="160"/>
      <c r="X1112" s="151"/>
      <c r="Y1112" s="151"/>
      <c r="Z1112" s="151"/>
      <c r="AA1112" s="151"/>
      <c r="AB1112" s="151"/>
      <c r="AC1112" s="151"/>
      <c r="AD1112" s="151"/>
      <c r="AE1112" s="151"/>
      <c r="AF1112" s="151"/>
      <c r="AG1112" s="151" t="s">
        <v>250</v>
      </c>
      <c r="AH1112" s="151">
        <v>0</v>
      </c>
      <c r="AI1112" s="151"/>
      <c r="AJ1112" s="151"/>
      <c r="AK1112" s="151"/>
      <c r="AL1112" s="151"/>
      <c r="AM1112" s="151"/>
      <c r="AN1112" s="151"/>
      <c r="AO1112" s="151"/>
      <c r="AP1112" s="151"/>
      <c r="AQ1112" s="151"/>
      <c r="AR1112" s="151"/>
      <c r="AS1112" s="151"/>
      <c r="AT1112" s="151"/>
      <c r="AU1112" s="151"/>
      <c r="AV1112" s="151"/>
      <c r="AW1112" s="151"/>
      <c r="AX1112" s="151"/>
      <c r="AY1112" s="151"/>
      <c r="AZ1112" s="151"/>
      <c r="BA1112" s="151"/>
      <c r="BB1112" s="151"/>
      <c r="BC1112" s="151"/>
      <c r="BD1112" s="151"/>
      <c r="BE1112" s="151"/>
      <c r="BF1112" s="151"/>
      <c r="BG1112" s="151"/>
      <c r="BH1112" s="151"/>
    </row>
    <row r="1113" spans="1:60" outlineLevel="1">
      <c r="A1113" s="158"/>
      <c r="B1113" s="159"/>
      <c r="C1113" s="198" t="s">
        <v>2611</v>
      </c>
      <c r="D1113" s="190"/>
      <c r="E1113" s="191">
        <v>17</v>
      </c>
      <c r="F1113" s="160"/>
      <c r="G1113" s="160"/>
      <c r="H1113" s="160"/>
      <c r="I1113" s="160"/>
      <c r="J1113" s="160"/>
      <c r="K1113" s="160"/>
      <c r="L1113" s="160"/>
      <c r="M1113" s="160"/>
      <c r="N1113" s="160"/>
      <c r="O1113" s="160"/>
      <c r="P1113" s="160"/>
      <c r="Q1113" s="160"/>
      <c r="R1113" s="160"/>
      <c r="S1113" s="160"/>
      <c r="T1113" s="160"/>
      <c r="U1113" s="160"/>
      <c r="V1113" s="160"/>
      <c r="W1113" s="160"/>
      <c r="X1113" s="151"/>
      <c r="Y1113" s="151"/>
      <c r="Z1113" s="151"/>
      <c r="AA1113" s="151"/>
      <c r="AB1113" s="151"/>
      <c r="AC1113" s="151"/>
      <c r="AD1113" s="151"/>
      <c r="AE1113" s="151"/>
      <c r="AF1113" s="151"/>
      <c r="AG1113" s="151" t="s">
        <v>250</v>
      </c>
      <c r="AH1113" s="151">
        <v>0</v>
      </c>
      <c r="AI1113" s="151"/>
      <c r="AJ1113" s="151"/>
      <c r="AK1113" s="151"/>
      <c r="AL1113" s="151"/>
      <c r="AM1113" s="151"/>
      <c r="AN1113" s="151"/>
      <c r="AO1113" s="151"/>
      <c r="AP1113" s="151"/>
      <c r="AQ1113" s="151"/>
      <c r="AR1113" s="151"/>
      <c r="AS1113" s="151"/>
      <c r="AT1113" s="151"/>
      <c r="AU1113" s="151"/>
      <c r="AV1113" s="151"/>
      <c r="AW1113" s="151"/>
      <c r="AX1113" s="151"/>
      <c r="AY1113" s="151"/>
      <c r="AZ1113" s="151"/>
      <c r="BA1113" s="151"/>
      <c r="BB1113" s="151"/>
      <c r="BC1113" s="151"/>
      <c r="BD1113" s="151"/>
      <c r="BE1113" s="151"/>
      <c r="BF1113" s="151"/>
      <c r="BG1113" s="151"/>
      <c r="BH1113" s="151"/>
    </row>
    <row r="1114" spans="1:60" outlineLevel="1">
      <c r="A1114" s="158"/>
      <c r="B1114" s="159"/>
      <c r="C1114" s="198" t="s">
        <v>2612</v>
      </c>
      <c r="D1114" s="190"/>
      <c r="E1114" s="191">
        <v>46</v>
      </c>
      <c r="F1114" s="160"/>
      <c r="G1114" s="160"/>
      <c r="H1114" s="160"/>
      <c r="I1114" s="160"/>
      <c r="J1114" s="160"/>
      <c r="K1114" s="160"/>
      <c r="L1114" s="160"/>
      <c r="M1114" s="160"/>
      <c r="N1114" s="160"/>
      <c r="O1114" s="160"/>
      <c r="P1114" s="160"/>
      <c r="Q1114" s="160"/>
      <c r="R1114" s="160"/>
      <c r="S1114" s="160"/>
      <c r="T1114" s="160"/>
      <c r="U1114" s="160"/>
      <c r="V1114" s="160"/>
      <c r="W1114" s="160"/>
      <c r="X1114" s="151"/>
      <c r="Y1114" s="151"/>
      <c r="Z1114" s="151"/>
      <c r="AA1114" s="151"/>
      <c r="AB1114" s="151"/>
      <c r="AC1114" s="151"/>
      <c r="AD1114" s="151"/>
      <c r="AE1114" s="151"/>
      <c r="AF1114" s="151"/>
      <c r="AG1114" s="151" t="s">
        <v>250</v>
      </c>
      <c r="AH1114" s="151">
        <v>0</v>
      </c>
      <c r="AI1114" s="151"/>
      <c r="AJ1114" s="151"/>
      <c r="AK1114" s="151"/>
      <c r="AL1114" s="151"/>
      <c r="AM1114" s="151"/>
      <c r="AN1114" s="151"/>
      <c r="AO1114" s="151"/>
      <c r="AP1114" s="151"/>
      <c r="AQ1114" s="151"/>
      <c r="AR1114" s="151"/>
      <c r="AS1114" s="151"/>
      <c r="AT1114" s="151"/>
      <c r="AU1114" s="151"/>
      <c r="AV1114" s="151"/>
      <c r="AW1114" s="151"/>
      <c r="AX1114" s="151"/>
      <c r="AY1114" s="151"/>
      <c r="AZ1114" s="151"/>
      <c r="BA1114" s="151"/>
      <c r="BB1114" s="151"/>
      <c r="BC1114" s="151"/>
      <c r="BD1114" s="151"/>
      <c r="BE1114" s="151"/>
      <c r="BF1114" s="151"/>
      <c r="BG1114" s="151"/>
      <c r="BH1114" s="151"/>
    </row>
    <row r="1115" spans="1:60" outlineLevel="1">
      <c r="A1115" s="158"/>
      <c r="B1115" s="159"/>
      <c r="C1115" s="198" t="s">
        <v>2613</v>
      </c>
      <c r="D1115" s="190"/>
      <c r="E1115" s="191">
        <v>9</v>
      </c>
      <c r="F1115" s="160"/>
      <c r="G1115" s="160"/>
      <c r="H1115" s="160"/>
      <c r="I1115" s="160"/>
      <c r="J1115" s="160"/>
      <c r="K1115" s="160"/>
      <c r="L1115" s="160"/>
      <c r="M1115" s="160"/>
      <c r="N1115" s="160"/>
      <c r="O1115" s="160"/>
      <c r="P1115" s="160"/>
      <c r="Q1115" s="160"/>
      <c r="R1115" s="160"/>
      <c r="S1115" s="160"/>
      <c r="T1115" s="160"/>
      <c r="U1115" s="160"/>
      <c r="V1115" s="160"/>
      <c r="W1115" s="160"/>
      <c r="X1115" s="151"/>
      <c r="Y1115" s="151"/>
      <c r="Z1115" s="151"/>
      <c r="AA1115" s="151"/>
      <c r="AB1115" s="151"/>
      <c r="AC1115" s="151"/>
      <c r="AD1115" s="151"/>
      <c r="AE1115" s="151"/>
      <c r="AF1115" s="151"/>
      <c r="AG1115" s="151" t="s">
        <v>250</v>
      </c>
      <c r="AH1115" s="151">
        <v>0</v>
      </c>
      <c r="AI1115" s="151"/>
      <c r="AJ1115" s="151"/>
      <c r="AK1115" s="151"/>
      <c r="AL1115" s="151"/>
      <c r="AM1115" s="151"/>
      <c r="AN1115" s="151"/>
      <c r="AO1115" s="151"/>
      <c r="AP1115" s="151"/>
      <c r="AQ1115" s="151"/>
      <c r="AR1115" s="151"/>
      <c r="AS1115" s="151"/>
      <c r="AT1115" s="151"/>
      <c r="AU1115" s="151"/>
      <c r="AV1115" s="151"/>
      <c r="AW1115" s="151"/>
      <c r="AX1115" s="151"/>
      <c r="AY1115" s="151"/>
      <c r="AZ1115" s="151"/>
      <c r="BA1115" s="151"/>
      <c r="BB1115" s="151"/>
      <c r="BC1115" s="151"/>
      <c r="BD1115" s="151"/>
      <c r="BE1115" s="151"/>
      <c r="BF1115" s="151"/>
      <c r="BG1115" s="151"/>
      <c r="BH1115" s="151"/>
    </row>
    <row r="1116" spans="1:60" outlineLevel="1">
      <c r="A1116" s="158"/>
      <c r="B1116" s="159"/>
      <c r="C1116" s="198" t="s">
        <v>2614</v>
      </c>
      <c r="D1116" s="190"/>
      <c r="E1116" s="191">
        <v>24</v>
      </c>
      <c r="F1116" s="160"/>
      <c r="G1116" s="160"/>
      <c r="H1116" s="160"/>
      <c r="I1116" s="160"/>
      <c r="J1116" s="160"/>
      <c r="K1116" s="160"/>
      <c r="L1116" s="160"/>
      <c r="M1116" s="160"/>
      <c r="N1116" s="160"/>
      <c r="O1116" s="160"/>
      <c r="P1116" s="160"/>
      <c r="Q1116" s="160"/>
      <c r="R1116" s="160"/>
      <c r="S1116" s="160"/>
      <c r="T1116" s="160"/>
      <c r="U1116" s="160"/>
      <c r="V1116" s="160"/>
      <c r="W1116" s="160"/>
      <c r="X1116" s="151"/>
      <c r="Y1116" s="151"/>
      <c r="Z1116" s="151"/>
      <c r="AA1116" s="151"/>
      <c r="AB1116" s="151"/>
      <c r="AC1116" s="151"/>
      <c r="AD1116" s="151"/>
      <c r="AE1116" s="151"/>
      <c r="AF1116" s="151"/>
      <c r="AG1116" s="151" t="s">
        <v>250</v>
      </c>
      <c r="AH1116" s="151">
        <v>0</v>
      </c>
      <c r="AI1116" s="151"/>
      <c r="AJ1116" s="151"/>
      <c r="AK1116" s="151"/>
      <c r="AL1116" s="151"/>
      <c r="AM1116" s="151"/>
      <c r="AN1116" s="151"/>
      <c r="AO1116" s="151"/>
      <c r="AP1116" s="151"/>
      <c r="AQ1116" s="151"/>
      <c r="AR1116" s="151"/>
      <c r="AS1116" s="151"/>
      <c r="AT1116" s="151"/>
      <c r="AU1116" s="151"/>
      <c r="AV1116" s="151"/>
      <c r="AW1116" s="151"/>
      <c r="AX1116" s="151"/>
      <c r="AY1116" s="151"/>
      <c r="AZ1116" s="151"/>
      <c r="BA1116" s="151"/>
      <c r="BB1116" s="151"/>
      <c r="BC1116" s="151"/>
      <c r="BD1116" s="151"/>
      <c r="BE1116" s="151"/>
      <c r="BF1116" s="151"/>
      <c r="BG1116" s="151"/>
      <c r="BH1116" s="151"/>
    </row>
    <row r="1117" spans="1:60" outlineLevel="1">
      <c r="A1117" s="158"/>
      <c r="B1117" s="159"/>
      <c r="C1117" s="202" t="s">
        <v>2645</v>
      </c>
      <c r="D1117" s="196"/>
      <c r="E1117" s="197">
        <v>169</v>
      </c>
      <c r="F1117" s="160"/>
      <c r="G1117" s="160"/>
      <c r="H1117" s="160"/>
      <c r="I1117" s="160"/>
      <c r="J1117" s="160"/>
      <c r="K1117" s="160"/>
      <c r="L1117" s="160"/>
      <c r="M1117" s="160"/>
      <c r="N1117" s="160"/>
      <c r="O1117" s="160"/>
      <c r="P1117" s="160"/>
      <c r="Q1117" s="160"/>
      <c r="R1117" s="160"/>
      <c r="S1117" s="160"/>
      <c r="T1117" s="160"/>
      <c r="U1117" s="160"/>
      <c r="V1117" s="160"/>
      <c r="W1117" s="160"/>
      <c r="X1117" s="151"/>
      <c r="Y1117" s="151"/>
      <c r="Z1117" s="151"/>
      <c r="AA1117" s="151"/>
      <c r="AB1117" s="151"/>
      <c r="AC1117" s="151"/>
      <c r="AD1117" s="151"/>
      <c r="AE1117" s="151"/>
      <c r="AF1117" s="151"/>
      <c r="AG1117" s="151" t="s">
        <v>250</v>
      </c>
      <c r="AH1117" s="151">
        <v>1</v>
      </c>
      <c r="AI1117" s="151"/>
      <c r="AJ1117" s="151"/>
      <c r="AK1117" s="151"/>
      <c r="AL1117" s="151"/>
      <c r="AM1117" s="151"/>
      <c r="AN1117" s="151"/>
      <c r="AO1117" s="151"/>
      <c r="AP1117" s="151"/>
      <c r="AQ1117" s="151"/>
      <c r="AR1117" s="151"/>
      <c r="AS1117" s="151"/>
      <c r="AT1117" s="151"/>
      <c r="AU1117" s="151"/>
      <c r="AV1117" s="151"/>
      <c r="AW1117" s="151"/>
      <c r="AX1117" s="151"/>
      <c r="AY1117" s="151"/>
      <c r="AZ1117" s="151"/>
      <c r="BA1117" s="151"/>
      <c r="BB1117" s="151"/>
      <c r="BC1117" s="151"/>
      <c r="BD1117" s="151"/>
      <c r="BE1117" s="151"/>
      <c r="BF1117" s="151"/>
      <c r="BG1117" s="151"/>
      <c r="BH1117" s="151"/>
    </row>
    <row r="1118" spans="1:60" outlineLevel="1">
      <c r="A1118" s="158"/>
      <c r="B1118" s="159"/>
      <c r="C1118" s="198" t="s">
        <v>2615</v>
      </c>
      <c r="D1118" s="190"/>
      <c r="E1118" s="191">
        <v>10</v>
      </c>
      <c r="F1118" s="160"/>
      <c r="G1118" s="160"/>
      <c r="H1118" s="160"/>
      <c r="I1118" s="160"/>
      <c r="J1118" s="160"/>
      <c r="K1118" s="160"/>
      <c r="L1118" s="160"/>
      <c r="M1118" s="160"/>
      <c r="N1118" s="160"/>
      <c r="O1118" s="160"/>
      <c r="P1118" s="160"/>
      <c r="Q1118" s="160"/>
      <c r="R1118" s="160"/>
      <c r="S1118" s="160"/>
      <c r="T1118" s="160"/>
      <c r="U1118" s="160"/>
      <c r="V1118" s="160"/>
      <c r="W1118" s="160"/>
      <c r="X1118" s="151"/>
      <c r="Y1118" s="151"/>
      <c r="Z1118" s="151"/>
      <c r="AA1118" s="151"/>
      <c r="AB1118" s="151"/>
      <c r="AC1118" s="151"/>
      <c r="AD1118" s="151"/>
      <c r="AE1118" s="151"/>
      <c r="AF1118" s="151"/>
      <c r="AG1118" s="151" t="s">
        <v>250</v>
      </c>
      <c r="AH1118" s="151">
        <v>0</v>
      </c>
      <c r="AI1118" s="151"/>
      <c r="AJ1118" s="151"/>
      <c r="AK1118" s="151"/>
      <c r="AL1118" s="151"/>
      <c r="AM1118" s="151"/>
      <c r="AN1118" s="151"/>
      <c r="AO1118" s="151"/>
      <c r="AP1118" s="151"/>
      <c r="AQ1118" s="151"/>
      <c r="AR1118" s="151"/>
      <c r="AS1118" s="151"/>
      <c r="AT1118" s="151"/>
      <c r="AU1118" s="151"/>
      <c r="AV1118" s="151"/>
      <c r="AW1118" s="151"/>
      <c r="AX1118" s="151"/>
      <c r="AY1118" s="151"/>
      <c r="AZ1118" s="151"/>
      <c r="BA1118" s="151"/>
      <c r="BB1118" s="151"/>
      <c r="BC1118" s="151"/>
      <c r="BD1118" s="151"/>
      <c r="BE1118" s="151"/>
      <c r="BF1118" s="151"/>
      <c r="BG1118" s="151"/>
      <c r="BH1118" s="151"/>
    </row>
    <row r="1119" spans="1:60" outlineLevel="1">
      <c r="A1119" s="158"/>
      <c r="B1119" s="159"/>
      <c r="C1119" s="198" t="s">
        <v>2616</v>
      </c>
      <c r="D1119" s="190"/>
      <c r="E1119" s="191">
        <v>90</v>
      </c>
      <c r="F1119" s="160"/>
      <c r="G1119" s="160"/>
      <c r="H1119" s="160"/>
      <c r="I1119" s="160"/>
      <c r="J1119" s="160"/>
      <c r="K1119" s="160"/>
      <c r="L1119" s="160"/>
      <c r="M1119" s="160"/>
      <c r="N1119" s="160"/>
      <c r="O1119" s="160"/>
      <c r="P1119" s="160"/>
      <c r="Q1119" s="160"/>
      <c r="R1119" s="160"/>
      <c r="S1119" s="160"/>
      <c r="T1119" s="160"/>
      <c r="U1119" s="160"/>
      <c r="V1119" s="160"/>
      <c r="W1119" s="160"/>
      <c r="X1119" s="151"/>
      <c r="Y1119" s="151"/>
      <c r="Z1119" s="151"/>
      <c r="AA1119" s="151"/>
      <c r="AB1119" s="151"/>
      <c r="AC1119" s="151"/>
      <c r="AD1119" s="151"/>
      <c r="AE1119" s="151"/>
      <c r="AF1119" s="151"/>
      <c r="AG1119" s="151" t="s">
        <v>250</v>
      </c>
      <c r="AH1119" s="151">
        <v>0</v>
      </c>
      <c r="AI1119" s="151"/>
      <c r="AJ1119" s="151"/>
      <c r="AK1119" s="151"/>
      <c r="AL1119" s="151"/>
      <c r="AM1119" s="151"/>
      <c r="AN1119" s="151"/>
      <c r="AO1119" s="151"/>
      <c r="AP1119" s="151"/>
      <c r="AQ1119" s="151"/>
      <c r="AR1119" s="151"/>
      <c r="AS1119" s="151"/>
      <c r="AT1119" s="151"/>
      <c r="AU1119" s="151"/>
      <c r="AV1119" s="151"/>
      <c r="AW1119" s="151"/>
      <c r="AX1119" s="151"/>
      <c r="AY1119" s="151"/>
      <c r="AZ1119" s="151"/>
      <c r="BA1119" s="151"/>
      <c r="BB1119" s="151"/>
      <c r="BC1119" s="151"/>
      <c r="BD1119" s="151"/>
      <c r="BE1119" s="151"/>
      <c r="BF1119" s="151"/>
      <c r="BG1119" s="151"/>
      <c r="BH1119" s="151"/>
    </row>
    <row r="1120" spans="1:60" outlineLevel="1">
      <c r="A1120" s="158"/>
      <c r="B1120" s="159"/>
      <c r="C1120" s="198" t="s">
        <v>2617</v>
      </c>
      <c r="D1120" s="190"/>
      <c r="E1120" s="191">
        <v>176</v>
      </c>
      <c r="F1120" s="160"/>
      <c r="G1120" s="160"/>
      <c r="H1120" s="160"/>
      <c r="I1120" s="160"/>
      <c r="J1120" s="160"/>
      <c r="K1120" s="160"/>
      <c r="L1120" s="160"/>
      <c r="M1120" s="160"/>
      <c r="N1120" s="160"/>
      <c r="O1120" s="160"/>
      <c r="P1120" s="160"/>
      <c r="Q1120" s="160"/>
      <c r="R1120" s="160"/>
      <c r="S1120" s="160"/>
      <c r="T1120" s="160"/>
      <c r="U1120" s="160"/>
      <c r="V1120" s="160"/>
      <c r="W1120" s="160"/>
      <c r="X1120" s="151"/>
      <c r="Y1120" s="151"/>
      <c r="Z1120" s="151"/>
      <c r="AA1120" s="151"/>
      <c r="AB1120" s="151"/>
      <c r="AC1120" s="151"/>
      <c r="AD1120" s="151"/>
      <c r="AE1120" s="151"/>
      <c r="AF1120" s="151"/>
      <c r="AG1120" s="151" t="s">
        <v>250</v>
      </c>
      <c r="AH1120" s="151">
        <v>0</v>
      </c>
      <c r="AI1120" s="151"/>
      <c r="AJ1120" s="151"/>
      <c r="AK1120" s="151"/>
      <c r="AL1120" s="151"/>
      <c r="AM1120" s="151"/>
      <c r="AN1120" s="151"/>
      <c r="AO1120" s="151"/>
      <c r="AP1120" s="151"/>
      <c r="AQ1120" s="151"/>
      <c r="AR1120" s="151"/>
      <c r="AS1120" s="151"/>
      <c r="AT1120" s="151"/>
      <c r="AU1120" s="151"/>
      <c r="AV1120" s="151"/>
      <c r="AW1120" s="151"/>
      <c r="AX1120" s="151"/>
      <c r="AY1120" s="151"/>
      <c r="AZ1120" s="151"/>
      <c r="BA1120" s="151"/>
      <c r="BB1120" s="151"/>
      <c r="BC1120" s="151"/>
      <c r="BD1120" s="151"/>
      <c r="BE1120" s="151"/>
      <c r="BF1120" s="151"/>
      <c r="BG1120" s="151"/>
      <c r="BH1120" s="151"/>
    </row>
    <row r="1121" spans="1:60" outlineLevel="1">
      <c r="A1121" s="158"/>
      <c r="B1121" s="159"/>
      <c r="C1121" s="198" t="s">
        <v>2618</v>
      </c>
      <c r="D1121" s="190"/>
      <c r="E1121" s="191">
        <v>5</v>
      </c>
      <c r="F1121" s="160"/>
      <c r="G1121" s="160"/>
      <c r="H1121" s="160"/>
      <c r="I1121" s="160"/>
      <c r="J1121" s="160"/>
      <c r="K1121" s="160"/>
      <c r="L1121" s="160"/>
      <c r="M1121" s="160"/>
      <c r="N1121" s="160"/>
      <c r="O1121" s="160"/>
      <c r="P1121" s="160"/>
      <c r="Q1121" s="160"/>
      <c r="R1121" s="160"/>
      <c r="S1121" s="160"/>
      <c r="T1121" s="160"/>
      <c r="U1121" s="160"/>
      <c r="V1121" s="160"/>
      <c r="W1121" s="160"/>
      <c r="X1121" s="151"/>
      <c r="Y1121" s="151"/>
      <c r="Z1121" s="151"/>
      <c r="AA1121" s="151"/>
      <c r="AB1121" s="151"/>
      <c r="AC1121" s="151"/>
      <c r="AD1121" s="151"/>
      <c r="AE1121" s="151"/>
      <c r="AF1121" s="151"/>
      <c r="AG1121" s="151" t="s">
        <v>250</v>
      </c>
      <c r="AH1121" s="151">
        <v>0</v>
      </c>
      <c r="AI1121" s="151"/>
      <c r="AJ1121" s="151"/>
      <c r="AK1121" s="151"/>
      <c r="AL1121" s="151"/>
      <c r="AM1121" s="151"/>
      <c r="AN1121" s="151"/>
      <c r="AO1121" s="151"/>
      <c r="AP1121" s="151"/>
      <c r="AQ1121" s="151"/>
      <c r="AR1121" s="151"/>
      <c r="AS1121" s="151"/>
      <c r="AT1121" s="151"/>
      <c r="AU1121" s="151"/>
      <c r="AV1121" s="151"/>
      <c r="AW1121" s="151"/>
      <c r="AX1121" s="151"/>
      <c r="AY1121" s="151"/>
      <c r="AZ1121" s="151"/>
      <c r="BA1121" s="151"/>
      <c r="BB1121" s="151"/>
      <c r="BC1121" s="151"/>
      <c r="BD1121" s="151"/>
      <c r="BE1121" s="151"/>
      <c r="BF1121" s="151"/>
      <c r="BG1121" s="151"/>
      <c r="BH1121" s="151"/>
    </row>
    <row r="1122" spans="1:60" outlineLevel="1">
      <c r="A1122" s="158"/>
      <c r="B1122" s="159"/>
      <c r="C1122" s="198" t="s">
        <v>2619</v>
      </c>
      <c r="D1122" s="190"/>
      <c r="E1122" s="191">
        <v>25</v>
      </c>
      <c r="F1122" s="160"/>
      <c r="G1122" s="160"/>
      <c r="H1122" s="160"/>
      <c r="I1122" s="160"/>
      <c r="J1122" s="160"/>
      <c r="K1122" s="160"/>
      <c r="L1122" s="160"/>
      <c r="M1122" s="160"/>
      <c r="N1122" s="160"/>
      <c r="O1122" s="160"/>
      <c r="P1122" s="160"/>
      <c r="Q1122" s="160"/>
      <c r="R1122" s="160"/>
      <c r="S1122" s="160"/>
      <c r="T1122" s="160"/>
      <c r="U1122" s="160"/>
      <c r="V1122" s="160"/>
      <c r="W1122" s="160"/>
      <c r="X1122" s="151"/>
      <c r="Y1122" s="151"/>
      <c r="Z1122" s="151"/>
      <c r="AA1122" s="151"/>
      <c r="AB1122" s="151"/>
      <c r="AC1122" s="151"/>
      <c r="AD1122" s="151"/>
      <c r="AE1122" s="151"/>
      <c r="AF1122" s="151"/>
      <c r="AG1122" s="151" t="s">
        <v>250</v>
      </c>
      <c r="AH1122" s="151">
        <v>0</v>
      </c>
      <c r="AI1122" s="151"/>
      <c r="AJ1122" s="151"/>
      <c r="AK1122" s="151"/>
      <c r="AL1122" s="151"/>
      <c r="AM1122" s="151"/>
      <c r="AN1122" s="151"/>
      <c r="AO1122" s="151"/>
      <c r="AP1122" s="151"/>
      <c r="AQ1122" s="151"/>
      <c r="AR1122" s="151"/>
      <c r="AS1122" s="151"/>
      <c r="AT1122" s="151"/>
      <c r="AU1122" s="151"/>
      <c r="AV1122" s="151"/>
      <c r="AW1122" s="151"/>
      <c r="AX1122" s="151"/>
      <c r="AY1122" s="151"/>
      <c r="AZ1122" s="151"/>
      <c r="BA1122" s="151"/>
      <c r="BB1122" s="151"/>
      <c r="BC1122" s="151"/>
      <c r="BD1122" s="151"/>
      <c r="BE1122" s="151"/>
      <c r="BF1122" s="151"/>
      <c r="BG1122" s="151"/>
      <c r="BH1122" s="151"/>
    </row>
    <row r="1123" spans="1:60" outlineLevel="1">
      <c r="A1123" s="158"/>
      <c r="B1123" s="159"/>
      <c r="C1123" s="198" t="s">
        <v>2620</v>
      </c>
      <c r="D1123" s="190"/>
      <c r="E1123" s="191">
        <v>54</v>
      </c>
      <c r="F1123" s="160"/>
      <c r="G1123" s="160"/>
      <c r="H1123" s="160"/>
      <c r="I1123" s="160"/>
      <c r="J1123" s="160"/>
      <c r="K1123" s="160"/>
      <c r="L1123" s="160"/>
      <c r="M1123" s="160"/>
      <c r="N1123" s="160"/>
      <c r="O1123" s="160"/>
      <c r="P1123" s="160"/>
      <c r="Q1123" s="160"/>
      <c r="R1123" s="160"/>
      <c r="S1123" s="160"/>
      <c r="T1123" s="160"/>
      <c r="U1123" s="160"/>
      <c r="V1123" s="160"/>
      <c r="W1123" s="160"/>
      <c r="X1123" s="151"/>
      <c r="Y1123" s="151"/>
      <c r="Z1123" s="151"/>
      <c r="AA1123" s="151"/>
      <c r="AB1123" s="151"/>
      <c r="AC1123" s="151"/>
      <c r="AD1123" s="151"/>
      <c r="AE1123" s="151"/>
      <c r="AF1123" s="151"/>
      <c r="AG1123" s="151" t="s">
        <v>250</v>
      </c>
      <c r="AH1123" s="151">
        <v>0</v>
      </c>
      <c r="AI1123" s="151"/>
      <c r="AJ1123" s="151"/>
      <c r="AK1123" s="151"/>
      <c r="AL1123" s="151"/>
      <c r="AM1123" s="151"/>
      <c r="AN1123" s="151"/>
      <c r="AO1123" s="151"/>
      <c r="AP1123" s="151"/>
      <c r="AQ1123" s="151"/>
      <c r="AR1123" s="151"/>
      <c r="AS1123" s="151"/>
      <c r="AT1123" s="151"/>
      <c r="AU1123" s="151"/>
      <c r="AV1123" s="151"/>
      <c r="AW1123" s="151"/>
      <c r="AX1123" s="151"/>
      <c r="AY1123" s="151"/>
      <c r="AZ1123" s="151"/>
      <c r="BA1123" s="151"/>
      <c r="BB1123" s="151"/>
      <c r="BC1123" s="151"/>
      <c r="BD1123" s="151"/>
      <c r="BE1123" s="151"/>
      <c r="BF1123" s="151"/>
      <c r="BG1123" s="151"/>
      <c r="BH1123" s="151"/>
    </row>
    <row r="1124" spans="1:60" outlineLevel="1">
      <c r="A1124" s="158"/>
      <c r="B1124" s="159"/>
      <c r="C1124" s="202" t="s">
        <v>2645</v>
      </c>
      <c r="D1124" s="196"/>
      <c r="E1124" s="197">
        <v>360</v>
      </c>
      <c r="F1124" s="160"/>
      <c r="G1124" s="160"/>
      <c r="H1124" s="160"/>
      <c r="I1124" s="160"/>
      <c r="J1124" s="160"/>
      <c r="K1124" s="160"/>
      <c r="L1124" s="160"/>
      <c r="M1124" s="160"/>
      <c r="N1124" s="160"/>
      <c r="O1124" s="160"/>
      <c r="P1124" s="160"/>
      <c r="Q1124" s="160"/>
      <c r="R1124" s="160"/>
      <c r="S1124" s="160"/>
      <c r="T1124" s="160"/>
      <c r="U1124" s="160"/>
      <c r="V1124" s="160"/>
      <c r="W1124" s="160"/>
      <c r="X1124" s="151"/>
      <c r="Y1124" s="151"/>
      <c r="Z1124" s="151"/>
      <c r="AA1124" s="151"/>
      <c r="AB1124" s="151"/>
      <c r="AC1124" s="151"/>
      <c r="AD1124" s="151"/>
      <c r="AE1124" s="151"/>
      <c r="AF1124" s="151"/>
      <c r="AG1124" s="151" t="s">
        <v>250</v>
      </c>
      <c r="AH1124" s="151">
        <v>1</v>
      </c>
      <c r="AI1124" s="151"/>
      <c r="AJ1124" s="151"/>
      <c r="AK1124" s="151"/>
      <c r="AL1124" s="151"/>
      <c r="AM1124" s="151"/>
      <c r="AN1124" s="151"/>
      <c r="AO1124" s="151"/>
      <c r="AP1124" s="151"/>
      <c r="AQ1124" s="151"/>
      <c r="AR1124" s="151"/>
      <c r="AS1124" s="151"/>
      <c r="AT1124" s="151"/>
      <c r="AU1124" s="151"/>
      <c r="AV1124" s="151"/>
      <c r="AW1124" s="151"/>
      <c r="AX1124" s="151"/>
      <c r="AY1124" s="151"/>
      <c r="AZ1124" s="151"/>
      <c r="BA1124" s="151"/>
      <c r="BB1124" s="151"/>
      <c r="BC1124" s="151"/>
      <c r="BD1124" s="151"/>
      <c r="BE1124" s="151"/>
      <c r="BF1124" s="151"/>
      <c r="BG1124" s="151"/>
      <c r="BH1124" s="151"/>
    </row>
    <row r="1125" spans="1:60" outlineLevel="1">
      <c r="A1125" s="158"/>
      <c r="B1125" s="159"/>
      <c r="C1125" s="198" t="s">
        <v>2622</v>
      </c>
      <c r="D1125" s="190"/>
      <c r="E1125" s="191">
        <v>13.8</v>
      </c>
      <c r="F1125" s="160"/>
      <c r="G1125" s="160"/>
      <c r="H1125" s="160"/>
      <c r="I1125" s="160"/>
      <c r="J1125" s="160"/>
      <c r="K1125" s="160"/>
      <c r="L1125" s="160"/>
      <c r="M1125" s="160"/>
      <c r="N1125" s="160"/>
      <c r="O1125" s="160"/>
      <c r="P1125" s="160"/>
      <c r="Q1125" s="160"/>
      <c r="R1125" s="160"/>
      <c r="S1125" s="160"/>
      <c r="T1125" s="160"/>
      <c r="U1125" s="160"/>
      <c r="V1125" s="160"/>
      <c r="W1125" s="160"/>
      <c r="X1125" s="151"/>
      <c r="Y1125" s="151"/>
      <c r="Z1125" s="151"/>
      <c r="AA1125" s="151"/>
      <c r="AB1125" s="151"/>
      <c r="AC1125" s="151"/>
      <c r="AD1125" s="151"/>
      <c r="AE1125" s="151"/>
      <c r="AF1125" s="151"/>
      <c r="AG1125" s="151" t="s">
        <v>250</v>
      </c>
      <c r="AH1125" s="151">
        <v>0</v>
      </c>
      <c r="AI1125" s="151"/>
      <c r="AJ1125" s="151"/>
      <c r="AK1125" s="151"/>
      <c r="AL1125" s="151"/>
      <c r="AM1125" s="151"/>
      <c r="AN1125" s="151"/>
      <c r="AO1125" s="151"/>
      <c r="AP1125" s="151"/>
      <c r="AQ1125" s="151"/>
      <c r="AR1125" s="151"/>
      <c r="AS1125" s="151"/>
      <c r="AT1125" s="151"/>
      <c r="AU1125" s="151"/>
      <c r="AV1125" s="151"/>
      <c r="AW1125" s="151"/>
      <c r="AX1125" s="151"/>
      <c r="AY1125" s="151"/>
      <c r="AZ1125" s="151"/>
      <c r="BA1125" s="151"/>
      <c r="BB1125" s="151"/>
      <c r="BC1125" s="151"/>
      <c r="BD1125" s="151"/>
      <c r="BE1125" s="151"/>
      <c r="BF1125" s="151"/>
      <c r="BG1125" s="151"/>
      <c r="BH1125" s="151"/>
    </row>
    <row r="1126" spans="1:60" outlineLevel="1">
      <c r="A1126" s="158"/>
      <c r="B1126" s="159"/>
      <c r="C1126" s="198" t="s">
        <v>2623</v>
      </c>
      <c r="D1126" s="190"/>
      <c r="E1126" s="191">
        <v>3.5</v>
      </c>
      <c r="F1126" s="160"/>
      <c r="G1126" s="160"/>
      <c r="H1126" s="160"/>
      <c r="I1126" s="160"/>
      <c r="J1126" s="160"/>
      <c r="K1126" s="160"/>
      <c r="L1126" s="160"/>
      <c r="M1126" s="160"/>
      <c r="N1126" s="160"/>
      <c r="O1126" s="160"/>
      <c r="P1126" s="160"/>
      <c r="Q1126" s="160"/>
      <c r="R1126" s="160"/>
      <c r="S1126" s="160"/>
      <c r="T1126" s="160"/>
      <c r="U1126" s="160"/>
      <c r="V1126" s="160"/>
      <c r="W1126" s="160"/>
      <c r="X1126" s="151"/>
      <c r="Y1126" s="151"/>
      <c r="Z1126" s="151"/>
      <c r="AA1126" s="151"/>
      <c r="AB1126" s="151"/>
      <c r="AC1126" s="151"/>
      <c r="AD1126" s="151"/>
      <c r="AE1126" s="151"/>
      <c r="AF1126" s="151"/>
      <c r="AG1126" s="151" t="s">
        <v>250</v>
      </c>
      <c r="AH1126" s="151">
        <v>0</v>
      </c>
      <c r="AI1126" s="151"/>
      <c r="AJ1126" s="151"/>
      <c r="AK1126" s="151"/>
      <c r="AL1126" s="151"/>
      <c r="AM1126" s="151"/>
      <c r="AN1126" s="151"/>
      <c r="AO1126" s="151"/>
      <c r="AP1126" s="151"/>
      <c r="AQ1126" s="151"/>
      <c r="AR1126" s="151"/>
      <c r="AS1126" s="151"/>
      <c r="AT1126" s="151"/>
      <c r="AU1126" s="151"/>
      <c r="AV1126" s="151"/>
      <c r="AW1126" s="151"/>
      <c r="AX1126" s="151"/>
      <c r="AY1126" s="151"/>
      <c r="AZ1126" s="151"/>
      <c r="BA1126" s="151"/>
      <c r="BB1126" s="151"/>
      <c r="BC1126" s="151"/>
      <c r="BD1126" s="151"/>
      <c r="BE1126" s="151"/>
      <c r="BF1126" s="151"/>
      <c r="BG1126" s="151"/>
      <c r="BH1126" s="151"/>
    </row>
    <row r="1127" spans="1:60" outlineLevel="1">
      <c r="A1127" s="158"/>
      <c r="B1127" s="159"/>
      <c r="C1127" s="198" t="s">
        <v>2624</v>
      </c>
      <c r="D1127" s="190"/>
      <c r="E1127" s="191">
        <v>4</v>
      </c>
      <c r="F1127" s="160"/>
      <c r="G1127" s="160"/>
      <c r="H1127" s="160"/>
      <c r="I1127" s="160"/>
      <c r="J1127" s="160"/>
      <c r="K1127" s="160"/>
      <c r="L1127" s="160"/>
      <c r="M1127" s="160"/>
      <c r="N1127" s="160"/>
      <c r="O1127" s="160"/>
      <c r="P1127" s="160"/>
      <c r="Q1127" s="160"/>
      <c r="R1127" s="160"/>
      <c r="S1127" s="160"/>
      <c r="T1127" s="160"/>
      <c r="U1127" s="160"/>
      <c r="V1127" s="160"/>
      <c r="W1127" s="160"/>
      <c r="X1127" s="151"/>
      <c r="Y1127" s="151"/>
      <c r="Z1127" s="151"/>
      <c r="AA1127" s="151"/>
      <c r="AB1127" s="151"/>
      <c r="AC1127" s="151"/>
      <c r="AD1127" s="151"/>
      <c r="AE1127" s="151"/>
      <c r="AF1127" s="151"/>
      <c r="AG1127" s="151" t="s">
        <v>250</v>
      </c>
      <c r="AH1127" s="151">
        <v>0</v>
      </c>
      <c r="AI1127" s="151"/>
      <c r="AJ1127" s="151"/>
      <c r="AK1127" s="151"/>
      <c r="AL1127" s="151"/>
      <c r="AM1127" s="151"/>
      <c r="AN1127" s="151"/>
      <c r="AO1127" s="151"/>
      <c r="AP1127" s="151"/>
      <c r="AQ1127" s="151"/>
      <c r="AR1127" s="151"/>
      <c r="AS1127" s="151"/>
      <c r="AT1127" s="151"/>
      <c r="AU1127" s="151"/>
      <c r="AV1127" s="151"/>
      <c r="AW1127" s="151"/>
      <c r="AX1127" s="151"/>
      <c r="AY1127" s="151"/>
      <c r="AZ1127" s="151"/>
      <c r="BA1127" s="151"/>
      <c r="BB1127" s="151"/>
      <c r="BC1127" s="151"/>
      <c r="BD1127" s="151"/>
      <c r="BE1127" s="151"/>
      <c r="BF1127" s="151"/>
      <c r="BG1127" s="151"/>
      <c r="BH1127" s="151"/>
    </row>
    <row r="1128" spans="1:60" outlineLevel="1">
      <c r="A1128" s="158"/>
      <c r="B1128" s="159"/>
      <c r="C1128" s="198" t="s">
        <v>2625</v>
      </c>
      <c r="D1128" s="190"/>
      <c r="E1128" s="191">
        <v>27</v>
      </c>
      <c r="F1128" s="160"/>
      <c r="G1128" s="160"/>
      <c r="H1128" s="160"/>
      <c r="I1128" s="160"/>
      <c r="J1128" s="160"/>
      <c r="K1128" s="160"/>
      <c r="L1128" s="160"/>
      <c r="M1128" s="160"/>
      <c r="N1128" s="160"/>
      <c r="O1128" s="160"/>
      <c r="P1128" s="160"/>
      <c r="Q1128" s="160"/>
      <c r="R1128" s="160"/>
      <c r="S1128" s="160"/>
      <c r="T1128" s="160"/>
      <c r="U1128" s="160"/>
      <c r="V1128" s="160"/>
      <c r="W1128" s="160"/>
      <c r="X1128" s="151"/>
      <c r="Y1128" s="151"/>
      <c r="Z1128" s="151"/>
      <c r="AA1128" s="151"/>
      <c r="AB1128" s="151"/>
      <c r="AC1128" s="151"/>
      <c r="AD1128" s="151"/>
      <c r="AE1128" s="151"/>
      <c r="AF1128" s="151"/>
      <c r="AG1128" s="151" t="s">
        <v>250</v>
      </c>
      <c r="AH1128" s="151">
        <v>0</v>
      </c>
      <c r="AI1128" s="151"/>
      <c r="AJ1128" s="151"/>
      <c r="AK1128" s="151"/>
      <c r="AL1128" s="151"/>
      <c r="AM1128" s="151"/>
      <c r="AN1128" s="151"/>
      <c r="AO1128" s="151"/>
      <c r="AP1128" s="151"/>
      <c r="AQ1128" s="151"/>
      <c r="AR1128" s="151"/>
      <c r="AS1128" s="151"/>
      <c r="AT1128" s="151"/>
      <c r="AU1128" s="151"/>
      <c r="AV1128" s="151"/>
      <c r="AW1128" s="151"/>
      <c r="AX1128" s="151"/>
      <c r="AY1128" s="151"/>
      <c r="AZ1128" s="151"/>
      <c r="BA1128" s="151"/>
      <c r="BB1128" s="151"/>
      <c r="BC1128" s="151"/>
      <c r="BD1128" s="151"/>
      <c r="BE1128" s="151"/>
      <c r="BF1128" s="151"/>
      <c r="BG1128" s="151"/>
      <c r="BH1128" s="151"/>
    </row>
    <row r="1129" spans="1:60" outlineLevel="1">
      <c r="A1129" s="158"/>
      <c r="B1129" s="159"/>
      <c r="C1129" s="198" t="s">
        <v>2626</v>
      </c>
      <c r="D1129" s="190"/>
      <c r="E1129" s="191">
        <v>68</v>
      </c>
      <c r="F1129" s="160"/>
      <c r="G1129" s="160"/>
      <c r="H1129" s="160"/>
      <c r="I1129" s="160"/>
      <c r="J1129" s="160"/>
      <c r="K1129" s="160"/>
      <c r="L1129" s="160"/>
      <c r="M1129" s="160"/>
      <c r="N1129" s="160"/>
      <c r="O1129" s="160"/>
      <c r="P1129" s="160"/>
      <c r="Q1129" s="160"/>
      <c r="R1129" s="160"/>
      <c r="S1129" s="160"/>
      <c r="T1129" s="160"/>
      <c r="U1129" s="160"/>
      <c r="V1129" s="160"/>
      <c r="W1129" s="160"/>
      <c r="X1129" s="151"/>
      <c r="Y1129" s="151"/>
      <c r="Z1129" s="151"/>
      <c r="AA1129" s="151"/>
      <c r="AB1129" s="151"/>
      <c r="AC1129" s="151"/>
      <c r="AD1129" s="151"/>
      <c r="AE1129" s="151"/>
      <c r="AF1129" s="151"/>
      <c r="AG1129" s="151" t="s">
        <v>250</v>
      </c>
      <c r="AH1129" s="151">
        <v>0</v>
      </c>
      <c r="AI1129" s="151"/>
      <c r="AJ1129" s="151"/>
      <c r="AK1129" s="151"/>
      <c r="AL1129" s="151"/>
      <c r="AM1129" s="151"/>
      <c r="AN1129" s="151"/>
      <c r="AO1129" s="151"/>
      <c r="AP1129" s="151"/>
      <c r="AQ1129" s="151"/>
      <c r="AR1129" s="151"/>
      <c r="AS1129" s="151"/>
      <c r="AT1129" s="151"/>
      <c r="AU1129" s="151"/>
      <c r="AV1129" s="151"/>
      <c r="AW1129" s="151"/>
      <c r="AX1129" s="151"/>
      <c r="AY1129" s="151"/>
      <c r="AZ1129" s="151"/>
      <c r="BA1129" s="151"/>
      <c r="BB1129" s="151"/>
      <c r="BC1129" s="151"/>
      <c r="BD1129" s="151"/>
      <c r="BE1129" s="151"/>
      <c r="BF1129" s="151"/>
      <c r="BG1129" s="151"/>
      <c r="BH1129" s="151"/>
    </row>
    <row r="1130" spans="1:60" outlineLevel="1">
      <c r="A1130" s="158"/>
      <c r="B1130" s="159"/>
      <c r="C1130" s="198" t="s">
        <v>2627</v>
      </c>
      <c r="D1130" s="190"/>
      <c r="E1130" s="191">
        <v>13</v>
      </c>
      <c r="F1130" s="160"/>
      <c r="G1130" s="160"/>
      <c r="H1130" s="160"/>
      <c r="I1130" s="160"/>
      <c r="J1130" s="160"/>
      <c r="K1130" s="160"/>
      <c r="L1130" s="160"/>
      <c r="M1130" s="160"/>
      <c r="N1130" s="160"/>
      <c r="O1130" s="160"/>
      <c r="P1130" s="160"/>
      <c r="Q1130" s="160"/>
      <c r="R1130" s="160"/>
      <c r="S1130" s="160"/>
      <c r="T1130" s="160"/>
      <c r="U1130" s="160"/>
      <c r="V1130" s="160"/>
      <c r="W1130" s="160"/>
      <c r="X1130" s="151"/>
      <c r="Y1130" s="151"/>
      <c r="Z1130" s="151"/>
      <c r="AA1130" s="151"/>
      <c r="AB1130" s="151"/>
      <c r="AC1130" s="151"/>
      <c r="AD1130" s="151"/>
      <c r="AE1130" s="151"/>
      <c r="AF1130" s="151"/>
      <c r="AG1130" s="151" t="s">
        <v>250</v>
      </c>
      <c r="AH1130" s="151">
        <v>0</v>
      </c>
      <c r="AI1130" s="151"/>
      <c r="AJ1130" s="151"/>
      <c r="AK1130" s="151"/>
      <c r="AL1130" s="151"/>
      <c r="AM1130" s="151"/>
      <c r="AN1130" s="151"/>
      <c r="AO1130" s="151"/>
      <c r="AP1130" s="151"/>
      <c r="AQ1130" s="151"/>
      <c r="AR1130" s="151"/>
      <c r="AS1130" s="151"/>
      <c r="AT1130" s="151"/>
      <c r="AU1130" s="151"/>
      <c r="AV1130" s="151"/>
      <c r="AW1130" s="151"/>
      <c r="AX1130" s="151"/>
      <c r="AY1130" s="151"/>
      <c r="AZ1130" s="151"/>
      <c r="BA1130" s="151"/>
      <c r="BB1130" s="151"/>
      <c r="BC1130" s="151"/>
      <c r="BD1130" s="151"/>
      <c r="BE1130" s="151"/>
      <c r="BF1130" s="151"/>
      <c r="BG1130" s="151"/>
      <c r="BH1130" s="151"/>
    </row>
    <row r="1131" spans="1:60" outlineLevel="1">
      <c r="A1131" s="158"/>
      <c r="B1131" s="159"/>
      <c r="C1131" s="198" t="s">
        <v>2628</v>
      </c>
      <c r="D1131" s="190"/>
      <c r="E1131" s="191">
        <v>14</v>
      </c>
      <c r="F1131" s="160"/>
      <c r="G1131" s="160"/>
      <c r="H1131" s="160"/>
      <c r="I1131" s="160"/>
      <c r="J1131" s="160"/>
      <c r="K1131" s="160"/>
      <c r="L1131" s="160"/>
      <c r="M1131" s="160"/>
      <c r="N1131" s="160"/>
      <c r="O1131" s="160"/>
      <c r="P1131" s="160"/>
      <c r="Q1131" s="160"/>
      <c r="R1131" s="160"/>
      <c r="S1131" s="160"/>
      <c r="T1131" s="160"/>
      <c r="U1131" s="160"/>
      <c r="V1131" s="160"/>
      <c r="W1131" s="160"/>
      <c r="X1131" s="151"/>
      <c r="Y1131" s="151"/>
      <c r="Z1131" s="151"/>
      <c r="AA1131" s="151"/>
      <c r="AB1131" s="151"/>
      <c r="AC1131" s="151"/>
      <c r="AD1131" s="151"/>
      <c r="AE1131" s="151"/>
      <c r="AF1131" s="151"/>
      <c r="AG1131" s="151" t="s">
        <v>250</v>
      </c>
      <c r="AH1131" s="151">
        <v>0</v>
      </c>
      <c r="AI1131" s="151"/>
      <c r="AJ1131" s="151"/>
      <c r="AK1131" s="151"/>
      <c r="AL1131" s="151"/>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row>
    <row r="1132" spans="1:60" outlineLevel="1">
      <c r="A1132" s="158"/>
      <c r="B1132" s="159"/>
      <c r="C1132" s="198" t="s">
        <v>2629</v>
      </c>
      <c r="D1132" s="190"/>
      <c r="E1132" s="191">
        <v>15.5</v>
      </c>
      <c r="F1132" s="160"/>
      <c r="G1132" s="160"/>
      <c r="H1132" s="160"/>
      <c r="I1132" s="160"/>
      <c r="J1132" s="160"/>
      <c r="K1132" s="160"/>
      <c r="L1132" s="160"/>
      <c r="M1132" s="160"/>
      <c r="N1132" s="160"/>
      <c r="O1132" s="160"/>
      <c r="P1132" s="160"/>
      <c r="Q1132" s="160"/>
      <c r="R1132" s="160"/>
      <c r="S1132" s="160"/>
      <c r="T1132" s="160"/>
      <c r="U1132" s="160"/>
      <c r="V1132" s="160"/>
      <c r="W1132" s="160"/>
      <c r="X1132" s="151"/>
      <c r="Y1132" s="151"/>
      <c r="Z1132" s="151"/>
      <c r="AA1132" s="151"/>
      <c r="AB1132" s="151"/>
      <c r="AC1132" s="151"/>
      <c r="AD1132" s="151"/>
      <c r="AE1132" s="151"/>
      <c r="AF1132" s="151"/>
      <c r="AG1132" s="151" t="s">
        <v>250</v>
      </c>
      <c r="AH1132" s="151">
        <v>0</v>
      </c>
      <c r="AI1132" s="151"/>
      <c r="AJ1132" s="151"/>
      <c r="AK1132" s="151"/>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row>
    <row r="1133" spans="1:60" outlineLevel="1">
      <c r="A1133" s="158"/>
      <c r="B1133" s="159"/>
      <c r="C1133" s="198" t="s">
        <v>2630</v>
      </c>
      <c r="D1133" s="190"/>
      <c r="E1133" s="191">
        <v>13.5</v>
      </c>
      <c r="F1133" s="160"/>
      <c r="G1133" s="160"/>
      <c r="H1133" s="160"/>
      <c r="I1133" s="160"/>
      <c r="J1133" s="160"/>
      <c r="K1133" s="160"/>
      <c r="L1133" s="160"/>
      <c r="M1133" s="160"/>
      <c r="N1133" s="160"/>
      <c r="O1133" s="160"/>
      <c r="P1133" s="160"/>
      <c r="Q1133" s="160"/>
      <c r="R1133" s="160"/>
      <c r="S1133" s="160"/>
      <c r="T1133" s="160"/>
      <c r="U1133" s="160"/>
      <c r="V1133" s="160"/>
      <c r="W1133" s="160"/>
      <c r="X1133" s="151"/>
      <c r="Y1133" s="151"/>
      <c r="Z1133" s="151"/>
      <c r="AA1133" s="151"/>
      <c r="AB1133" s="151"/>
      <c r="AC1133" s="151"/>
      <c r="AD1133" s="151"/>
      <c r="AE1133" s="151"/>
      <c r="AF1133" s="151"/>
      <c r="AG1133" s="151" t="s">
        <v>250</v>
      </c>
      <c r="AH1133" s="151">
        <v>0</v>
      </c>
      <c r="AI1133" s="151"/>
      <c r="AJ1133" s="151"/>
      <c r="AK1133" s="151"/>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row>
    <row r="1134" spans="1:60" outlineLevel="1">
      <c r="A1134" s="158"/>
      <c r="B1134" s="159"/>
      <c r="C1134" s="198" t="s">
        <v>2631</v>
      </c>
      <c r="D1134" s="190"/>
      <c r="E1134" s="191">
        <v>8</v>
      </c>
      <c r="F1134" s="160"/>
      <c r="G1134" s="160"/>
      <c r="H1134" s="160"/>
      <c r="I1134" s="160"/>
      <c r="J1134" s="160"/>
      <c r="K1134" s="160"/>
      <c r="L1134" s="160"/>
      <c r="M1134" s="160"/>
      <c r="N1134" s="160"/>
      <c r="O1134" s="160"/>
      <c r="P1134" s="160"/>
      <c r="Q1134" s="160"/>
      <c r="R1134" s="160"/>
      <c r="S1134" s="160"/>
      <c r="T1134" s="160"/>
      <c r="U1134" s="160"/>
      <c r="V1134" s="160"/>
      <c r="W1134" s="160"/>
      <c r="X1134" s="151"/>
      <c r="Y1134" s="151"/>
      <c r="Z1134" s="151"/>
      <c r="AA1134" s="151"/>
      <c r="AB1134" s="151"/>
      <c r="AC1134" s="151"/>
      <c r="AD1134" s="151"/>
      <c r="AE1134" s="151"/>
      <c r="AF1134" s="151"/>
      <c r="AG1134" s="151" t="s">
        <v>250</v>
      </c>
      <c r="AH1134" s="151">
        <v>0</v>
      </c>
      <c r="AI1134" s="151"/>
      <c r="AJ1134" s="151"/>
      <c r="AK1134" s="151"/>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row>
    <row r="1135" spans="1:60" outlineLevel="1">
      <c r="A1135" s="158"/>
      <c r="B1135" s="159"/>
      <c r="C1135" s="198" t="s">
        <v>2632</v>
      </c>
      <c r="D1135" s="190"/>
      <c r="E1135" s="191">
        <v>12</v>
      </c>
      <c r="F1135" s="160"/>
      <c r="G1135" s="160"/>
      <c r="H1135" s="160"/>
      <c r="I1135" s="160"/>
      <c r="J1135" s="160"/>
      <c r="K1135" s="160"/>
      <c r="L1135" s="160"/>
      <c r="M1135" s="160"/>
      <c r="N1135" s="160"/>
      <c r="O1135" s="160"/>
      <c r="P1135" s="160"/>
      <c r="Q1135" s="160"/>
      <c r="R1135" s="160"/>
      <c r="S1135" s="160"/>
      <c r="T1135" s="160"/>
      <c r="U1135" s="160"/>
      <c r="V1135" s="160"/>
      <c r="W1135" s="160"/>
      <c r="X1135" s="151"/>
      <c r="Y1135" s="151"/>
      <c r="Z1135" s="151"/>
      <c r="AA1135" s="151"/>
      <c r="AB1135" s="151"/>
      <c r="AC1135" s="151"/>
      <c r="AD1135" s="151"/>
      <c r="AE1135" s="151"/>
      <c r="AF1135" s="151"/>
      <c r="AG1135" s="151" t="s">
        <v>250</v>
      </c>
      <c r="AH1135" s="151">
        <v>0</v>
      </c>
      <c r="AI1135" s="151"/>
      <c r="AJ1135" s="151"/>
      <c r="AK1135" s="151"/>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row>
    <row r="1136" spans="1:60" outlineLevel="1">
      <c r="A1136" s="158"/>
      <c r="B1136" s="159"/>
      <c r="C1136" s="202" t="s">
        <v>2645</v>
      </c>
      <c r="D1136" s="196"/>
      <c r="E1136" s="197">
        <v>192.3</v>
      </c>
      <c r="F1136" s="160"/>
      <c r="G1136" s="160"/>
      <c r="H1136" s="160"/>
      <c r="I1136" s="160"/>
      <c r="J1136" s="160"/>
      <c r="K1136" s="160"/>
      <c r="L1136" s="160"/>
      <c r="M1136" s="160"/>
      <c r="N1136" s="160"/>
      <c r="O1136" s="160"/>
      <c r="P1136" s="160"/>
      <c r="Q1136" s="160"/>
      <c r="R1136" s="160"/>
      <c r="S1136" s="160"/>
      <c r="T1136" s="160"/>
      <c r="U1136" s="160"/>
      <c r="V1136" s="160"/>
      <c r="W1136" s="160"/>
      <c r="X1136" s="151"/>
      <c r="Y1136" s="151"/>
      <c r="Z1136" s="151"/>
      <c r="AA1136" s="151"/>
      <c r="AB1136" s="151"/>
      <c r="AC1136" s="151"/>
      <c r="AD1136" s="151"/>
      <c r="AE1136" s="151"/>
      <c r="AF1136" s="151"/>
      <c r="AG1136" s="151" t="s">
        <v>250</v>
      </c>
      <c r="AH1136" s="151">
        <v>1</v>
      </c>
      <c r="AI1136" s="151"/>
      <c r="AJ1136" s="151"/>
      <c r="AK1136" s="151"/>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row>
    <row r="1137" spans="1:60" outlineLevel="1">
      <c r="A1137" s="158"/>
      <c r="B1137" s="159"/>
      <c r="C1137" s="198" t="s">
        <v>2646</v>
      </c>
      <c r="D1137" s="190"/>
      <c r="E1137" s="191">
        <v>31.5</v>
      </c>
      <c r="F1137" s="160"/>
      <c r="G1137" s="160"/>
      <c r="H1137" s="160"/>
      <c r="I1137" s="160"/>
      <c r="J1137" s="160"/>
      <c r="K1137" s="160"/>
      <c r="L1137" s="160"/>
      <c r="M1137" s="160"/>
      <c r="N1137" s="160"/>
      <c r="O1137" s="160"/>
      <c r="P1137" s="160"/>
      <c r="Q1137" s="160"/>
      <c r="R1137" s="160"/>
      <c r="S1137" s="160"/>
      <c r="T1137" s="160"/>
      <c r="U1137" s="160"/>
      <c r="V1137" s="160"/>
      <c r="W1137" s="160"/>
      <c r="X1137" s="151"/>
      <c r="Y1137" s="151"/>
      <c r="Z1137" s="151"/>
      <c r="AA1137" s="151"/>
      <c r="AB1137" s="151"/>
      <c r="AC1137" s="151"/>
      <c r="AD1137" s="151"/>
      <c r="AE1137" s="151"/>
      <c r="AF1137" s="151"/>
      <c r="AG1137" s="151" t="s">
        <v>250</v>
      </c>
      <c r="AH1137" s="151">
        <v>0</v>
      </c>
      <c r="AI1137" s="151"/>
      <c r="AJ1137" s="151"/>
      <c r="AK1137" s="151"/>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row>
    <row r="1138" spans="1:60" outlineLevel="1">
      <c r="A1138" s="158"/>
      <c r="B1138" s="159"/>
      <c r="C1138" s="198" t="s">
        <v>2634</v>
      </c>
      <c r="D1138" s="190"/>
      <c r="E1138" s="191">
        <v>15</v>
      </c>
      <c r="F1138" s="160"/>
      <c r="G1138" s="160"/>
      <c r="H1138" s="160"/>
      <c r="I1138" s="160"/>
      <c r="J1138" s="160"/>
      <c r="K1138" s="160"/>
      <c r="L1138" s="160"/>
      <c r="M1138" s="160"/>
      <c r="N1138" s="160"/>
      <c r="O1138" s="160"/>
      <c r="P1138" s="160"/>
      <c r="Q1138" s="160"/>
      <c r="R1138" s="160"/>
      <c r="S1138" s="160"/>
      <c r="T1138" s="160"/>
      <c r="U1138" s="160"/>
      <c r="V1138" s="160"/>
      <c r="W1138" s="160"/>
      <c r="X1138" s="151"/>
      <c r="Y1138" s="151"/>
      <c r="Z1138" s="151"/>
      <c r="AA1138" s="151"/>
      <c r="AB1138" s="151"/>
      <c r="AC1138" s="151"/>
      <c r="AD1138" s="151"/>
      <c r="AE1138" s="151"/>
      <c r="AF1138" s="151"/>
      <c r="AG1138" s="151" t="s">
        <v>250</v>
      </c>
      <c r="AH1138" s="151">
        <v>0</v>
      </c>
      <c r="AI1138" s="151"/>
      <c r="AJ1138" s="151"/>
      <c r="AK1138" s="151"/>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row>
    <row r="1139" spans="1:60" outlineLevel="1">
      <c r="A1139" s="158"/>
      <c r="B1139" s="159"/>
      <c r="C1139" s="198" t="s">
        <v>2635</v>
      </c>
      <c r="D1139" s="190"/>
      <c r="E1139" s="191">
        <v>7.5</v>
      </c>
      <c r="F1139" s="160"/>
      <c r="G1139" s="160"/>
      <c r="H1139" s="160"/>
      <c r="I1139" s="160"/>
      <c r="J1139" s="160"/>
      <c r="K1139" s="160"/>
      <c r="L1139" s="160"/>
      <c r="M1139" s="160"/>
      <c r="N1139" s="160"/>
      <c r="O1139" s="160"/>
      <c r="P1139" s="160"/>
      <c r="Q1139" s="160"/>
      <c r="R1139" s="160"/>
      <c r="S1139" s="160"/>
      <c r="T1139" s="160"/>
      <c r="U1139" s="160"/>
      <c r="V1139" s="160"/>
      <c r="W1139" s="160"/>
      <c r="X1139" s="151"/>
      <c r="Y1139" s="151"/>
      <c r="Z1139" s="151"/>
      <c r="AA1139" s="151"/>
      <c r="AB1139" s="151"/>
      <c r="AC1139" s="151"/>
      <c r="AD1139" s="151"/>
      <c r="AE1139" s="151"/>
      <c r="AF1139" s="151"/>
      <c r="AG1139" s="151" t="s">
        <v>250</v>
      </c>
      <c r="AH1139" s="151">
        <v>0</v>
      </c>
      <c r="AI1139" s="151"/>
      <c r="AJ1139" s="151"/>
      <c r="AK1139" s="151"/>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row>
    <row r="1140" spans="1:60" outlineLevel="1">
      <c r="A1140" s="158"/>
      <c r="B1140" s="159"/>
      <c r="C1140" s="198" t="s">
        <v>2636</v>
      </c>
      <c r="D1140" s="190"/>
      <c r="E1140" s="191">
        <v>7.5</v>
      </c>
      <c r="F1140" s="160"/>
      <c r="G1140" s="160"/>
      <c r="H1140" s="160"/>
      <c r="I1140" s="160"/>
      <c r="J1140" s="160"/>
      <c r="K1140" s="160"/>
      <c r="L1140" s="160"/>
      <c r="M1140" s="160"/>
      <c r="N1140" s="160"/>
      <c r="O1140" s="160"/>
      <c r="P1140" s="160"/>
      <c r="Q1140" s="160"/>
      <c r="R1140" s="160"/>
      <c r="S1140" s="160"/>
      <c r="T1140" s="160"/>
      <c r="U1140" s="160"/>
      <c r="V1140" s="160"/>
      <c r="W1140" s="160"/>
      <c r="X1140" s="151"/>
      <c r="Y1140" s="151"/>
      <c r="Z1140" s="151"/>
      <c r="AA1140" s="151"/>
      <c r="AB1140" s="151"/>
      <c r="AC1140" s="151"/>
      <c r="AD1140" s="151"/>
      <c r="AE1140" s="151"/>
      <c r="AF1140" s="151"/>
      <c r="AG1140" s="151" t="s">
        <v>250</v>
      </c>
      <c r="AH1140" s="151">
        <v>0</v>
      </c>
      <c r="AI1140" s="151"/>
      <c r="AJ1140" s="151"/>
      <c r="AK1140" s="151"/>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row>
    <row r="1141" spans="1:60" outlineLevel="1">
      <c r="A1141" s="158"/>
      <c r="B1141" s="159"/>
      <c r="C1141" s="198" t="s">
        <v>2637</v>
      </c>
      <c r="D1141" s="190"/>
      <c r="E1141" s="191">
        <v>7.5</v>
      </c>
      <c r="F1141" s="160"/>
      <c r="G1141" s="160"/>
      <c r="H1141" s="160"/>
      <c r="I1141" s="160"/>
      <c r="J1141" s="160"/>
      <c r="K1141" s="160"/>
      <c r="L1141" s="160"/>
      <c r="M1141" s="160"/>
      <c r="N1141" s="160"/>
      <c r="O1141" s="160"/>
      <c r="P1141" s="160"/>
      <c r="Q1141" s="160"/>
      <c r="R1141" s="160"/>
      <c r="S1141" s="160"/>
      <c r="T1141" s="160"/>
      <c r="U1141" s="160"/>
      <c r="V1141" s="160"/>
      <c r="W1141" s="160"/>
      <c r="X1141" s="151"/>
      <c r="Y1141" s="151"/>
      <c r="Z1141" s="151"/>
      <c r="AA1141" s="151"/>
      <c r="AB1141" s="151"/>
      <c r="AC1141" s="151"/>
      <c r="AD1141" s="151"/>
      <c r="AE1141" s="151"/>
      <c r="AF1141" s="151"/>
      <c r="AG1141" s="151" t="s">
        <v>250</v>
      </c>
      <c r="AH1141" s="151">
        <v>0</v>
      </c>
      <c r="AI1141" s="151"/>
      <c r="AJ1141" s="151"/>
      <c r="AK1141" s="151"/>
      <c r="AL1141" s="151"/>
      <c r="AM1141" s="151"/>
      <c r="AN1141" s="151"/>
      <c r="AO1141" s="151"/>
      <c r="AP1141" s="151"/>
      <c r="AQ1141" s="151"/>
      <c r="AR1141" s="151"/>
      <c r="AS1141" s="151"/>
      <c r="AT1141" s="151"/>
      <c r="AU1141" s="151"/>
      <c r="AV1141" s="151"/>
      <c r="AW1141" s="151"/>
      <c r="AX1141" s="151"/>
      <c r="AY1141" s="151"/>
      <c r="AZ1141" s="151"/>
      <c r="BA1141" s="151"/>
      <c r="BB1141" s="151"/>
      <c r="BC1141" s="151"/>
      <c r="BD1141" s="151"/>
      <c r="BE1141" s="151"/>
      <c r="BF1141" s="151"/>
      <c r="BG1141" s="151"/>
      <c r="BH1141" s="151"/>
    </row>
    <row r="1142" spans="1:60" outlineLevel="1">
      <c r="A1142" s="158"/>
      <c r="B1142" s="159"/>
      <c r="C1142" s="198" t="s">
        <v>2638</v>
      </c>
      <c r="D1142" s="190"/>
      <c r="E1142" s="191">
        <v>7.5</v>
      </c>
      <c r="F1142" s="160"/>
      <c r="G1142" s="160"/>
      <c r="H1142" s="160"/>
      <c r="I1142" s="160"/>
      <c r="J1142" s="160"/>
      <c r="K1142" s="160"/>
      <c r="L1142" s="160"/>
      <c r="M1142" s="160"/>
      <c r="N1142" s="160"/>
      <c r="O1142" s="160"/>
      <c r="P1142" s="160"/>
      <c r="Q1142" s="160"/>
      <c r="R1142" s="160"/>
      <c r="S1142" s="160"/>
      <c r="T1142" s="160"/>
      <c r="U1142" s="160"/>
      <c r="V1142" s="160"/>
      <c r="W1142" s="160"/>
      <c r="X1142" s="151"/>
      <c r="Y1142" s="151"/>
      <c r="Z1142" s="151"/>
      <c r="AA1142" s="151"/>
      <c r="AB1142" s="151"/>
      <c r="AC1142" s="151"/>
      <c r="AD1142" s="151"/>
      <c r="AE1142" s="151"/>
      <c r="AF1142" s="151"/>
      <c r="AG1142" s="151" t="s">
        <v>250</v>
      </c>
      <c r="AH1142" s="151">
        <v>0</v>
      </c>
      <c r="AI1142" s="151"/>
      <c r="AJ1142" s="151"/>
      <c r="AK1142" s="151"/>
      <c r="AL1142" s="151"/>
      <c r="AM1142" s="151"/>
      <c r="AN1142" s="151"/>
      <c r="AO1142" s="151"/>
      <c r="AP1142" s="151"/>
      <c r="AQ1142" s="151"/>
      <c r="AR1142" s="151"/>
      <c r="AS1142" s="151"/>
      <c r="AT1142" s="151"/>
      <c r="AU1142" s="151"/>
      <c r="AV1142" s="151"/>
      <c r="AW1142" s="151"/>
      <c r="AX1142" s="151"/>
      <c r="AY1142" s="151"/>
      <c r="AZ1142" s="151"/>
      <c r="BA1142" s="151"/>
      <c r="BB1142" s="151"/>
      <c r="BC1142" s="151"/>
      <c r="BD1142" s="151"/>
      <c r="BE1142" s="151"/>
      <c r="BF1142" s="151"/>
      <c r="BG1142" s="151"/>
      <c r="BH1142" s="151"/>
    </row>
    <row r="1143" spans="1:60" outlineLevel="1">
      <c r="A1143" s="158"/>
      <c r="B1143" s="159"/>
      <c r="C1143" s="198" t="s">
        <v>2639</v>
      </c>
      <c r="D1143" s="190"/>
      <c r="E1143" s="191">
        <v>11.5</v>
      </c>
      <c r="F1143" s="160"/>
      <c r="G1143" s="160"/>
      <c r="H1143" s="160"/>
      <c r="I1143" s="160"/>
      <c r="J1143" s="160"/>
      <c r="K1143" s="160"/>
      <c r="L1143" s="160"/>
      <c r="M1143" s="160"/>
      <c r="N1143" s="160"/>
      <c r="O1143" s="160"/>
      <c r="P1143" s="160"/>
      <c r="Q1143" s="160"/>
      <c r="R1143" s="160"/>
      <c r="S1143" s="160"/>
      <c r="T1143" s="160"/>
      <c r="U1143" s="160"/>
      <c r="V1143" s="160"/>
      <c r="W1143" s="160"/>
      <c r="X1143" s="151"/>
      <c r="Y1143" s="151"/>
      <c r="Z1143" s="151"/>
      <c r="AA1143" s="151"/>
      <c r="AB1143" s="151"/>
      <c r="AC1143" s="151"/>
      <c r="AD1143" s="151"/>
      <c r="AE1143" s="151"/>
      <c r="AF1143" s="151"/>
      <c r="AG1143" s="151" t="s">
        <v>250</v>
      </c>
      <c r="AH1143" s="151">
        <v>0</v>
      </c>
      <c r="AI1143" s="151"/>
      <c r="AJ1143" s="151"/>
      <c r="AK1143" s="151"/>
      <c r="AL1143" s="151"/>
      <c r="AM1143" s="151"/>
      <c r="AN1143" s="151"/>
      <c r="AO1143" s="151"/>
      <c r="AP1143" s="151"/>
      <c r="AQ1143" s="151"/>
      <c r="AR1143" s="151"/>
      <c r="AS1143" s="151"/>
      <c r="AT1143" s="151"/>
      <c r="AU1143" s="151"/>
      <c r="AV1143" s="151"/>
      <c r="AW1143" s="151"/>
      <c r="AX1143" s="151"/>
      <c r="AY1143" s="151"/>
      <c r="AZ1143" s="151"/>
      <c r="BA1143" s="151"/>
      <c r="BB1143" s="151"/>
      <c r="BC1143" s="151"/>
      <c r="BD1143" s="151"/>
      <c r="BE1143" s="151"/>
      <c r="BF1143" s="151"/>
      <c r="BG1143" s="151"/>
      <c r="BH1143" s="151"/>
    </row>
    <row r="1144" spans="1:60" outlineLevel="1">
      <c r="A1144" s="158"/>
      <c r="B1144" s="159"/>
      <c r="C1144" s="198" t="s">
        <v>2647</v>
      </c>
      <c r="D1144" s="190"/>
      <c r="E1144" s="191">
        <v>38.799999999999997</v>
      </c>
      <c r="F1144" s="160"/>
      <c r="G1144" s="160"/>
      <c r="H1144" s="160"/>
      <c r="I1144" s="160"/>
      <c r="J1144" s="160"/>
      <c r="K1144" s="160"/>
      <c r="L1144" s="160"/>
      <c r="M1144" s="160"/>
      <c r="N1144" s="160"/>
      <c r="O1144" s="160"/>
      <c r="P1144" s="160"/>
      <c r="Q1144" s="160"/>
      <c r="R1144" s="160"/>
      <c r="S1144" s="160"/>
      <c r="T1144" s="160"/>
      <c r="U1144" s="160"/>
      <c r="V1144" s="160"/>
      <c r="W1144" s="160"/>
      <c r="X1144" s="151"/>
      <c r="Y1144" s="151"/>
      <c r="Z1144" s="151"/>
      <c r="AA1144" s="151"/>
      <c r="AB1144" s="151"/>
      <c r="AC1144" s="151"/>
      <c r="AD1144" s="151"/>
      <c r="AE1144" s="151"/>
      <c r="AF1144" s="151"/>
      <c r="AG1144" s="151" t="s">
        <v>250</v>
      </c>
      <c r="AH1144" s="151">
        <v>0</v>
      </c>
      <c r="AI1144" s="151"/>
      <c r="AJ1144" s="151"/>
      <c r="AK1144" s="151"/>
      <c r="AL1144" s="151"/>
      <c r="AM1144" s="151"/>
      <c r="AN1144" s="151"/>
      <c r="AO1144" s="151"/>
      <c r="AP1144" s="151"/>
      <c r="AQ1144" s="151"/>
      <c r="AR1144" s="151"/>
      <c r="AS1144" s="151"/>
      <c r="AT1144" s="151"/>
      <c r="AU1144" s="151"/>
      <c r="AV1144" s="151"/>
      <c r="AW1144" s="151"/>
      <c r="AX1144" s="151"/>
      <c r="AY1144" s="151"/>
      <c r="AZ1144" s="151"/>
      <c r="BA1144" s="151"/>
      <c r="BB1144" s="151"/>
      <c r="BC1144" s="151"/>
      <c r="BD1144" s="151"/>
      <c r="BE1144" s="151"/>
      <c r="BF1144" s="151"/>
      <c r="BG1144" s="151"/>
      <c r="BH1144" s="151"/>
    </row>
    <row r="1145" spans="1:60" outlineLevel="1">
      <c r="A1145" s="158"/>
      <c r="B1145" s="159"/>
      <c r="C1145" s="202" t="s">
        <v>2645</v>
      </c>
      <c r="D1145" s="196"/>
      <c r="E1145" s="197">
        <v>126.8</v>
      </c>
      <c r="F1145" s="160"/>
      <c r="G1145" s="160"/>
      <c r="H1145" s="160"/>
      <c r="I1145" s="160"/>
      <c r="J1145" s="160"/>
      <c r="K1145" s="160"/>
      <c r="L1145" s="160"/>
      <c r="M1145" s="160"/>
      <c r="N1145" s="160"/>
      <c r="O1145" s="160"/>
      <c r="P1145" s="160"/>
      <c r="Q1145" s="160"/>
      <c r="R1145" s="160"/>
      <c r="S1145" s="160"/>
      <c r="T1145" s="160"/>
      <c r="U1145" s="160"/>
      <c r="V1145" s="160"/>
      <c r="W1145" s="160"/>
      <c r="X1145" s="151"/>
      <c r="Y1145" s="151"/>
      <c r="Z1145" s="151"/>
      <c r="AA1145" s="151"/>
      <c r="AB1145" s="151"/>
      <c r="AC1145" s="151"/>
      <c r="AD1145" s="151"/>
      <c r="AE1145" s="151"/>
      <c r="AF1145" s="151"/>
      <c r="AG1145" s="151" t="s">
        <v>250</v>
      </c>
      <c r="AH1145" s="151">
        <v>1</v>
      </c>
      <c r="AI1145" s="151"/>
      <c r="AJ1145" s="151"/>
      <c r="AK1145" s="151"/>
      <c r="AL1145" s="151"/>
      <c r="AM1145" s="151"/>
      <c r="AN1145" s="151"/>
      <c r="AO1145" s="151"/>
      <c r="AP1145" s="151"/>
      <c r="AQ1145" s="151"/>
      <c r="AR1145" s="151"/>
      <c r="AS1145" s="151"/>
      <c r="AT1145" s="151"/>
      <c r="AU1145" s="151"/>
      <c r="AV1145" s="151"/>
      <c r="AW1145" s="151"/>
      <c r="AX1145" s="151"/>
      <c r="AY1145" s="151"/>
      <c r="AZ1145" s="151"/>
      <c r="BA1145" s="151"/>
      <c r="BB1145" s="151"/>
      <c r="BC1145" s="151"/>
      <c r="BD1145" s="151"/>
      <c r="BE1145" s="151"/>
      <c r="BF1145" s="151"/>
      <c r="BG1145" s="151"/>
      <c r="BH1145" s="151"/>
    </row>
    <row r="1146" spans="1:60" outlineLevel="1">
      <c r="A1146" s="158"/>
      <c r="B1146" s="159"/>
      <c r="C1146" s="198" t="s">
        <v>2648</v>
      </c>
      <c r="D1146" s="190"/>
      <c r="E1146" s="191">
        <v>33.799999999999997</v>
      </c>
      <c r="F1146" s="160"/>
      <c r="G1146" s="160"/>
      <c r="H1146" s="160"/>
      <c r="I1146" s="160"/>
      <c r="J1146" s="160"/>
      <c r="K1146" s="160"/>
      <c r="L1146" s="160"/>
      <c r="M1146" s="160"/>
      <c r="N1146" s="160"/>
      <c r="O1146" s="160"/>
      <c r="P1146" s="160"/>
      <c r="Q1146" s="160"/>
      <c r="R1146" s="160"/>
      <c r="S1146" s="160"/>
      <c r="T1146" s="160"/>
      <c r="U1146" s="160"/>
      <c r="V1146" s="160"/>
      <c r="W1146" s="160"/>
      <c r="X1146" s="151"/>
      <c r="Y1146" s="151"/>
      <c r="Z1146" s="151"/>
      <c r="AA1146" s="151"/>
      <c r="AB1146" s="151"/>
      <c r="AC1146" s="151"/>
      <c r="AD1146" s="151"/>
      <c r="AE1146" s="151"/>
      <c r="AF1146" s="151"/>
      <c r="AG1146" s="151" t="s">
        <v>250</v>
      </c>
      <c r="AH1146" s="151">
        <v>0</v>
      </c>
      <c r="AI1146" s="151"/>
      <c r="AJ1146" s="151"/>
      <c r="AK1146" s="151"/>
      <c r="AL1146" s="151"/>
      <c r="AM1146" s="151"/>
      <c r="AN1146" s="151"/>
      <c r="AO1146" s="151"/>
      <c r="AP1146" s="151"/>
      <c r="AQ1146" s="151"/>
      <c r="AR1146" s="151"/>
      <c r="AS1146" s="151"/>
      <c r="AT1146" s="151"/>
      <c r="AU1146" s="151"/>
      <c r="AV1146" s="151"/>
      <c r="AW1146" s="151"/>
      <c r="AX1146" s="151"/>
      <c r="AY1146" s="151"/>
      <c r="AZ1146" s="151"/>
      <c r="BA1146" s="151"/>
      <c r="BB1146" s="151"/>
      <c r="BC1146" s="151"/>
      <c r="BD1146" s="151"/>
      <c r="BE1146" s="151"/>
      <c r="BF1146" s="151"/>
      <c r="BG1146" s="151"/>
      <c r="BH1146" s="151"/>
    </row>
    <row r="1147" spans="1:60" outlineLevel="1">
      <c r="A1147" s="158"/>
      <c r="B1147" s="159"/>
      <c r="C1147" s="202" t="s">
        <v>2645</v>
      </c>
      <c r="D1147" s="196"/>
      <c r="E1147" s="197">
        <v>33.799999999999997</v>
      </c>
      <c r="F1147" s="160"/>
      <c r="G1147" s="160"/>
      <c r="H1147" s="160"/>
      <c r="I1147" s="160"/>
      <c r="J1147" s="160"/>
      <c r="K1147" s="160"/>
      <c r="L1147" s="160"/>
      <c r="M1147" s="160"/>
      <c r="N1147" s="160"/>
      <c r="O1147" s="160"/>
      <c r="P1147" s="160"/>
      <c r="Q1147" s="160"/>
      <c r="R1147" s="160"/>
      <c r="S1147" s="160"/>
      <c r="T1147" s="160"/>
      <c r="U1147" s="160"/>
      <c r="V1147" s="160"/>
      <c r="W1147" s="160"/>
      <c r="X1147" s="151"/>
      <c r="Y1147" s="151"/>
      <c r="Z1147" s="151"/>
      <c r="AA1147" s="151"/>
      <c r="AB1147" s="151"/>
      <c r="AC1147" s="151"/>
      <c r="AD1147" s="151"/>
      <c r="AE1147" s="151"/>
      <c r="AF1147" s="151"/>
      <c r="AG1147" s="151" t="s">
        <v>250</v>
      </c>
      <c r="AH1147" s="151">
        <v>1</v>
      </c>
      <c r="AI1147" s="151"/>
      <c r="AJ1147" s="151"/>
      <c r="AK1147" s="151"/>
      <c r="AL1147" s="151"/>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row>
    <row r="1148" spans="1:60" outlineLevel="1">
      <c r="A1148" s="168">
        <v>83</v>
      </c>
      <c r="B1148" s="169" t="s">
        <v>2868</v>
      </c>
      <c r="C1148" s="185" t="s">
        <v>2869</v>
      </c>
      <c r="D1148" s="170" t="s">
        <v>292</v>
      </c>
      <c r="E1148" s="171">
        <v>283.87670000000003</v>
      </c>
      <c r="F1148" s="172">
        <v>0</v>
      </c>
      <c r="G1148" s="173">
        <f>ROUND(E1148*F1148,2)</f>
        <v>0</v>
      </c>
      <c r="H1148" s="172"/>
      <c r="I1148" s="173">
        <f>ROUND(E1148*H1148,2)</f>
        <v>0</v>
      </c>
      <c r="J1148" s="172"/>
      <c r="K1148" s="173">
        <f>ROUND(E1148*J1148,2)</f>
        <v>0</v>
      </c>
      <c r="L1148" s="173">
        <v>21</v>
      </c>
      <c r="M1148" s="173">
        <f>G1148*(1+L1148/100)</f>
        <v>0</v>
      </c>
      <c r="N1148" s="173">
        <v>0</v>
      </c>
      <c r="O1148" s="173">
        <f>ROUND(E1148*N1148,2)</f>
        <v>0</v>
      </c>
      <c r="P1148" s="173">
        <v>0.05</v>
      </c>
      <c r="Q1148" s="173">
        <f>ROUND(E1148*P1148,2)</f>
        <v>14.19</v>
      </c>
      <c r="R1148" s="173" t="s">
        <v>800</v>
      </c>
      <c r="S1148" s="173" t="s">
        <v>201</v>
      </c>
      <c r="T1148" s="174" t="s">
        <v>245</v>
      </c>
      <c r="U1148" s="160">
        <v>0.23</v>
      </c>
      <c r="V1148" s="160">
        <f>ROUND(E1148*U1148,2)</f>
        <v>65.290000000000006</v>
      </c>
      <c r="W1148" s="160"/>
      <c r="X1148" s="151"/>
      <c r="Y1148" s="151"/>
      <c r="Z1148" s="151"/>
      <c r="AA1148" s="151"/>
      <c r="AB1148" s="151"/>
      <c r="AC1148" s="151"/>
      <c r="AD1148" s="151"/>
      <c r="AE1148" s="151"/>
      <c r="AF1148" s="151"/>
      <c r="AG1148" s="151" t="s">
        <v>259</v>
      </c>
      <c r="AH1148" s="151"/>
      <c r="AI1148" s="151"/>
      <c r="AJ1148" s="151"/>
      <c r="AK1148" s="151"/>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row>
    <row r="1149" spans="1:60" outlineLevel="1">
      <c r="A1149" s="158"/>
      <c r="B1149" s="159"/>
      <c r="C1149" s="198" t="s">
        <v>2688</v>
      </c>
      <c r="D1149" s="190"/>
      <c r="E1149" s="191">
        <v>17.7</v>
      </c>
      <c r="F1149" s="160"/>
      <c r="G1149" s="160"/>
      <c r="H1149" s="160"/>
      <c r="I1149" s="160"/>
      <c r="J1149" s="160"/>
      <c r="K1149" s="160"/>
      <c r="L1149" s="160"/>
      <c r="M1149" s="160"/>
      <c r="N1149" s="160"/>
      <c r="O1149" s="160"/>
      <c r="P1149" s="160"/>
      <c r="Q1149" s="160"/>
      <c r="R1149" s="160"/>
      <c r="S1149" s="160"/>
      <c r="T1149" s="160"/>
      <c r="U1149" s="160"/>
      <c r="V1149" s="160"/>
      <c r="W1149" s="160"/>
      <c r="X1149" s="151"/>
      <c r="Y1149" s="151"/>
      <c r="Z1149" s="151"/>
      <c r="AA1149" s="151"/>
      <c r="AB1149" s="151"/>
      <c r="AC1149" s="151"/>
      <c r="AD1149" s="151"/>
      <c r="AE1149" s="151"/>
      <c r="AF1149" s="151"/>
      <c r="AG1149" s="151" t="s">
        <v>250</v>
      </c>
      <c r="AH1149" s="151">
        <v>0</v>
      </c>
      <c r="AI1149" s="151"/>
      <c r="AJ1149" s="151"/>
      <c r="AK1149" s="151"/>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row>
    <row r="1150" spans="1:60" outlineLevel="1">
      <c r="A1150" s="158"/>
      <c r="B1150" s="159"/>
      <c r="C1150" s="198" t="s">
        <v>2600</v>
      </c>
      <c r="D1150" s="190"/>
      <c r="E1150" s="191">
        <v>6.4</v>
      </c>
      <c r="F1150" s="160"/>
      <c r="G1150" s="160"/>
      <c r="H1150" s="160"/>
      <c r="I1150" s="160"/>
      <c r="J1150" s="160"/>
      <c r="K1150" s="160"/>
      <c r="L1150" s="160"/>
      <c r="M1150" s="160"/>
      <c r="N1150" s="160"/>
      <c r="O1150" s="160"/>
      <c r="P1150" s="160"/>
      <c r="Q1150" s="160"/>
      <c r="R1150" s="160"/>
      <c r="S1150" s="160"/>
      <c r="T1150" s="160"/>
      <c r="U1150" s="160"/>
      <c r="V1150" s="160"/>
      <c r="W1150" s="160"/>
      <c r="X1150" s="151"/>
      <c r="Y1150" s="151"/>
      <c r="Z1150" s="151"/>
      <c r="AA1150" s="151"/>
      <c r="AB1150" s="151"/>
      <c r="AC1150" s="151"/>
      <c r="AD1150" s="151"/>
      <c r="AE1150" s="151"/>
      <c r="AF1150" s="151"/>
      <c r="AG1150" s="151" t="s">
        <v>250</v>
      </c>
      <c r="AH1150" s="151">
        <v>0</v>
      </c>
      <c r="AI1150" s="151"/>
      <c r="AJ1150" s="151"/>
      <c r="AK1150" s="151"/>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row>
    <row r="1151" spans="1:60" outlineLevel="1">
      <c r="A1151" s="158"/>
      <c r="B1151" s="159"/>
      <c r="C1151" s="198" t="s">
        <v>2622</v>
      </c>
      <c r="D1151" s="190"/>
      <c r="E1151" s="191">
        <v>13.8</v>
      </c>
      <c r="F1151" s="160"/>
      <c r="G1151" s="160"/>
      <c r="H1151" s="160"/>
      <c r="I1151" s="160"/>
      <c r="J1151" s="160"/>
      <c r="K1151" s="160"/>
      <c r="L1151" s="160"/>
      <c r="M1151" s="160"/>
      <c r="N1151" s="160"/>
      <c r="O1151" s="160"/>
      <c r="P1151" s="160"/>
      <c r="Q1151" s="160"/>
      <c r="R1151" s="160"/>
      <c r="S1151" s="160"/>
      <c r="T1151" s="160"/>
      <c r="U1151" s="160"/>
      <c r="V1151" s="160"/>
      <c r="W1151" s="160"/>
      <c r="X1151" s="151"/>
      <c r="Y1151" s="151"/>
      <c r="Z1151" s="151"/>
      <c r="AA1151" s="151"/>
      <c r="AB1151" s="151"/>
      <c r="AC1151" s="151"/>
      <c r="AD1151" s="151"/>
      <c r="AE1151" s="151"/>
      <c r="AF1151" s="151"/>
      <c r="AG1151" s="151" t="s">
        <v>250</v>
      </c>
      <c r="AH1151" s="151">
        <v>0</v>
      </c>
      <c r="AI1151" s="151"/>
      <c r="AJ1151" s="151"/>
      <c r="AK1151" s="151"/>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row>
    <row r="1152" spans="1:60" outlineLevel="1">
      <c r="A1152" s="158"/>
      <c r="B1152" s="159"/>
      <c r="C1152" s="198" t="s">
        <v>2623</v>
      </c>
      <c r="D1152" s="190"/>
      <c r="E1152" s="191">
        <v>3.5</v>
      </c>
      <c r="F1152" s="160"/>
      <c r="G1152" s="160"/>
      <c r="H1152" s="160"/>
      <c r="I1152" s="160"/>
      <c r="J1152" s="160"/>
      <c r="K1152" s="160"/>
      <c r="L1152" s="160"/>
      <c r="M1152" s="160"/>
      <c r="N1152" s="160"/>
      <c r="O1152" s="160"/>
      <c r="P1152" s="160"/>
      <c r="Q1152" s="160"/>
      <c r="R1152" s="160"/>
      <c r="S1152" s="160"/>
      <c r="T1152" s="160"/>
      <c r="U1152" s="160"/>
      <c r="V1152" s="160"/>
      <c r="W1152" s="160"/>
      <c r="X1152" s="151"/>
      <c r="Y1152" s="151"/>
      <c r="Z1152" s="151"/>
      <c r="AA1152" s="151"/>
      <c r="AB1152" s="151"/>
      <c r="AC1152" s="151"/>
      <c r="AD1152" s="151"/>
      <c r="AE1152" s="151"/>
      <c r="AF1152" s="151"/>
      <c r="AG1152" s="151" t="s">
        <v>250</v>
      </c>
      <c r="AH1152" s="151">
        <v>0</v>
      </c>
      <c r="AI1152" s="151"/>
      <c r="AJ1152" s="151"/>
      <c r="AK1152" s="151"/>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row>
    <row r="1153" spans="1:60" outlineLevel="1">
      <c r="A1153" s="158"/>
      <c r="B1153" s="159"/>
      <c r="C1153" s="198" t="s">
        <v>2624</v>
      </c>
      <c r="D1153" s="190"/>
      <c r="E1153" s="191">
        <v>4</v>
      </c>
      <c r="F1153" s="160"/>
      <c r="G1153" s="160"/>
      <c r="H1153" s="160"/>
      <c r="I1153" s="160"/>
      <c r="J1153" s="160"/>
      <c r="K1153" s="160"/>
      <c r="L1153" s="160"/>
      <c r="M1153" s="160"/>
      <c r="N1153" s="160"/>
      <c r="O1153" s="160"/>
      <c r="P1153" s="160"/>
      <c r="Q1153" s="160"/>
      <c r="R1153" s="160"/>
      <c r="S1153" s="160"/>
      <c r="T1153" s="160"/>
      <c r="U1153" s="160"/>
      <c r="V1153" s="160"/>
      <c r="W1153" s="160"/>
      <c r="X1153" s="151"/>
      <c r="Y1153" s="151"/>
      <c r="Z1153" s="151"/>
      <c r="AA1153" s="151"/>
      <c r="AB1153" s="151"/>
      <c r="AC1153" s="151"/>
      <c r="AD1153" s="151"/>
      <c r="AE1153" s="151"/>
      <c r="AF1153" s="151"/>
      <c r="AG1153" s="151" t="s">
        <v>250</v>
      </c>
      <c r="AH1153" s="151">
        <v>0</v>
      </c>
      <c r="AI1153" s="151"/>
      <c r="AJ1153" s="151"/>
      <c r="AK1153" s="151"/>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row>
    <row r="1154" spans="1:60" outlineLevel="1">
      <c r="A1154" s="158"/>
      <c r="B1154" s="159"/>
      <c r="C1154" s="198" t="s">
        <v>2625</v>
      </c>
      <c r="D1154" s="190"/>
      <c r="E1154" s="191">
        <v>27</v>
      </c>
      <c r="F1154" s="160"/>
      <c r="G1154" s="160"/>
      <c r="H1154" s="160"/>
      <c r="I1154" s="160"/>
      <c r="J1154" s="160"/>
      <c r="K1154" s="160"/>
      <c r="L1154" s="160"/>
      <c r="M1154" s="160"/>
      <c r="N1154" s="160"/>
      <c r="O1154" s="160"/>
      <c r="P1154" s="160"/>
      <c r="Q1154" s="160"/>
      <c r="R1154" s="160"/>
      <c r="S1154" s="160"/>
      <c r="T1154" s="160"/>
      <c r="U1154" s="160"/>
      <c r="V1154" s="160"/>
      <c r="W1154" s="160"/>
      <c r="X1154" s="151"/>
      <c r="Y1154" s="151"/>
      <c r="Z1154" s="151"/>
      <c r="AA1154" s="151"/>
      <c r="AB1154" s="151"/>
      <c r="AC1154" s="151"/>
      <c r="AD1154" s="151"/>
      <c r="AE1154" s="151"/>
      <c r="AF1154" s="151"/>
      <c r="AG1154" s="151" t="s">
        <v>250</v>
      </c>
      <c r="AH1154" s="151">
        <v>0</v>
      </c>
      <c r="AI1154" s="151"/>
      <c r="AJ1154" s="151"/>
      <c r="AK1154" s="151"/>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row>
    <row r="1155" spans="1:60" outlineLevel="1">
      <c r="A1155" s="158"/>
      <c r="B1155" s="159"/>
      <c r="C1155" s="198" t="s">
        <v>2626</v>
      </c>
      <c r="D1155" s="190"/>
      <c r="E1155" s="191">
        <v>68</v>
      </c>
      <c r="F1155" s="160"/>
      <c r="G1155" s="160"/>
      <c r="H1155" s="160"/>
      <c r="I1155" s="160"/>
      <c r="J1155" s="160"/>
      <c r="K1155" s="160"/>
      <c r="L1155" s="160"/>
      <c r="M1155" s="160"/>
      <c r="N1155" s="160"/>
      <c r="O1155" s="160"/>
      <c r="P1155" s="160"/>
      <c r="Q1155" s="160"/>
      <c r="R1155" s="160"/>
      <c r="S1155" s="160"/>
      <c r="T1155" s="160"/>
      <c r="U1155" s="160"/>
      <c r="V1155" s="160"/>
      <c r="W1155" s="160"/>
      <c r="X1155" s="151"/>
      <c r="Y1155" s="151"/>
      <c r="Z1155" s="151"/>
      <c r="AA1155" s="151"/>
      <c r="AB1155" s="151"/>
      <c r="AC1155" s="151"/>
      <c r="AD1155" s="151"/>
      <c r="AE1155" s="151"/>
      <c r="AF1155" s="151"/>
      <c r="AG1155" s="151" t="s">
        <v>250</v>
      </c>
      <c r="AH1155" s="151">
        <v>0</v>
      </c>
      <c r="AI1155" s="151"/>
      <c r="AJ1155" s="151"/>
      <c r="AK1155" s="151"/>
      <c r="AL1155" s="151"/>
      <c r="AM1155" s="151"/>
      <c r="AN1155" s="151"/>
      <c r="AO1155" s="151"/>
      <c r="AP1155" s="151"/>
      <c r="AQ1155" s="151"/>
      <c r="AR1155" s="151"/>
      <c r="AS1155" s="151"/>
      <c r="AT1155" s="151"/>
      <c r="AU1155" s="151"/>
      <c r="AV1155" s="151"/>
      <c r="AW1155" s="151"/>
      <c r="AX1155" s="151"/>
      <c r="AY1155" s="151"/>
      <c r="AZ1155" s="151"/>
      <c r="BA1155" s="151"/>
      <c r="BB1155" s="151"/>
      <c r="BC1155" s="151"/>
      <c r="BD1155" s="151"/>
      <c r="BE1155" s="151"/>
      <c r="BF1155" s="151"/>
      <c r="BG1155" s="151"/>
      <c r="BH1155" s="151"/>
    </row>
    <row r="1156" spans="1:60" outlineLevel="1">
      <c r="A1156" s="158"/>
      <c r="B1156" s="159"/>
      <c r="C1156" s="198" t="s">
        <v>2627</v>
      </c>
      <c r="D1156" s="190"/>
      <c r="E1156" s="191">
        <v>13</v>
      </c>
      <c r="F1156" s="160"/>
      <c r="G1156" s="160"/>
      <c r="H1156" s="160"/>
      <c r="I1156" s="160"/>
      <c r="J1156" s="160"/>
      <c r="K1156" s="160"/>
      <c r="L1156" s="160"/>
      <c r="M1156" s="160"/>
      <c r="N1156" s="160"/>
      <c r="O1156" s="160"/>
      <c r="P1156" s="160"/>
      <c r="Q1156" s="160"/>
      <c r="R1156" s="160"/>
      <c r="S1156" s="160"/>
      <c r="T1156" s="160"/>
      <c r="U1156" s="160"/>
      <c r="V1156" s="160"/>
      <c r="W1156" s="160"/>
      <c r="X1156" s="151"/>
      <c r="Y1156" s="151"/>
      <c r="Z1156" s="151"/>
      <c r="AA1156" s="151"/>
      <c r="AB1156" s="151"/>
      <c r="AC1156" s="151"/>
      <c r="AD1156" s="151"/>
      <c r="AE1156" s="151"/>
      <c r="AF1156" s="151"/>
      <c r="AG1156" s="151" t="s">
        <v>250</v>
      </c>
      <c r="AH1156" s="151">
        <v>0</v>
      </c>
      <c r="AI1156" s="151"/>
      <c r="AJ1156" s="151"/>
      <c r="AK1156" s="151"/>
      <c r="AL1156" s="151"/>
      <c r="AM1156" s="151"/>
      <c r="AN1156" s="151"/>
      <c r="AO1156" s="151"/>
      <c r="AP1156" s="151"/>
      <c r="AQ1156" s="151"/>
      <c r="AR1156" s="151"/>
      <c r="AS1156" s="151"/>
      <c r="AT1156" s="151"/>
      <c r="AU1156" s="151"/>
      <c r="AV1156" s="151"/>
      <c r="AW1156" s="151"/>
      <c r="AX1156" s="151"/>
      <c r="AY1156" s="151"/>
      <c r="AZ1156" s="151"/>
      <c r="BA1156" s="151"/>
      <c r="BB1156" s="151"/>
      <c r="BC1156" s="151"/>
      <c r="BD1156" s="151"/>
      <c r="BE1156" s="151"/>
      <c r="BF1156" s="151"/>
      <c r="BG1156" s="151"/>
      <c r="BH1156" s="151"/>
    </row>
    <row r="1157" spans="1:60" outlineLevel="1">
      <c r="A1157" s="158"/>
      <c r="B1157" s="159"/>
      <c r="C1157" s="198" t="s">
        <v>2628</v>
      </c>
      <c r="D1157" s="190"/>
      <c r="E1157" s="191">
        <v>14</v>
      </c>
      <c r="F1157" s="160"/>
      <c r="G1157" s="160"/>
      <c r="H1157" s="160"/>
      <c r="I1157" s="160"/>
      <c r="J1157" s="160"/>
      <c r="K1157" s="160"/>
      <c r="L1157" s="160"/>
      <c r="M1157" s="160"/>
      <c r="N1157" s="160"/>
      <c r="O1157" s="160"/>
      <c r="P1157" s="160"/>
      <c r="Q1157" s="160"/>
      <c r="R1157" s="160"/>
      <c r="S1157" s="160"/>
      <c r="T1157" s="160"/>
      <c r="U1157" s="160"/>
      <c r="V1157" s="160"/>
      <c r="W1157" s="160"/>
      <c r="X1157" s="151"/>
      <c r="Y1157" s="151"/>
      <c r="Z1157" s="151"/>
      <c r="AA1157" s="151"/>
      <c r="AB1157" s="151"/>
      <c r="AC1157" s="151"/>
      <c r="AD1157" s="151"/>
      <c r="AE1157" s="151"/>
      <c r="AF1157" s="151"/>
      <c r="AG1157" s="151" t="s">
        <v>250</v>
      </c>
      <c r="AH1157" s="151">
        <v>0</v>
      </c>
      <c r="AI1157" s="151"/>
      <c r="AJ1157" s="151"/>
      <c r="AK1157" s="151"/>
      <c r="AL1157" s="151"/>
      <c r="AM1157" s="151"/>
      <c r="AN1157" s="151"/>
      <c r="AO1157" s="151"/>
      <c r="AP1157" s="151"/>
      <c r="AQ1157" s="151"/>
      <c r="AR1157" s="151"/>
      <c r="AS1157" s="151"/>
      <c r="AT1157" s="151"/>
      <c r="AU1157" s="151"/>
      <c r="AV1157" s="151"/>
      <c r="AW1157" s="151"/>
      <c r="AX1157" s="151"/>
      <c r="AY1157" s="151"/>
      <c r="AZ1157" s="151"/>
      <c r="BA1157" s="151"/>
      <c r="BB1157" s="151"/>
      <c r="BC1157" s="151"/>
      <c r="BD1157" s="151"/>
      <c r="BE1157" s="151"/>
      <c r="BF1157" s="151"/>
      <c r="BG1157" s="151"/>
      <c r="BH1157" s="151"/>
    </row>
    <row r="1158" spans="1:60" outlineLevel="1">
      <c r="A1158" s="158"/>
      <c r="B1158" s="159"/>
      <c r="C1158" s="198" t="s">
        <v>2629</v>
      </c>
      <c r="D1158" s="190"/>
      <c r="E1158" s="191">
        <v>15.5</v>
      </c>
      <c r="F1158" s="160"/>
      <c r="G1158" s="160"/>
      <c r="H1158" s="160"/>
      <c r="I1158" s="160"/>
      <c r="J1158" s="160"/>
      <c r="K1158" s="160"/>
      <c r="L1158" s="160"/>
      <c r="M1158" s="160"/>
      <c r="N1158" s="160"/>
      <c r="O1158" s="160"/>
      <c r="P1158" s="160"/>
      <c r="Q1158" s="160"/>
      <c r="R1158" s="160"/>
      <c r="S1158" s="160"/>
      <c r="T1158" s="160"/>
      <c r="U1158" s="160"/>
      <c r="V1158" s="160"/>
      <c r="W1158" s="160"/>
      <c r="X1158" s="151"/>
      <c r="Y1158" s="151"/>
      <c r="Z1158" s="151"/>
      <c r="AA1158" s="151"/>
      <c r="AB1158" s="151"/>
      <c r="AC1158" s="151"/>
      <c r="AD1158" s="151"/>
      <c r="AE1158" s="151"/>
      <c r="AF1158" s="151"/>
      <c r="AG1158" s="151" t="s">
        <v>250</v>
      </c>
      <c r="AH1158" s="151">
        <v>0</v>
      </c>
      <c r="AI1158" s="151"/>
      <c r="AJ1158" s="151"/>
      <c r="AK1158" s="151"/>
      <c r="AL1158" s="151"/>
      <c r="AM1158" s="151"/>
      <c r="AN1158" s="151"/>
      <c r="AO1158" s="151"/>
      <c r="AP1158" s="151"/>
      <c r="AQ1158" s="151"/>
      <c r="AR1158" s="151"/>
      <c r="AS1158" s="151"/>
      <c r="AT1158" s="151"/>
      <c r="AU1158" s="151"/>
      <c r="AV1158" s="151"/>
      <c r="AW1158" s="151"/>
      <c r="AX1158" s="151"/>
      <c r="AY1158" s="151"/>
      <c r="AZ1158" s="151"/>
      <c r="BA1158" s="151"/>
      <c r="BB1158" s="151"/>
      <c r="BC1158" s="151"/>
      <c r="BD1158" s="151"/>
      <c r="BE1158" s="151"/>
      <c r="BF1158" s="151"/>
      <c r="BG1158" s="151"/>
      <c r="BH1158" s="151"/>
    </row>
    <row r="1159" spans="1:60" outlineLevel="1">
      <c r="A1159" s="158"/>
      <c r="B1159" s="159"/>
      <c r="C1159" s="198" t="s">
        <v>2630</v>
      </c>
      <c r="D1159" s="190"/>
      <c r="E1159" s="191">
        <v>13.5</v>
      </c>
      <c r="F1159" s="160"/>
      <c r="G1159" s="160"/>
      <c r="H1159" s="160"/>
      <c r="I1159" s="160"/>
      <c r="J1159" s="160"/>
      <c r="K1159" s="160"/>
      <c r="L1159" s="160"/>
      <c r="M1159" s="160"/>
      <c r="N1159" s="160"/>
      <c r="O1159" s="160"/>
      <c r="P1159" s="160"/>
      <c r="Q1159" s="160"/>
      <c r="R1159" s="160"/>
      <c r="S1159" s="160"/>
      <c r="T1159" s="160"/>
      <c r="U1159" s="160"/>
      <c r="V1159" s="160"/>
      <c r="W1159" s="160"/>
      <c r="X1159" s="151"/>
      <c r="Y1159" s="151"/>
      <c r="Z1159" s="151"/>
      <c r="AA1159" s="151"/>
      <c r="AB1159" s="151"/>
      <c r="AC1159" s="151"/>
      <c r="AD1159" s="151"/>
      <c r="AE1159" s="151"/>
      <c r="AF1159" s="151"/>
      <c r="AG1159" s="151" t="s">
        <v>250</v>
      </c>
      <c r="AH1159" s="151">
        <v>0</v>
      </c>
      <c r="AI1159" s="151"/>
      <c r="AJ1159" s="151"/>
      <c r="AK1159" s="151"/>
      <c r="AL1159" s="151"/>
      <c r="AM1159" s="151"/>
      <c r="AN1159" s="151"/>
      <c r="AO1159" s="151"/>
      <c r="AP1159" s="151"/>
      <c r="AQ1159" s="151"/>
      <c r="AR1159" s="151"/>
      <c r="AS1159" s="151"/>
      <c r="AT1159" s="151"/>
      <c r="AU1159" s="151"/>
      <c r="AV1159" s="151"/>
      <c r="AW1159" s="151"/>
      <c r="AX1159" s="151"/>
      <c r="AY1159" s="151"/>
      <c r="AZ1159" s="151"/>
      <c r="BA1159" s="151"/>
      <c r="BB1159" s="151"/>
      <c r="BC1159" s="151"/>
      <c r="BD1159" s="151"/>
      <c r="BE1159" s="151"/>
      <c r="BF1159" s="151"/>
      <c r="BG1159" s="151"/>
      <c r="BH1159" s="151"/>
    </row>
    <row r="1160" spans="1:60" outlineLevel="1">
      <c r="A1160" s="158"/>
      <c r="B1160" s="159"/>
      <c r="C1160" s="198" t="s">
        <v>2631</v>
      </c>
      <c r="D1160" s="190"/>
      <c r="E1160" s="191">
        <v>8</v>
      </c>
      <c r="F1160" s="160"/>
      <c r="G1160" s="160"/>
      <c r="H1160" s="160"/>
      <c r="I1160" s="160"/>
      <c r="J1160" s="160"/>
      <c r="K1160" s="160"/>
      <c r="L1160" s="160"/>
      <c r="M1160" s="160"/>
      <c r="N1160" s="160"/>
      <c r="O1160" s="160"/>
      <c r="P1160" s="160"/>
      <c r="Q1160" s="160"/>
      <c r="R1160" s="160"/>
      <c r="S1160" s="160"/>
      <c r="T1160" s="160"/>
      <c r="U1160" s="160"/>
      <c r="V1160" s="160"/>
      <c r="W1160" s="160"/>
      <c r="X1160" s="151"/>
      <c r="Y1160" s="151"/>
      <c r="Z1160" s="151"/>
      <c r="AA1160" s="151"/>
      <c r="AB1160" s="151"/>
      <c r="AC1160" s="151"/>
      <c r="AD1160" s="151"/>
      <c r="AE1160" s="151"/>
      <c r="AF1160" s="151"/>
      <c r="AG1160" s="151" t="s">
        <v>250</v>
      </c>
      <c r="AH1160" s="151">
        <v>0</v>
      </c>
      <c r="AI1160" s="151"/>
      <c r="AJ1160" s="151"/>
      <c r="AK1160" s="151"/>
      <c r="AL1160" s="151"/>
      <c r="AM1160" s="151"/>
      <c r="AN1160" s="151"/>
      <c r="AO1160" s="151"/>
      <c r="AP1160" s="151"/>
      <c r="AQ1160" s="151"/>
      <c r="AR1160" s="151"/>
      <c r="AS1160" s="151"/>
      <c r="AT1160" s="151"/>
      <c r="AU1160" s="151"/>
      <c r="AV1160" s="151"/>
      <c r="AW1160" s="151"/>
      <c r="AX1160" s="151"/>
      <c r="AY1160" s="151"/>
      <c r="AZ1160" s="151"/>
      <c r="BA1160" s="151"/>
      <c r="BB1160" s="151"/>
      <c r="BC1160" s="151"/>
      <c r="BD1160" s="151"/>
      <c r="BE1160" s="151"/>
      <c r="BF1160" s="151"/>
      <c r="BG1160" s="151"/>
      <c r="BH1160" s="151"/>
    </row>
    <row r="1161" spans="1:60" outlineLevel="1">
      <c r="A1161" s="158"/>
      <c r="B1161" s="159"/>
      <c r="C1161" s="198" t="s">
        <v>2632</v>
      </c>
      <c r="D1161" s="190"/>
      <c r="E1161" s="191">
        <v>12</v>
      </c>
      <c r="F1161" s="160"/>
      <c r="G1161" s="160"/>
      <c r="H1161" s="160"/>
      <c r="I1161" s="160"/>
      <c r="J1161" s="160"/>
      <c r="K1161" s="160"/>
      <c r="L1161" s="160"/>
      <c r="M1161" s="160"/>
      <c r="N1161" s="160"/>
      <c r="O1161" s="160"/>
      <c r="P1161" s="160"/>
      <c r="Q1161" s="160"/>
      <c r="R1161" s="160"/>
      <c r="S1161" s="160"/>
      <c r="T1161" s="160"/>
      <c r="U1161" s="160"/>
      <c r="V1161" s="160"/>
      <c r="W1161" s="160"/>
      <c r="X1161" s="151"/>
      <c r="Y1161" s="151"/>
      <c r="Z1161" s="151"/>
      <c r="AA1161" s="151"/>
      <c r="AB1161" s="151"/>
      <c r="AC1161" s="151"/>
      <c r="AD1161" s="151"/>
      <c r="AE1161" s="151"/>
      <c r="AF1161" s="151"/>
      <c r="AG1161" s="151" t="s">
        <v>250</v>
      </c>
      <c r="AH1161" s="151">
        <v>0</v>
      </c>
      <c r="AI1161" s="151"/>
      <c r="AJ1161" s="151"/>
      <c r="AK1161" s="151"/>
      <c r="AL1161" s="151"/>
      <c r="AM1161" s="151"/>
      <c r="AN1161" s="151"/>
      <c r="AO1161" s="151"/>
      <c r="AP1161" s="151"/>
      <c r="AQ1161" s="151"/>
      <c r="AR1161" s="151"/>
      <c r="AS1161" s="151"/>
      <c r="AT1161" s="151"/>
      <c r="AU1161" s="151"/>
      <c r="AV1161" s="151"/>
      <c r="AW1161" s="151"/>
      <c r="AX1161" s="151"/>
      <c r="AY1161" s="151"/>
      <c r="AZ1161" s="151"/>
      <c r="BA1161" s="151"/>
      <c r="BB1161" s="151"/>
      <c r="BC1161" s="151"/>
      <c r="BD1161" s="151"/>
      <c r="BE1161" s="151"/>
      <c r="BF1161" s="151"/>
      <c r="BG1161" s="151"/>
      <c r="BH1161" s="151"/>
    </row>
    <row r="1162" spans="1:60" outlineLevel="1">
      <c r="A1162" s="158"/>
      <c r="B1162" s="159"/>
      <c r="C1162" s="199" t="s">
        <v>279</v>
      </c>
      <c r="D1162" s="192"/>
      <c r="E1162" s="193"/>
      <c r="F1162" s="160"/>
      <c r="G1162" s="160"/>
      <c r="H1162" s="160"/>
      <c r="I1162" s="160"/>
      <c r="J1162" s="160"/>
      <c r="K1162" s="160"/>
      <c r="L1162" s="160"/>
      <c r="M1162" s="160"/>
      <c r="N1162" s="160"/>
      <c r="O1162" s="160"/>
      <c r="P1162" s="160"/>
      <c r="Q1162" s="160"/>
      <c r="R1162" s="160"/>
      <c r="S1162" s="160"/>
      <c r="T1162" s="160"/>
      <c r="U1162" s="160"/>
      <c r="V1162" s="160"/>
      <c r="W1162" s="160"/>
      <c r="X1162" s="151"/>
      <c r="Y1162" s="151"/>
      <c r="Z1162" s="151"/>
      <c r="AA1162" s="151"/>
      <c r="AB1162" s="151"/>
      <c r="AC1162" s="151"/>
      <c r="AD1162" s="151"/>
      <c r="AE1162" s="151"/>
      <c r="AF1162" s="151"/>
      <c r="AG1162" s="151" t="s">
        <v>250</v>
      </c>
      <c r="AH1162" s="151"/>
      <c r="AI1162" s="151"/>
      <c r="AJ1162" s="151"/>
      <c r="AK1162" s="151"/>
      <c r="AL1162" s="151"/>
      <c r="AM1162" s="151"/>
      <c r="AN1162" s="151"/>
      <c r="AO1162" s="151"/>
      <c r="AP1162" s="151"/>
      <c r="AQ1162" s="151"/>
      <c r="AR1162" s="151"/>
      <c r="AS1162" s="151"/>
      <c r="AT1162" s="151"/>
      <c r="AU1162" s="151"/>
      <c r="AV1162" s="151"/>
      <c r="AW1162" s="151"/>
      <c r="AX1162" s="151"/>
      <c r="AY1162" s="151"/>
      <c r="AZ1162" s="151"/>
      <c r="BA1162" s="151"/>
      <c r="BB1162" s="151"/>
      <c r="BC1162" s="151"/>
      <c r="BD1162" s="151"/>
      <c r="BE1162" s="151"/>
      <c r="BF1162" s="151"/>
      <c r="BG1162" s="151"/>
      <c r="BH1162" s="151"/>
    </row>
    <row r="1163" spans="1:60" outlineLevel="1">
      <c r="A1163" s="158"/>
      <c r="B1163" s="159"/>
      <c r="C1163" s="200" t="s">
        <v>2559</v>
      </c>
      <c r="D1163" s="192"/>
      <c r="E1163" s="193">
        <v>42.96</v>
      </c>
      <c r="F1163" s="160"/>
      <c r="G1163" s="160"/>
      <c r="H1163" s="160"/>
      <c r="I1163" s="160"/>
      <c r="J1163" s="160"/>
      <c r="K1163" s="160"/>
      <c r="L1163" s="160"/>
      <c r="M1163" s="160"/>
      <c r="N1163" s="160"/>
      <c r="O1163" s="160"/>
      <c r="P1163" s="160"/>
      <c r="Q1163" s="160"/>
      <c r="R1163" s="160"/>
      <c r="S1163" s="160"/>
      <c r="T1163" s="160"/>
      <c r="U1163" s="160"/>
      <c r="V1163" s="160"/>
      <c r="W1163" s="160"/>
      <c r="X1163" s="151"/>
      <c r="Y1163" s="151"/>
      <c r="Z1163" s="151"/>
      <c r="AA1163" s="151"/>
      <c r="AB1163" s="151"/>
      <c r="AC1163" s="151"/>
      <c r="AD1163" s="151"/>
      <c r="AE1163" s="151"/>
      <c r="AF1163" s="151"/>
      <c r="AG1163" s="151" t="s">
        <v>250</v>
      </c>
      <c r="AH1163" s="151">
        <v>2</v>
      </c>
      <c r="AI1163" s="151"/>
      <c r="AJ1163" s="151"/>
      <c r="AK1163" s="151"/>
      <c r="AL1163" s="151"/>
      <c r="AM1163" s="151"/>
      <c r="AN1163" s="151"/>
      <c r="AO1163" s="151"/>
      <c r="AP1163" s="151"/>
      <c r="AQ1163" s="151"/>
      <c r="AR1163" s="151"/>
      <c r="AS1163" s="151"/>
      <c r="AT1163" s="151"/>
      <c r="AU1163" s="151"/>
      <c r="AV1163" s="151"/>
      <c r="AW1163" s="151"/>
      <c r="AX1163" s="151"/>
      <c r="AY1163" s="151"/>
      <c r="AZ1163" s="151"/>
      <c r="BA1163" s="151"/>
      <c r="BB1163" s="151"/>
      <c r="BC1163" s="151"/>
      <c r="BD1163" s="151"/>
      <c r="BE1163" s="151"/>
      <c r="BF1163" s="151"/>
      <c r="BG1163" s="151"/>
      <c r="BH1163" s="151"/>
    </row>
    <row r="1164" spans="1:60" outlineLevel="1">
      <c r="A1164" s="158"/>
      <c r="B1164" s="159"/>
      <c r="C1164" s="200" t="s">
        <v>2560</v>
      </c>
      <c r="D1164" s="192"/>
      <c r="E1164" s="193">
        <v>32.700000000000003</v>
      </c>
      <c r="F1164" s="160"/>
      <c r="G1164" s="160"/>
      <c r="H1164" s="160"/>
      <c r="I1164" s="160"/>
      <c r="J1164" s="160"/>
      <c r="K1164" s="160"/>
      <c r="L1164" s="160"/>
      <c r="M1164" s="160"/>
      <c r="N1164" s="160"/>
      <c r="O1164" s="160"/>
      <c r="P1164" s="160"/>
      <c r="Q1164" s="160"/>
      <c r="R1164" s="160"/>
      <c r="S1164" s="160"/>
      <c r="T1164" s="160"/>
      <c r="U1164" s="160"/>
      <c r="V1164" s="160"/>
      <c r="W1164" s="160"/>
      <c r="X1164" s="151"/>
      <c r="Y1164" s="151"/>
      <c r="Z1164" s="151"/>
      <c r="AA1164" s="151"/>
      <c r="AB1164" s="151"/>
      <c r="AC1164" s="151"/>
      <c r="AD1164" s="151"/>
      <c r="AE1164" s="151"/>
      <c r="AF1164" s="151"/>
      <c r="AG1164" s="151" t="s">
        <v>250</v>
      </c>
      <c r="AH1164" s="151">
        <v>2</v>
      </c>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row>
    <row r="1165" spans="1:60" outlineLevel="1">
      <c r="A1165" s="158"/>
      <c r="B1165" s="159"/>
      <c r="C1165" s="200" t="s">
        <v>2561</v>
      </c>
      <c r="D1165" s="192"/>
      <c r="E1165" s="193">
        <v>6.73</v>
      </c>
      <c r="F1165" s="160"/>
      <c r="G1165" s="160"/>
      <c r="H1165" s="160"/>
      <c r="I1165" s="160"/>
      <c r="J1165" s="160"/>
      <c r="K1165" s="160"/>
      <c r="L1165" s="160"/>
      <c r="M1165" s="160"/>
      <c r="N1165" s="160"/>
      <c r="O1165" s="160"/>
      <c r="P1165" s="160"/>
      <c r="Q1165" s="160"/>
      <c r="R1165" s="160"/>
      <c r="S1165" s="160"/>
      <c r="T1165" s="160"/>
      <c r="U1165" s="160"/>
      <c r="V1165" s="160"/>
      <c r="W1165" s="160"/>
      <c r="X1165" s="151"/>
      <c r="Y1165" s="151"/>
      <c r="Z1165" s="151"/>
      <c r="AA1165" s="151"/>
      <c r="AB1165" s="151"/>
      <c r="AC1165" s="151"/>
      <c r="AD1165" s="151"/>
      <c r="AE1165" s="151"/>
      <c r="AF1165" s="151"/>
      <c r="AG1165" s="151" t="s">
        <v>250</v>
      </c>
      <c r="AH1165" s="151">
        <v>2</v>
      </c>
      <c r="AI1165" s="151"/>
      <c r="AJ1165" s="151"/>
      <c r="AK1165" s="151"/>
      <c r="AL1165" s="151"/>
      <c r="AM1165" s="151"/>
      <c r="AN1165" s="151"/>
      <c r="AO1165" s="151"/>
      <c r="AP1165" s="151"/>
      <c r="AQ1165" s="151"/>
      <c r="AR1165" s="151"/>
      <c r="AS1165" s="151"/>
      <c r="AT1165" s="151"/>
      <c r="AU1165" s="151"/>
      <c r="AV1165" s="151"/>
      <c r="AW1165" s="151"/>
      <c r="AX1165" s="151"/>
      <c r="AY1165" s="151"/>
      <c r="AZ1165" s="151"/>
      <c r="BA1165" s="151"/>
      <c r="BB1165" s="151"/>
      <c r="BC1165" s="151"/>
      <c r="BD1165" s="151"/>
      <c r="BE1165" s="151"/>
      <c r="BF1165" s="151"/>
      <c r="BG1165" s="151"/>
      <c r="BH1165" s="151"/>
    </row>
    <row r="1166" spans="1:60" outlineLevel="1">
      <c r="A1166" s="158"/>
      <c r="B1166" s="159"/>
      <c r="C1166" s="200" t="s">
        <v>2562</v>
      </c>
      <c r="D1166" s="192"/>
      <c r="E1166" s="193">
        <v>29.88</v>
      </c>
      <c r="F1166" s="160"/>
      <c r="G1166" s="160"/>
      <c r="H1166" s="160"/>
      <c r="I1166" s="160"/>
      <c r="J1166" s="160"/>
      <c r="K1166" s="160"/>
      <c r="L1166" s="160"/>
      <c r="M1166" s="160"/>
      <c r="N1166" s="160"/>
      <c r="O1166" s="160"/>
      <c r="P1166" s="160"/>
      <c r="Q1166" s="160"/>
      <c r="R1166" s="160"/>
      <c r="S1166" s="160"/>
      <c r="T1166" s="160"/>
      <c r="U1166" s="160"/>
      <c r="V1166" s="160"/>
      <c r="W1166" s="160"/>
      <c r="X1166" s="151"/>
      <c r="Y1166" s="151"/>
      <c r="Z1166" s="151"/>
      <c r="AA1166" s="151"/>
      <c r="AB1166" s="151"/>
      <c r="AC1166" s="151"/>
      <c r="AD1166" s="151"/>
      <c r="AE1166" s="151"/>
      <c r="AF1166" s="151"/>
      <c r="AG1166" s="151" t="s">
        <v>250</v>
      </c>
      <c r="AH1166" s="151">
        <v>2</v>
      </c>
      <c r="AI1166" s="151"/>
      <c r="AJ1166" s="151"/>
      <c r="AK1166" s="151"/>
      <c r="AL1166" s="151"/>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row>
    <row r="1167" spans="1:60" outlineLevel="1">
      <c r="A1167" s="158"/>
      <c r="B1167" s="159"/>
      <c r="C1167" s="200" t="s">
        <v>2563</v>
      </c>
      <c r="D1167" s="192"/>
      <c r="E1167" s="193">
        <v>77.61</v>
      </c>
      <c r="F1167" s="160"/>
      <c r="G1167" s="160"/>
      <c r="H1167" s="160"/>
      <c r="I1167" s="160"/>
      <c r="J1167" s="160"/>
      <c r="K1167" s="160"/>
      <c r="L1167" s="160"/>
      <c r="M1167" s="160"/>
      <c r="N1167" s="160"/>
      <c r="O1167" s="160"/>
      <c r="P1167" s="160"/>
      <c r="Q1167" s="160"/>
      <c r="R1167" s="160"/>
      <c r="S1167" s="160"/>
      <c r="T1167" s="160"/>
      <c r="U1167" s="160"/>
      <c r="V1167" s="160"/>
      <c r="W1167" s="160"/>
      <c r="X1167" s="151"/>
      <c r="Y1167" s="151"/>
      <c r="Z1167" s="151"/>
      <c r="AA1167" s="151"/>
      <c r="AB1167" s="151"/>
      <c r="AC1167" s="151"/>
      <c r="AD1167" s="151"/>
      <c r="AE1167" s="151"/>
      <c r="AF1167" s="151"/>
      <c r="AG1167" s="151" t="s">
        <v>250</v>
      </c>
      <c r="AH1167" s="151">
        <v>2</v>
      </c>
      <c r="AI1167" s="151"/>
      <c r="AJ1167" s="151"/>
      <c r="AK1167" s="151"/>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row>
    <row r="1168" spans="1:60" outlineLevel="1">
      <c r="A1168" s="158"/>
      <c r="B1168" s="159"/>
      <c r="C1168" s="200" t="s">
        <v>2564</v>
      </c>
      <c r="D1168" s="192"/>
      <c r="E1168" s="193">
        <v>11.32</v>
      </c>
      <c r="F1168" s="160"/>
      <c r="G1168" s="160"/>
      <c r="H1168" s="160"/>
      <c r="I1168" s="160"/>
      <c r="J1168" s="160"/>
      <c r="K1168" s="160"/>
      <c r="L1168" s="160"/>
      <c r="M1168" s="160"/>
      <c r="N1168" s="160"/>
      <c r="O1168" s="160"/>
      <c r="P1168" s="160"/>
      <c r="Q1168" s="160"/>
      <c r="R1168" s="160"/>
      <c r="S1168" s="160"/>
      <c r="T1168" s="160"/>
      <c r="U1168" s="160"/>
      <c r="V1168" s="160"/>
      <c r="W1168" s="160"/>
      <c r="X1168" s="151"/>
      <c r="Y1168" s="151"/>
      <c r="Z1168" s="151"/>
      <c r="AA1168" s="151"/>
      <c r="AB1168" s="151"/>
      <c r="AC1168" s="151"/>
      <c r="AD1168" s="151"/>
      <c r="AE1168" s="151"/>
      <c r="AF1168" s="151"/>
      <c r="AG1168" s="151" t="s">
        <v>250</v>
      </c>
      <c r="AH1168" s="151">
        <v>2</v>
      </c>
      <c r="AI1168" s="151"/>
      <c r="AJ1168" s="151"/>
      <c r="AK1168" s="151"/>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row>
    <row r="1169" spans="1:60" outlineLevel="1">
      <c r="A1169" s="158"/>
      <c r="B1169" s="159"/>
      <c r="C1169" s="200" t="s">
        <v>2565</v>
      </c>
      <c r="D1169" s="192"/>
      <c r="E1169" s="193">
        <v>7.61</v>
      </c>
      <c r="F1169" s="160"/>
      <c r="G1169" s="160"/>
      <c r="H1169" s="160"/>
      <c r="I1169" s="160"/>
      <c r="J1169" s="160"/>
      <c r="K1169" s="160"/>
      <c r="L1169" s="160"/>
      <c r="M1169" s="160"/>
      <c r="N1169" s="160"/>
      <c r="O1169" s="160"/>
      <c r="P1169" s="160"/>
      <c r="Q1169" s="160"/>
      <c r="R1169" s="160"/>
      <c r="S1169" s="160"/>
      <c r="T1169" s="160"/>
      <c r="U1169" s="160"/>
      <c r="V1169" s="160"/>
      <c r="W1169" s="160"/>
      <c r="X1169" s="151"/>
      <c r="Y1169" s="151"/>
      <c r="Z1169" s="151"/>
      <c r="AA1169" s="151"/>
      <c r="AB1169" s="151"/>
      <c r="AC1169" s="151"/>
      <c r="AD1169" s="151"/>
      <c r="AE1169" s="151"/>
      <c r="AF1169" s="151"/>
      <c r="AG1169" s="151" t="s">
        <v>250</v>
      </c>
      <c r="AH1169" s="151">
        <v>2</v>
      </c>
      <c r="AI1169" s="151"/>
      <c r="AJ1169" s="151"/>
      <c r="AK1169" s="151"/>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row>
    <row r="1170" spans="1:60" outlineLevel="1">
      <c r="A1170" s="158"/>
      <c r="B1170" s="159"/>
      <c r="C1170" s="200" t="s">
        <v>2566</v>
      </c>
      <c r="D1170" s="192"/>
      <c r="E1170" s="193">
        <v>3.3</v>
      </c>
      <c r="F1170" s="160"/>
      <c r="G1170" s="160"/>
      <c r="H1170" s="160"/>
      <c r="I1170" s="160"/>
      <c r="J1170" s="160"/>
      <c r="K1170" s="160"/>
      <c r="L1170" s="160"/>
      <c r="M1170" s="160"/>
      <c r="N1170" s="160"/>
      <c r="O1170" s="160"/>
      <c r="P1170" s="160"/>
      <c r="Q1170" s="160"/>
      <c r="R1170" s="160"/>
      <c r="S1170" s="160"/>
      <c r="T1170" s="160"/>
      <c r="U1170" s="160"/>
      <c r="V1170" s="160"/>
      <c r="W1170" s="160"/>
      <c r="X1170" s="151"/>
      <c r="Y1170" s="151"/>
      <c r="Z1170" s="151"/>
      <c r="AA1170" s="151"/>
      <c r="AB1170" s="151"/>
      <c r="AC1170" s="151"/>
      <c r="AD1170" s="151"/>
      <c r="AE1170" s="151"/>
      <c r="AF1170" s="151"/>
      <c r="AG1170" s="151" t="s">
        <v>250</v>
      </c>
      <c r="AH1170" s="151">
        <v>2</v>
      </c>
      <c r="AI1170" s="151"/>
      <c r="AJ1170" s="151"/>
      <c r="AK1170" s="151"/>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row>
    <row r="1171" spans="1:60" outlineLevel="1">
      <c r="A1171" s="158"/>
      <c r="B1171" s="159"/>
      <c r="C1171" s="200" t="s">
        <v>2567</v>
      </c>
      <c r="D1171" s="192"/>
      <c r="E1171" s="193">
        <v>2.7</v>
      </c>
      <c r="F1171" s="160"/>
      <c r="G1171" s="160"/>
      <c r="H1171" s="160"/>
      <c r="I1171" s="160"/>
      <c r="J1171" s="160"/>
      <c r="K1171" s="160"/>
      <c r="L1171" s="160"/>
      <c r="M1171" s="160"/>
      <c r="N1171" s="160"/>
      <c r="O1171" s="160"/>
      <c r="P1171" s="160"/>
      <c r="Q1171" s="160"/>
      <c r="R1171" s="160"/>
      <c r="S1171" s="160"/>
      <c r="T1171" s="160"/>
      <c r="U1171" s="160"/>
      <c r="V1171" s="160"/>
      <c r="W1171" s="160"/>
      <c r="X1171" s="151"/>
      <c r="Y1171" s="151"/>
      <c r="Z1171" s="151"/>
      <c r="AA1171" s="151"/>
      <c r="AB1171" s="151"/>
      <c r="AC1171" s="151"/>
      <c r="AD1171" s="151"/>
      <c r="AE1171" s="151"/>
      <c r="AF1171" s="151"/>
      <c r="AG1171" s="151" t="s">
        <v>250</v>
      </c>
      <c r="AH1171" s="151">
        <v>2</v>
      </c>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row>
    <row r="1172" spans="1:60" outlineLevel="1">
      <c r="A1172" s="158"/>
      <c r="B1172" s="159"/>
      <c r="C1172" s="200" t="s">
        <v>2568</v>
      </c>
      <c r="D1172" s="192"/>
      <c r="E1172" s="193">
        <v>27.85</v>
      </c>
      <c r="F1172" s="160"/>
      <c r="G1172" s="160"/>
      <c r="H1172" s="160"/>
      <c r="I1172" s="160"/>
      <c r="J1172" s="160"/>
      <c r="K1172" s="160"/>
      <c r="L1172" s="160"/>
      <c r="M1172" s="160"/>
      <c r="N1172" s="160"/>
      <c r="O1172" s="160"/>
      <c r="P1172" s="160"/>
      <c r="Q1172" s="160"/>
      <c r="R1172" s="160"/>
      <c r="S1172" s="160"/>
      <c r="T1172" s="160"/>
      <c r="U1172" s="160"/>
      <c r="V1172" s="160"/>
      <c r="W1172" s="160"/>
      <c r="X1172" s="151"/>
      <c r="Y1172" s="151"/>
      <c r="Z1172" s="151"/>
      <c r="AA1172" s="151"/>
      <c r="AB1172" s="151"/>
      <c r="AC1172" s="151"/>
      <c r="AD1172" s="151"/>
      <c r="AE1172" s="151"/>
      <c r="AF1172" s="151"/>
      <c r="AG1172" s="151" t="s">
        <v>250</v>
      </c>
      <c r="AH1172" s="151">
        <v>2</v>
      </c>
      <c r="AI1172" s="151"/>
      <c r="AJ1172" s="151"/>
      <c r="AK1172" s="151"/>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row>
    <row r="1173" spans="1:60" outlineLevel="1">
      <c r="A1173" s="158"/>
      <c r="B1173" s="159"/>
      <c r="C1173" s="200" t="s">
        <v>2569</v>
      </c>
      <c r="D1173" s="192"/>
      <c r="E1173" s="193">
        <v>33</v>
      </c>
      <c r="F1173" s="160"/>
      <c r="G1173" s="160"/>
      <c r="H1173" s="160"/>
      <c r="I1173" s="160"/>
      <c r="J1173" s="160"/>
      <c r="K1173" s="160"/>
      <c r="L1173" s="160"/>
      <c r="M1173" s="160"/>
      <c r="N1173" s="160"/>
      <c r="O1173" s="160"/>
      <c r="P1173" s="160"/>
      <c r="Q1173" s="160"/>
      <c r="R1173" s="160"/>
      <c r="S1173" s="160"/>
      <c r="T1173" s="160"/>
      <c r="U1173" s="160"/>
      <c r="V1173" s="160"/>
      <c r="W1173" s="160"/>
      <c r="X1173" s="151"/>
      <c r="Y1173" s="151"/>
      <c r="Z1173" s="151"/>
      <c r="AA1173" s="151"/>
      <c r="AB1173" s="151"/>
      <c r="AC1173" s="151"/>
      <c r="AD1173" s="151"/>
      <c r="AE1173" s="151"/>
      <c r="AF1173" s="151"/>
      <c r="AG1173" s="151" t="s">
        <v>250</v>
      </c>
      <c r="AH1173" s="151">
        <v>2</v>
      </c>
      <c r="AI1173" s="151"/>
      <c r="AJ1173" s="151"/>
      <c r="AK1173" s="151"/>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row>
    <row r="1174" spans="1:60" outlineLevel="1">
      <c r="A1174" s="158"/>
      <c r="B1174" s="159"/>
      <c r="C1174" s="200" t="s">
        <v>2570</v>
      </c>
      <c r="D1174" s="192"/>
      <c r="E1174" s="193">
        <v>64.8</v>
      </c>
      <c r="F1174" s="160"/>
      <c r="G1174" s="160"/>
      <c r="H1174" s="160"/>
      <c r="I1174" s="160"/>
      <c r="J1174" s="160"/>
      <c r="K1174" s="160"/>
      <c r="L1174" s="160"/>
      <c r="M1174" s="160"/>
      <c r="N1174" s="160"/>
      <c r="O1174" s="160"/>
      <c r="P1174" s="160"/>
      <c r="Q1174" s="160"/>
      <c r="R1174" s="160"/>
      <c r="S1174" s="160"/>
      <c r="T1174" s="160"/>
      <c r="U1174" s="160"/>
      <c r="V1174" s="160"/>
      <c r="W1174" s="160"/>
      <c r="X1174" s="151"/>
      <c r="Y1174" s="151"/>
      <c r="Z1174" s="151"/>
      <c r="AA1174" s="151"/>
      <c r="AB1174" s="151"/>
      <c r="AC1174" s="151"/>
      <c r="AD1174" s="151"/>
      <c r="AE1174" s="151"/>
      <c r="AF1174" s="151"/>
      <c r="AG1174" s="151" t="s">
        <v>250</v>
      </c>
      <c r="AH1174" s="151">
        <v>2</v>
      </c>
      <c r="AI1174" s="151"/>
      <c r="AJ1174" s="151"/>
      <c r="AK1174" s="151"/>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row>
    <row r="1175" spans="1:60" outlineLevel="1">
      <c r="A1175" s="158"/>
      <c r="B1175" s="159"/>
      <c r="C1175" s="200" t="s">
        <v>2571</v>
      </c>
      <c r="D1175" s="192"/>
      <c r="E1175" s="193">
        <v>6.98</v>
      </c>
      <c r="F1175" s="160"/>
      <c r="G1175" s="160"/>
      <c r="H1175" s="160"/>
      <c r="I1175" s="160"/>
      <c r="J1175" s="160"/>
      <c r="K1175" s="160"/>
      <c r="L1175" s="160"/>
      <c r="M1175" s="160"/>
      <c r="N1175" s="160"/>
      <c r="O1175" s="160"/>
      <c r="P1175" s="160"/>
      <c r="Q1175" s="160"/>
      <c r="R1175" s="160"/>
      <c r="S1175" s="160"/>
      <c r="T1175" s="160"/>
      <c r="U1175" s="160"/>
      <c r="V1175" s="160"/>
      <c r="W1175" s="160"/>
      <c r="X1175" s="151"/>
      <c r="Y1175" s="151"/>
      <c r="Z1175" s="151"/>
      <c r="AA1175" s="151"/>
      <c r="AB1175" s="151"/>
      <c r="AC1175" s="151"/>
      <c r="AD1175" s="151"/>
      <c r="AE1175" s="151"/>
      <c r="AF1175" s="151"/>
      <c r="AG1175" s="151" t="s">
        <v>250</v>
      </c>
      <c r="AH1175" s="151">
        <v>2</v>
      </c>
      <c r="AI1175" s="151"/>
      <c r="AJ1175" s="151"/>
      <c r="AK1175" s="151"/>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row>
    <row r="1176" spans="1:60" outlineLevel="1">
      <c r="A1176" s="158"/>
      <c r="B1176" s="159"/>
      <c r="C1176" s="200" t="s">
        <v>2572</v>
      </c>
      <c r="D1176" s="192"/>
      <c r="E1176" s="193">
        <v>5.85</v>
      </c>
      <c r="F1176" s="160"/>
      <c r="G1176" s="160"/>
      <c r="H1176" s="160"/>
      <c r="I1176" s="160"/>
      <c r="J1176" s="160"/>
      <c r="K1176" s="160"/>
      <c r="L1176" s="160"/>
      <c r="M1176" s="160"/>
      <c r="N1176" s="160"/>
      <c r="O1176" s="160"/>
      <c r="P1176" s="160"/>
      <c r="Q1176" s="160"/>
      <c r="R1176" s="160"/>
      <c r="S1176" s="160"/>
      <c r="T1176" s="160"/>
      <c r="U1176" s="160"/>
      <c r="V1176" s="160"/>
      <c r="W1176" s="160"/>
      <c r="X1176" s="151"/>
      <c r="Y1176" s="151"/>
      <c r="Z1176" s="151"/>
      <c r="AA1176" s="151"/>
      <c r="AB1176" s="151"/>
      <c r="AC1176" s="151"/>
      <c r="AD1176" s="151"/>
      <c r="AE1176" s="151"/>
      <c r="AF1176" s="151"/>
      <c r="AG1176" s="151" t="s">
        <v>250</v>
      </c>
      <c r="AH1176" s="151">
        <v>2</v>
      </c>
      <c r="AI1176" s="151"/>
      <c r="AJ1176" s="151"/>
      <c r="AK1176" s="151"/>
      <c r="AL1176" s="151"/>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row>
    <row r="1177" spans="1:60" outlineLevel="1">
      <c r="A1177" s="158"/>
      <c r="B1177" s="159"/>
      <c r="C1177" s="200" t="s">
        <v>2573</v>
      </c>
      <c r="D1177" s="192"/>
      <c r="E1177" s="193">
        <v>3.85</v>
      </c>
      <c r="F1177" s="160"/>
      <c r="G1177" s="160"/>
      <c r="H1177" s="160"/>
      <c r="I1177" s="160"/>
      <c r="J1177" s="160"/>
      <c r="K1177" s="160"/>
      <c r="L1177" s="160"/>
      <c r="M1177" s="160"/>
      <c r="N1177" s="160"/>
      <c r="O1177" s="160"/>
      <c r="P1177" s="160"/>
      <c r="Q1177" s="160"/>
      <c r="R1177" s="160"/>
      <c r="S1177" s="160"/>
      <c r="T1177" s="160"/>
      <c r="U1177" s="160"/>
      <c r="V1177" s="160"/>
      <c r="W1177" s="160"/>
      <c r="X1177" s="151"/>
      <c r="Y1177" s="151"/>
      <c r="Z1177" s="151"/>
      <c r="AA1177" s="151"/>
      <c r="AB1177" s="151"/>
      <c r="AC1177" s="151"/>
      <c r="AD1177" s="151"/>
      <c r="AE1177" s="151"/>
      <c r="AF1177" s="151"/>
      <c r="AG1177" s="151" t="s">
        <v>250</v>
      </c>
      <c r="AH1177" s="151">
        <v>2</v>
      </c>
      <c r="AI1177" s="151"/>
      <c r="AJ1177" s="151"/>
      <c r="AK1177" s="151"/>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row>
    <row r="1178" spans="1:60" outlineLevel="1">
      <c r="A1178" s="158"/>
      <c r="B1178" s="159"/>
      <c r="C1178" s="200" t="s">
        <v>2574</v>
      </c>
      <c r="D1178" s="192"/>
      <c r="E1178" s="193">
        <v>3.87</v>
      </c>
      <c r="F1178" s="160"/>
      <c r="G1178" s="160"/>
      <c r="H1178" s="160"/>
      <c r="I1178" s="160"/>
      <c r="J1178" s="160"/>
      <c r="K1178" s="160"/>
      <c r="L1178" s="160"/>
      <c r="M1178" s="160"/>
      <c r="N1178" s="160"/>
      <c r="O1178" s="160"/>
      <c r="P1178" s="160"/>
      <c r="Q1178" s="160"/>
      <c r="R1178" s="160"/>
      <c r="S1178" s="160"/>
      <c r="T1178" s="160"/>
      <c r="U1178" s="160"/>
      <c r="V1178" s="160"/>
      <c r="W1178" s="160"/>
      <c r="X1178" s="151"/>
      <c r="Y1178" s="151"/>
      <c r="Z1178" s="151"/>
      <c r="AA1178" s="151"/>
      <c r="AB1178" s="151"/>
      <c r="AC1178" s="151"/>
      <c r="AD1178" s="151"/>
      <c r="AE1178" s="151"/>
      <c r="AF1178" s="151"/>
      <c r="AG1178" s="151" t="s">
        <v>250</v>
      </c>
      <c r="AH1178" s="151">
        <v>2</v>
      </c>
      <c r="AI1178" s="151"/>
      <c r="AJ1178" s="151"/>
      <c r="AK1178" s="151"/>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row>
    <row r="1179" spans="1:60" outlineLevel="1">
      <c r="A1179" s="158"/>
      <c r="B1179" s="159"/>
      <c r="C1179" s="201" t="s">
        <v>284</v>
      </c>
      <c r="D1179" s="194"/>
      <c r="E1179" s="195">
        <v>361.01</v>
      </c>
      <c r="F1179" s="160"/>
      <c r="G1179" s="160"/>
      <c r="H1179" s="160"/>
      <c r="I1179" s="160"/>
      <c r="J1179" s="160"/>
      <c r="K1179" s="160"/>
      <c r="L1179" s="160"/>
      <c r="M1179" s="160"/>
      <c r="N1179" s="160"/>
      <c r="O1179" s="160"/>
      <c r="P1179" s="160"/>
      <c r="Q1179" s="160"/>
      <c r="R1179" s="160"/>
      <c r="S1179" s="160"/>
      <c r="T1179" s="160"/>
      <c r="U1179" s="160"/>
      <c r="V1179" s="160"/>
      <c r="W1179" s="160"/>
      <c r="X1179" s="151"/>
      <c r="Y1179" s="151"/>
      <c r="Z1179" s="151"/>
      <c r="AA1179" s="151"/>
      <c r="AB1179" s="151"/>
      <c r="AC1179" s="151"/>
      <c r="AD1179" s="151"/>
      <c r="AE1179" s="151"/>
      <c r="AF1179" s="151"/>
      <c r="AG1179" s="151" t="s">
        <v>250</v>
      </c>
      <c r="AH1179" s="151">
        <v>3</v>
      </c>
      <c r="AI1179" s="151"/>
      <c r="AJ1179" s="151"/>
      <c r="AK1179" s="151"/>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row>
    <row r="1180" spans="1:60" outlineLevel="1">
      <c r="A1180" s="158"/>
      <c r="B1180" s="159"/>
      <c r="C1180" s="199" t="s">
        <v>285</v>
      </c>
      <c r="D1180" s="192"/>
      <c r="E1180" s="193"/>
      <c r="F1180" s="160"/>
      <c r="G1180" s="160"/>
      <c r="H1180" s="160"/>
      <c r="I1180" s="160"/>
      <c r="J1180" s="160"/>
      <c r="K1180" s="160"/>
      <c r="L1180" s="160"/>
      <c r="M1180" s="160"/>
      <c r="N1180" s="160"/>
      <c r="O1180" s="160"/>
      <c r="P1180" s="160"/>
      <c r="Q1180" s="160"/>
      <c r="R1180" s="160"/>
      <c r="S1180" s="160"/>
      <c r="T1180" s="160"/>
      <c r="U1180" s="160"/>
      <c r="V1180" s="160"/>
      <c r="W1180" s="160"/>
      <c r="X1180" s="151"/>
      <c r="Y1180" s="151"/>
      <c r="Z1180" s="151"/>
      <c r="AA1180" s="151"/>
      <c r="AB1180" s="151"/>
      <c r="AC1180" s="151"/>
      <c r="AD1180" s="151"/>
      <c r="AE1180" s="151"/>
      <c r="AF1180" s="151"/>
      <c r="AG1180" s="151" t="s">
        <v>250</v>
      </c>
      <c r="AH1180" s="151"/>
      <c r="AI1180" s="151"/>
      <c r="AJ1180" s="151"/>
      <c r="AK1180" s="151"/>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row>
    <row r="1181" spans="1:60" outlineLevel="1">
      <c r="A1181" s="158"/>
      <c r="B1181" s="159"/>
      <c r="C1181" s="198" t="s">
        <v>2689</v>
      </c>
      <c r="D1181" s="190"/>
      <c r="E1181" s="191">
        <v>61.371699999999997</v>
      </c>
      <c r="F1181" s="160"/>
      <c r="G1181" s="160"/>
      <c r="H1181" s="160"/>
      <c r="I1181" s="160"/>
      <c r="J1181" s="160"/>
      <c r="K1181" s="160"/>
      <c r="L1181" s="160"/>
      <c r="M1181" s="160"/>
      <c r="N1181" s="160"/>
      <c r="O1181" s="160"/>
      <c r="P1181" s="160"/>
      <c r="Q1181" s="160"/>
      <c r="R1181" s="160"/>
      <c r="S1181" s="160"/>
      <c r="T1181" s="160"/>
      <c r="U1181" s="160"/>
      <c r="V1181" s="160"/>
      <c r="W1181" s="160"/>
      <c r="X1181" s="151"/>
      <c r="Y1181" s="151"/>
      <c r="Z1181" s="151"/>
      <c r="AA1181" s="151"/>
      <c r="AB1181" s="151"/>
      <c r="AC1181" s="151"/>
      <c r="AD1181" s="151"/>
      <c r="AE1181" s="151"/>
      <c r="AF1181" s="151"/>
      <c r="AG1181" s="151" t="s">
        <v>250</v>
      </c>
      <c r="AH1181" s="151">
        <v>0</v>
      </c>
      <c r="AI1181" s="151"/>
      <c r="AJ1181" s="151"/>
      <c r="AK1181" s="151"/>
      <c r="AL1181" s="151"/>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row>
    <row r="1182" spans="1:60" outlineLevel="1">
      <c r="A1182" s="158"/>
      <c r="B1182" s="159"/>
      <c r="C1182" s="199" t="s">
        <v>279</v>
      </c>
      <c r="D1182" s="192"/>
      <c r="E1182" s="193"/>
      <c r="F1182" s="160"/>
      <c r="G1182" s="160"/>
      <c r="H1182" s="160"/>
      <c r="I1182" s="160"/>
      <c r="J1182" s="160"/>
      <c r="K1182" s="160"/>
      <c r="L1182" s="160"/>
      <c r="M1182" s="160"/>
      <c r="N1182" s="160"/>
      <c r="O1182" s="160"/>
      <c r="P1182" s="160"/>
      <c r="Q1182" s="160"/>
      <c r="R1182" s="160"/>
      <c r="S1182" s="160"/>
      <c r="T1182" s="160"/>
      <c r="U1182" s="160"/>
      <c r="V1182" s="160"/>
      <c r="W1182" s="160"/>
      <c r="X1182" s="151"/>
      <c r="Y1182" s="151"/>
      <c r="Z1182" s="151"/>
      <c r="AA1182" s="151"/>
      <c r="AB1182" s="151"/>
      <c r="AC1182" s="151"/>
      <c r="AD1182" s="151"/>
      <c r="AE1182" s="151"/>
      <c r="AF1182" s="151"/>
      <c r="AG1182" s="151" t="s">
        <v>250</v>
      </c>
      <c r="AH1182" s="151"/>
      <c r="AI1182" s="151"/>
      <c r="AJ1182" s="151"/>
      <c r="AK1182" s="151"/>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row>
    <row r="1183" spans="1:60" outlineLevel="1">
      <c r="A1183" s="158"/>
      <c r="B1183" s="159"/>
      <c r="C1183" s="200" t="s">
        <v>2576</v>
      </c>
      <c r="D1183" s="192"/>
      <c r="E1183" s="193">
        <v>5.0199999999999996</v>
      </c>
      <c r="F1183" s="160"/>
      <c r="G1183" s="160"/>
      <c r="H1183" s="160"/>
      <c r="I1183" s="160"/>
      <c r="J1183" s="160"/>
      <c r="K1183" s="160"/>
      <c r="L1183" s="160"/>
      <c r="M1183" s="160"/>
      <c r="N1183" s="160"/>
      <c r="O1183" s="160"/>
      <c r="P1183" s="160"/>
      <c r="Q1183" s="160"/>
      <c r="R1183" s="160"/>
      <c r="S1183" s="160"/>
      <c r="T1183" s="160"/>
      <c r="U1183" s="160"/>
      <c r="V1183" s="160"/>
      <c r="W1183" s="160"/>
      <c r="X1183" s="151"/>
      <c r="Y1183" s="151"/>
      <c r="Z1183" s="151"/>
      <c r="AA1183" s="151"/>
      <c r="AB1183" s="151"/>
      <c r="AC1183" s="151"/>
      <c r="AD1183" s="151"/>
      <c r="AE1183" s="151"/>
      <c r="AF1183" s="151"/>
      <c r="AG1183" s="151" t="s">
        <v>250</v>
      </c>
      <c r="AH1183" s="151">
        <v>2</v>
      </c>
      <c r="AI1183" s="151"/>
      <c r="AJ1183" s="151"/>
      <c r="AK1183" s="151"/>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row>
    <row r="1184" spans="1:60" outlineLevel="1">
      <c r="A1184" s="158"/>
      <c r="B1184" s="159"/>
      <c r="C1184" s="200" t="s">
        <v>2577</v>
      </c>
      <c r="D1184" s="192"/>
      <c r="E1184" s="193">
        <v>7.19</v>
      </c>
      <c r="F1184" s="160"/>
      <c r="G1184" s="160"/>
      <c r="H1184" s="160"/>
      <c r="I1184" s="160"/>
      <c r="J1184" s="160"/>
      <c r="K1184" s="160"/>
      <c r="L1184" s="160"/>
      <c r="M1184" s="160"/>
      <c r="N1184" s="160"/>
      <c r="O1184" s="160"/>
      <c r="P1184" s="160"/>
      <c r="Q1184" s="160"/>
      <c r="R1184" s="160"/>
      <c r="S1184" s="160"/>
      <c r="T1184" s="160"/>
      <c r="U1184" s="160"/>
      <c r="V1184" s="160"/>
      <c r="W1184" s="160"/>
      <c r="X1184" s="151"/>
      <c r="Y1184" s="151"/>
      <c r="Z1184" s="151"/>
      <c r="AA1184" s="151"/>
      <c r="AB1184" s="151"/>
      <c r="AC1184" s="151"/>
      <c r="AD1184" s="151"/>
      <c r="AE1184" s="151"/>
      <c r="AF1184" s="151"/>
      <c r="AG1184" s="151" t="s">
        <v>250</v>
      </c>
      <c r="AH1184" s="151">
        <v>2</v>
      </c>
      <c r="AI1184" s="151"/>
      <c r="AJ1184" s="151"/>
      <c r="AK1184" s="151"/>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row>
    <row r="1185" spans="1:60" outlineLevel="1">
      <c r="A1185" s="158"/>
      <c r="B1185" s="159"/>
      <c r="C1185" s="201" t="s">
        <v>284</v>
      </c>
      <c r="D1185" s="194"/>
      <c r="E1185" s="195">
        <v>12.21</v>
      </c>
      <c r="F1185" s="160"/>
      <c r="G1185" s="160"/>
      <c r="H1185" s="160"/>
      <c r="I1185" s="160"/>
      <c r="J1185" s="160"/>
      <c r="K1185" s="160"/>
      <c r="L1185" s="160"/>
      <c r="M1185" s="160"/>
      <c r="N1185" s="160"/>
      <c r="O1185" s="160"/>
      <c r="P1185" s="160"/>
      <c r="Q1185" s="160"/>
      <c r="R1185" s="160"/>
      <c r="S1185" s="160"/>
      <c r="T1185" s="160"/>
      <c r="U1185" s="160"/>
      <c r="V1185" s="160"/>
      <c r="W1185" s="160"/>
      <c r="X1185" s="151"/>
      <c r="Y1185" s="151"/>
      <c r="Z1185" s="151"/>
      <c r="AA1185" s="151"/>
      <c r="AB1185" s="151"/>
      <c r="AC1185" s="151"/>
      <c r="AD1185" s="151"/>
      <c r="AE1185" s="151"/>
      <c r="AF1185" s="151"/>
      <c r="AG1185" s="151" t="s">
        <v>250</v>
      </c>
      <c r="AH1185" s="151">
        <v>3</v>
      </c>
      <c r="AI1185" s="151"/>
      <c r="AJ1185" s="151"/>
      <c r="AK1185" s="151"/>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row>
    <row r="1186" spans="1:60" outlineLevel="1">
      <c r="A1186" s="158"/>
      <c r="B1186" s="159"/>
      <c r="C1186" s="199" t="s">
        <v>285</v>
      </c>
      <c r="D1186" s="192"/>
      <c r="E1186" s="193"/>
      <c r="F1186" s="160"/>
      <c r="G1186" s="160"/>
      <c r="H1186" s="160"/>
      <c r="I1186" s="160"/>
      <c r="J1186" s="160"/>
      <c r="K1186" s="160"/>
      <c r="L1186" s="160"/>
      <c r="M1186" s="160"/>
      <c r="N1186" s="160"/>
      <c r="O1186" s="160"/>
      <c r="P1186" s="160"/>
      <c r="Q1186" s="160"/>
      <c r="R1186" s="160"/>
      <c r="S1186" s="160"/>
      <c r="T1186" s="160"/>
      <c r="U1186" s="160"/>
      <c r="V1186" s="160"/>
      <c r="W1186" s="160"/>
      <c r="X1186" s="151"/>
      <c r="Y1186" s="151"/>
      <c r="Z1186" s="151"/>
      <c r="AA1186" s="151"/>
      <c r="AB1186" s="151"/>
      <c r="AC1186" s="151"/>
      <c r="AD1186" s="151"/>
      <c r="AE1186" s="151"/>
      <c r="AF1186" s="151"/>
      <c r="AG1186" s="151" t="s">
        <v>250</v>
      </c>
      <c r="AH1186" s="151"/>
      <c r="AI1186" s="151"/>
      <c r="AJ1186" s="151"/>
      <c r="AK1186" s="151"/>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row>
    <row r="1187" spans="1:60" outlineLevel="1">
      <c r="A1187" s="158"/>
      <c r="B1187" s="159"/>
      <c r="C1187" s="198" t="s">
        <v>2641</v>
      </c>
      <c r="D1187" s="190"/>
      <c r="E1187" s="191">
        <v>6.1050000000000004</v>
      </c>
      <c r="F1187" s="160"/>
      <c r="G1187" s="160"/>
      <c r="H1187" s="160"/>
      <c r="I1187" s="160"/>
      <c r="J1187" s="160"/>
      <c r="K1187" s="160"/>
      <c r="L1187" s="160"/>
      <c r="M1187" s="160"/>
      <c r="N1187" s="160"/>
      <c r="O1187" s="160"/>
      <c r="P1187" s="160"/>
      <c r="Q1187" s="160"/>
      <c r="R1187" s="160"/>
      <c r="S1187" s="160"/>
      <c r="T1187" s="160"/>
      <c r="U1187" s="160"/>
      <c r="V1187" s="160"/>
      <c r="W1187" s="160"/>
      <c r="X1187" s="151"/>
      <c r="Y1187" s="151"/>
      <c r="Z1187" s="151"/>
      <c r="AA1187" s="151"/>
      <c r="AB1187" s="151"/>
      <c r="AC1187" s="151"/>
      <c r="AD1187" s="151"/>
      <c r="AE1187" s="151"/>
      <c r="AF1187" s="151"/>
      <c r="AG1187" s="151" t="s">
        <v>250</v>
      </c>
      <c r="AH1187" s="151">
        <v>0</v>
      </c>
      <c r="AI1187" s="151"/>
      <c r="AJ1187" s="151"/>
      <c r="AK1187" s="151"/>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row>
    <row r="1188" spans="1:60" outlineLevel="1">
      <c r="A1188" s="168">
        <v>84</v>
      </c>
      <c r="B1188" s="169" t="s">
        <v>961</v>
      </c>
      <c r="C1188" s="185" t="s">
        <v>962</v>
      </c>
      <c r="D1188" s="170" t="s">
        <v>685</v>
      </c>
      <c r="E1188" s="171">
        <v>37.134239999999998</v>
      </c>
      <c r="F1188" s="172">
        <v>0</v>
      </c>
      <c r="G1188" s="173">
        <f>ROUND(E1188*F1188,2)</f>
        <v>0</v>
      </c>
      <c r="H1188" s="172"/>
      <c r="I1188" s="173">
        <f>ROUND(E1188*H1188,2)</f>
        <v>0</v>
      </c>
      <c r="J1188" s="172"/>
      <c r="K1188" s="173">
        <f>ROUND(E1188*J1188,2)</f>
        <v>0</v>
      </c>
      <c r="L1188" s="173">
        <v>21</v>
      </c>
      <c r="M1188" s="173">
        <f>G1188*(1+L1188/100)</f>
        <v>0</v>
      </c>
      <c r="N1188" s="173">
        <v>0</v>
      </c>
      <c r="O1188" s="173">
        <f>ROUND(E1188*N1188,2)</f>
        <v>0</v>
      </c>
      <c r="P1188" s="173">
        <v>0</v>
      </c>
      <c r="Q1188" s="173">
        <f>ROUND(E1188*P1188,2)</f>
        <v>0</v>
      </c>
      <c r="R1188" s="173" t="s">
        <v>800</v>
      </c>
      <c r="S1188" s="173" t="s">
        <v>201</v>
      </c>
      <c r="T1188" s="174" t="s">
        <v>245</v>
      </c>
      <c r="U1188" s="160">
        <v>0</v>
      </c>
      <c r="V1188" s="160">
        <f>ROUND(E1188*U1188,2)</f>
        <v>0</v>
      </c>
      <c r="W1188" s="160"/>
      <c r="X1188" s="151"/>
      <c r="Y1188" s="151"/>
      <c r="Z1188" s="151"/>
      <c r="AA1188" s="151"/>
      <c r="AB1188" s="151"/>
      <c r="AC1188" s="151"/>
      <c r="AD1188" s="151"/>
      <c r="AE1188" s="151"/>
      <c r="AF1188" s="151"/>
      <c r="AG1188" s="151" t="s">
        <v>246</v>
      </c>
      <c r="AH1188" s="151"/>
      <c r="AI1188" s="151"/>
      <c r="AJ1188" s="151"/>
      <c r="AK1188" s="151"/>
      <c r="AL1188" s="151"/>
      <c r="AM1188" s="151"/>
      <c r="AN1188" s="151"/>
      <c r="AO1188" s="151"/>
      <c r="AP1188" s="151"/>
      <c r="AQ1188" s="151"/>
      <c r="AR1188" s="151"/>
      <c r="AS1188" s="151"/>
      <c r="AT1188" s="151"/>
      <c r="AU1188" s="151"/>
      <c r="AV1188" s="151"/>
      <c r="AW1188" s="151"/>
      <c r="AX1188" s="151"/>
      <c r="AY1188" s="151"/>
      <c r="AZ1188" s="151"/>
      <c r="BA1188" s="151"/>
      <c r="BB1188" s="151"/>
      <c r="BC1188" s="151"/>
      <c r="BD1188" s="151"/>
      <c r="BE1188" s="151"/>
      <c r="BF1188" s="151"/>
      <c r="BG1188" s="151"/>
      <c r="BH1188" s="151"/>
    </row>
    <row r="1189" spans="1:60" outlineLevel="1">
      <c r="A1189" s="158"/>
      <c r="B1189" s="159"/>
      <c r="C1189" s="198" t="s">
        <v>2870</v>
      </c>
      <c r="D1189" s="190"/>
      <c r="E1189" s="191">
        <v>37.134239999999998</v>
      </c>
      <c r="F1189" s="160"/>
      <c r="G1189" s="160"/>
      <c r="H1189" s="160"/>
      <c r="I1189" s="160"/>
      <c r="J1189" s="160"/>
      <c r="K1189" s="160"/>
      <c r="L1189" s="160"/>
      <c r="M1189" s="160"/>
      <c r="N1189" s="160"/>
      <c r="O1189" s="160"/>
      <c r="P1189" s="160"/>
      <c r="Q1189" s="160"/>
      <c r="R1189" s="160"/>
      <c r="S1189" s="160"/>
      <c r="T1189" s="160"/>
      <c r="U1189" s="160"/>
      <c r="V1189" s="160"/>
      <c r="W1189" s="160"/>
      <c r="X1189" s="151"/>
      <c r="Y1189" s="151"/>
      <c r="Z1189" s="151"/>
      <c r="AA1189" s="151"/>
      <c r="AB1189" s="151"/>
      <c r="AC1189" s="151"/>
      <c r="AD1189" s="151"/>
      <c r="AE1189" s="151"/>
      <c r="AF1189" s="151"/>
      <c r="AG1189" s="151" t="s">
        <v>250</v>
      </c>
      <c r="AH1189" s="151">
        <v>0</v>
      </c>
      <c r="AI1189" s="151"/>
      <c r="AJ1189" s="151"/>
      <c r="AK1189" s="151"/>
      <c r="AL1189" s="151"/>
      <c r="AM1189" s="151"/>
      <c r="AN1189" s="151"/>
      <c r="AO1189" s="151"/>
      <c r="AP1189" s="151"/>
      <c r="AQ1189" s="151"/>
      <c r="AR1189" s="151"/>
      <c r="AS1189" s="151"/>
      <c r="AT1189" s="151"/>
      <c r="AU1189" s="151"/>
      <c r="AV1189" s="151"/>
      <c r="AW1189" s="151"/>
      <c r="AX1189" s="151"/>
      <c r="AY1189" s="151"/>
      <c r="AZ1189" s="151"/>
      <c r="BA1189" s="151"/>
      <c r="BB1189" s="151"/>
      <c r="BC1189" s="151"/>
      <c r="BD1189" s="151"/>
      <c r="BE1189" s="151"/>
      <c r="BF1189" s="151"/>
      <c r="BG1189" s="151"/>
      <c r="BH1189" s="151"/>
    </row>
    <row r="1190" spans="1:60" outlineLevel="1">
      <c r="A1190" s="168">
        <v>85</v>
      </c>
      <c r="B1190" s="169" t="s">
        <v>1185</v>
      </c>
      <c r="C1190" s="185" t="s">
        <v>1186</v>
      </c>
      <c r="D1190" s="170" t="s">
        <v>685</v>
      </c>
      <c r="E1190" s="171">
        <v>1.3431900000000001</v>
      </c>
      <c r="F1190" s="172">
        <v>0</v>
      </c>
      <c r="G1190" s="173">
        <f>ROUND(E1190*F1190,2)</f>
        <v>0</v>
      </c>
      <c r="H1190" s="172"/>
      <c r="I1190" s="173">
        <f>ROUND(E1190*H1190,2)</f>
        <v>0</v>
      </c>
      <c r="J1190" s="172"/>
      <c r="K1190" s="173">
        <f>ROUND(E1190*J1190,2)</f>
        <v>0</v>
      </c>
      <c r="L1190" s="173">
        <v>21</v>
      </c>
      <c r="M1190" s="173">
        <f>G1190*(1+L1190/100)</f>
        <v>0</v>
      </c>
      <c r="N1190" s="173">
        <v>0</v>
      </c>
      <c r="O1190" s="173">
        <f>ROUND(E1190*N1190,2)</f>
        <v>0</v>
      </c>
      <c r="P1190" s="173">
        <v>0</v>
      </c>
      <c r="Q1190" s="173">
        <f>ROUND(E1190*P1190,2)</f>
        <v>0</v>
      </c>
      <c r="R1190" s="173" t="s">
        <v>800</v>
      </c>
      <c r="S1190" s="173" t="s">
        <v>201</v>
      </c>
      <c r="T1190" s="174" t="s">
        <v>245</v>
      </c>
      <c r="U1190" s="160">
        <v>0</v>
      </c>
      <c r="V1190" s="160">
        <f>ROUND(E1190*U1190,2)</f>
        <v>0</v>
      </c>
      <c r="W1190" s="160"/>
      <c r="X1190" s="151"/>
      <c r="Y1190" s="151"/>
      <c r="Z1190" s="151"/>
      <c r="AA1190" s="151"/>
      <c r="AB1190" s="151"/>
      <c r="AC1190" s="151"/>
      <c r="AD1190" s="151"/>
      <c r="AE1190" s="151"/>
      <c r="AF1190" s="151"/>
      <c r="AG1190" s="151" t="s">
        <v>246</v>
      </c>
      <c r="AH1190" s="151"/>
      <c r="AI1190" s="151"/>
      <c r="AJ1190" s="151"/>
      <c r="AK1190" s="151"/>
      <c r="AL1190" s="151"/>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row>
    <row r="1191" spans="1:60" outlineLevel="1">
      <c r="A1191" s="158"/>
      <c r="B1191" s="159"/>
      <c r="C1191" s="198" t="s">
        <v>2871</v>
      </c>
      <c r="D1191" s="190"/>
      <c r="E1191" s="191">
        <v>1.3431900000000001</v>
      </c>
      <c r="F1191" s="160"/>
      <c r="G1191" s="160"/>
      <c r="H1191" s="160"/>
      <c r="I1191" s="160"/>
      <c r="J1191" s="160"/>
      <c r="K1191" s="160"/>
      <c r="L1191" s="160"/>
      <c r="M1191" s="160"/>
      <c r="N1191" s="160"/>
      <c r="O1191" s="160"/>
      <c r="P1191" s="160"/>
      <c r="Q1191" s="160"/>
      <c r="R1191" s="160"/>
      <c r="S1191" s="160"/>
      <c r="T1191" s="160"/>
      <c r="U1191" s="160"/>
      <c r="V1191" s="160"/>
      <c r="W1191" s="160"/>
      <c r="X1191" s="151"/>
      <c r="Y1191" s="151"/>
      <c r="Z1191" s="151"/>
      <c r="AA1191" s="151"/>
      <c r="AB1191" s="151"/>
      <c r="AC1191" s="151"/>
      <c r="AD1191" s="151"/>
      <c r="AE1191" s="151"/>
      <c r="AF1191" s="151"/>
      <c r="AG1191" s="151" t="s">
        <v>250</v>
      </c>
      <c r="AH1191" s="151">
        <v>0</v>
      </c>
      <c r="AI1191" s="151"/>
      <c r="AJ1191" s="151"/>
      <c r="AK1191" s="151"/>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row>
    <row r="1192" spans="1:60" outlineLevel="1">
      <c r="A1192" s="168">
        <v>86</v>
      </c>
      <c r="B1192" s="169" t="s">
        <v>2872</v>
      </c>
      <c r="C1192" s="185" t="s">
        <v>2873</v>
      </c>
      <c r="D1192" s="170" t="s">
        <v>685</v>
      </c>
      <c r="E1192" s="171">
        <v>10.48377</v>
      </c>
      <c r="F1192" s="172">
        <v>0</v>
      </c>
      <c r="G1192" s="173">
        <f>ROUND(E1192*F1192,2)</f>
        <v>0</v>
      </c>
      <c r="H1192" s="172"/>
      <c r="I1192" s="173">
        <f>ROUND(E1192*H1192,2)</f>
        <v>0</v>
      </c>
      <c r="J1192" s="172"/>
      <c r="K1192" s="173">
        <f>ROUND(E1192*J1192,2)</f>
        <v>0</v>
      </c>
      <c r="L1192" s="173">
        <v>21</v>
      </c>
      <c r="M1192" s="173">
        <f>G1192*(1+L1192/100)</f>
        <v>0</v>
      </c>
      <c r="N1192" s="173">
        <v>0</v>
      </c>
      <c r="O1192" s="173">
        <f>ROUND(E1192*N1192,2)</f>
        <v>0</v>
      </c>
      <c r="P1192" s="173">
        <v>0</v>
      </c>
      <c r="Q1192" s="173">
        <f>ROUND(E1192*P1192,2)</f>
        <v>0</v>
      </c>
      <c r="R1192" s="173" t="s">
        <v>800</v>
      </c>
      <c r="S1192" s="173" t="s">
        <v>201</v>
      </c>
      <c r="T1192" s="174" t="s">
        <v>245</v>
      </c>
      <c r="U1192" s="160">
        <v>0</v>
      </c>
      <c r="V1192" s="160">
        <f>ROUND(E1192*U1192,2)</f>
        <v>0</v>
      </c>
      <c r="W1192" s="160"/>
      <c r="X1192" s="151"/>
      <c r="Y1192" s="151"/>
      <c r="Z1192" s="151"/>
      <c r="AA1192" s="151"/>
      <c r="AB1192" s="151"/>
      <c r="AC1192" s="151"/>
      <c r="AD1192" s="151"/>
      <c r="AE1192" s="151"/>
      <c r="AF1192" s="151"/>
      <c r="AG1192" s="151" t="s">
        <v>246</v>
      </c>
      <c r="AH1192" s="151"/>
      <c r="AI1192" s="151"/>
      <c r="AJ1192" s="151"/>
      <c r="AK1192" s="151"/>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row>
    <row r="1193" spans="1:60" outlineLevel="1">
      <c r="A1193" s="158"/>
      <c r="B1193" s="159"/>
      <c r="C1193" s="198" t="s">
        <v>2874</v>
      </c>
      <c r="D1193" s="190"/>
      <c r="E1193" s="191">
        <v>10.108980000000001</v>
      </c>
      <c r="F1193" s="160"/>
      <c r="G1193" s="160"/>
      <c r="H1193" s="160"/>
      <c r="I1193" s="160"/>
      <c r="J1193" s="160"/>
      <c r="K1193" s="160"/>
      <c r="L1193" s="160"/>
      <c r="M1193" s="160"/>
      <c r="N1193" s="160"/>
      <c r="O1193" s="160"/>
      <c r="P1193" s="160"/>
      <c r="Q1193" s="160"/>
      <c r="R1193" s="160"/>
      <c r="S1193" s="160"/>
      <c r="T1193" s="160"/>
      <c r="U1193" s="160"/>
      <c r="V1193" s="160"/>
      <c r="W1193" s="160"/>
      <c r="X1193" s="151"/>
      <c r="Y1193" s="151"/>
      <c r="Z1193" s="151"/>
      <c r="AA1193" s="151"/>
      <c r="AB1193" s="151"/>
      <c r="AC1193" s="151"/>
      <c r="AD1193" s="151"/>
      <c r="AE1193" s="151"/>
      <c r="AF1193" s="151"/>
      <c r="AG1193" s="151" t="s">
        <v>250</v>
      </c>
      <c r="AH1193" s="151">
        <v>0</v>
      </c>
      <c r="AI1193" s="151"/>
      <c r="AJ1193" s="151"/>
      <c r="AK1193" s="151"/>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row>
    <row r="1194" spans="1:60" outlineLevel="1">
      <c r="A1194" s="158"/>
      <c r="B1194" s="159"/>
      <c r="C1194" s="198" t="s">
        <v>2875</v>
      </c>
      <c r="D1194" s="190"/>
      <c r="E1194" s="191">
        <v>0.37479000000000001</v>
      </c>
      <c r="F1194" s="160"/>
      <c r="G1194" s="160"/>
      <c r="H1194" s="160"/>
      <c r="I1194" s="160"/>
      <c r="J1194" s="160"/>
      <c r="K1194" s="160"/>
      <c r="L1194" s="160"/>
      <c r="M1194" s="160"/>
      <c r="N1194" s="160"/>
      <c r="O1194" s="160"/>
      <c r="P1194" s="160"/>
      <c r="Q1194" s="160"/>
      <c r="R1194" s="160"/>
      <c r="S1194" s="160"/>
      <c r="T1194" s="160"/>
      <c r="U1194" s="160"/>
      <c r="V1194" s="160"/>
      <c r="W1194" s="160"/>
      <c r="X1194" s="151"/>
      <c r="Y1194" s="151"/>
      <c r="Z1194" s="151"/>
      <c r="AA1194" s="151"/>
      <c r="AB1194" s="151"/>
      <c r="AC1194" s="151"/>
      <c r="AD1194" s="151"/>
      <c r="AE1194" s="151"/>
      <c r="AF1194" s="151"/>
      <c r="AG1194" s="151" t="s">
        <v>250</v>
      </c>
      <c r="AH1194" s="151">
        <v>0</v>
      </c>
      <c r="AI1194" s="151"/>
      <c r="AJ1194" s="151"/>
      <c r="AK1194" s="151"/>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row>
    <row r="1195" spans="1:60" outlineLevel="1">
      <c r="A1195" s="168">
        <v>87</v>
      </c>
      <c r="B1195" s="169" t="s">
        <v>952</v>
      </c>
      <c r="C1195" s="185" t="s">
        <v>953</v>
      </c>
      <c r="D1195" s="170" t="s">
        <v>685</v>
      </c>
      <c r="E1195" s="171">
        <v>48.961500000000001</v>
      </c>
      <c r="F1195" s="172">
        <v>0</v>
      </c>
      <c r="G1195" s="173">
        <f>ROUND(E1195*F1195,2)</f>
        <v>0</v>
      </c>
      <c r="H1195" s="172"/>
      <c r="I1195" s="173">
        <f>ROUND(E1195*H1195,2)</f>
        <v>0</v>
      </c>
      <c r="J1195" s="172"/>
      <c r="K1195" s="173">
        <f>ROUND(E1195*J1195,2)</f>
        <v>0</v>
      </c>
      <c r="L1195" s="173">
        <v>21</v>
      </c>
      <c r="M1195" s="173">
        <f>G1195*(1+L1195/100)</f>
        <v>0</v>
      </c>
      <c r="N1195" s="173">
        <v>0</v>
      </c>
      <c r="O1195" s="173">
        <f>ROUND(E1195*N1195,2)</f>
        <v>0</v>
      </c>
      <c r="P1195" s="173">
        <v>0</v>
      </c>
      <c r="Q1195" s="173">
        <f>ROUND(E1195*P1195,2)</f>
        <v>0</v>
      </c>
      <c r="R1195" s="173" t="s">
        <v>800</v>
      </c>
      <c r="S1195" s="173" t="s">
        <v>201</v>
      </c>
      <c r="T1195" s="174" t="s">
        <v>245</v>
      </c>
      <c r="U1195" s="160">
        <v>0.49</v>
      </c>
      <c r="V1195" s="160">
        <f>ROUND(E1195*U1195,2)</f>
        <v>23.99</v>
      </c>
      <c r="W1195" s="160"/>
      <c r="X1195" s="151"/>
      <c r="Y1195" s="151"/>
      <c r="Z1195" s="151"/>
      <c r="AA1195" s="151"/>
      <c r="AB1195" s="151"/>
      <c r="AC1195" s="151"/>
      <c r="AD1195" s="151"/>
      <c r="AE1195" s="151"/>
      <c r="AF1195" s="151"/>
      <c r="AG1195" s="151" t="s">
        <v>951</v>
      </c>
      <c r="AH1195" s="151"/>
      <c r="AI1195" s="151"/>
      <c r="AJ1195" s="151"/>
      <c r="AK1195" s="151"/>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row>
    <row r="1196" spans="1:60" outlineLevel="1">
      <c r="A1196" s="158"/>
      <c r="B1196" s="159"/>
      <c r="C1196" s="319" t="s">
        <v>1184</v>
      </c>
      <c r="D1196" s="320"/>
      <c r="E1196" s="320"/>
      <c r="F1196" s="320"/>
      <c r="G1196" s="320"/>
      <c r="H1196" s="160"/>
      <c r="I1196" s="160"/>
      <c r="J1196" s="160"/>
      <c r="K1196" s="160"/>
      <c r="L1196" s="160"/>
      <c r="M1196" s="160"/>
      <c r="N1196" s="160"/>
      <c r="O1196" s="160"/>
      <c r="P1196" s="160"/>
      <c r="Q1196" s="160"/>
      <c r="R1196" s="160"/>
      <c r="S1196" s="160"/>
      <c r="T1196" s="160"/>
      <c r="U1196" s="160"/>
      <c r="V1196" s="160"/>
      <c r="W1196" s="160"/>
      <c r="X1196" s="151"/>
      <c r="Y1196" s="151"/>
      <c r="Z1196" s="151"/>
      <c r="AA1196" s="151"/>
      <c r="AB1196" s="151"/>
      <c r="AC1196" s="151"/>
      <c r="AD1196" s="151"/>
      <c r="AE1196" s="151"/>
      <c r="AF1196" s="151"/>
      <c r="AG1196" s="151" t="s">
        <v>204</v>
      </c>
      <c r="AH1196" s="151"/>
      <c r="AI1196" s="151"/>
      <c r="AJ1196" s="151"/>
      <c r="AK1196" s="151"/>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row>
    <row r="1197" spans="1:60" outlineLevel="1">
      <c r="A1197" s="176">
        <v>88</v>
      </c>
      <c r="B1197" s="177" t="s">
        <v>955</v>
      </c>
      <c r="C1197" s="186" t="s">
        <v>956</v>
      </c>
      <c r="D1197" s="178" t="s">
        <v>685</v>
      </c>
      <c r="E1197" s="179">
        <v>1224.03746</v>
      </c>
      <c r="F1197" s="180">
        <v>0</v>
      </c>
      <c r="G1197" s="181">
        <f>ROUND(E1197*F1197,2)</f>
        <v>0</v>
      </c>
      <c r="H1197" s="180"/>
      <c r="I1197" s="181">
        <f>ROUND(E1197*H1197,2)</f>
        <v>0</v>
      </c>
      <c r="J1197" s="180"/>
      <c r="K1197" s="181">
        <f>ROUND(E1197*J1197,2)</f>
        <v>0</v>
      </c>
      <c r="L1197" s="181">
        <v>21</v>
      </c>
      <c r="M1197" s="181">
        <f>G1197*(1+L1197/100)</f>
        <v>0</v>
      </c>
      <c r="N1197" s="181">
        <v>0</v>
      </c>
      <c r="O1197" s="181">
        <f>ROUND(E1197*N1197,2)</f>
        <v>0</v>
      </c>
      <c r="P1197" s="181">
        <v>0</v>
      </c>
      <c r="Q1197" s="181">
        <f>ROUND(E1197*P1197,2)</f>
        <v>0</v>
      </c>
      <c r="R1197" s="181" t="s">
        <v>800</v>
      </c>
      <c r="S1197" s="181" t="s">
        <v>201</v>
      </c>
      <c r="T1197" s="182" t="s">
        <v>245</v>
      </c>
      <c r="U1197" s="160">
        <v>0</v>
      </c>
      <c r="V1197" s="160">
        <f>ROUND(E1197*U1197,2)</f>
        <v>0</v>
      </c>
      <c r="W1197" s="160"/>
      <c r="X1197" s="151"/>
      <c r="Y1197" s="151"/>
      <c r="Z1197" s="151"/>
      <c r="AA1197" s="151"/>
      <c r="AB1197" s="151"/>
      <c r="AC1197" s="151"/>
      <c r="AD1197" s="151"/>
      <c r="AE1197" s="151"/>
      <c r="AF1197" s="151"/>
      <c r="AG1197" s="151" t="s">
        <v>951</v>
      </c>
      <c r="AH1197" s="151"/>
      <c r="AI1197" s="151"/>
      <c r="AJ1197" s="151"/>
      <c r="AK1197" s="151"/>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row>
    <row r="1198" spans="1:60" outlineLevel="1">
      <c r="A1198" s="176">
        <v>89</v>
      </c>
      <c r="B1198" s="177" t="s">
        <v>957</v>
      </c>
      <c r="C1198" s="186" t="s">
        <v>958</v>
      </c>
      <c r="D1198" s="178" t="s">
        <v>685</v>
      </c>
      <c r="E1198" s="179">
        <v>48.961500000000001</v>
      </c>
      <c r="F1198" s="180">
        <v>0</v>
      </c>
      <c r="G1198" s="181">
        <f>ROUND(E1198*F1198,2)</f>
        <v>0</v>
      </c>
      <c r="H1198" s="180"/>
      <c r="I1198" s="181">
        <f>ROUND(E1198*H1198,2)</f>
        <v>0</v>
      </c>
      <c r="J1198" s="180"/>
      <c r="K1198" s="181">
        <f>ROUND(E1198*J1198,2)</f>
        <v>0</v>
      </c>
      <c r="L1198" s="181">
        <v>21</v>
      </c>
      <c r="M1198" s="181">
        <f>G1198*(1+L1198/100)</f>
        <v>0</v>
      </c>
      <c r="N1198" s="181">
        <v>0</v>
      </c>
      <c r="O1198" s="181">
        <f>ROUND(E1198*N1198,2)</f>
        <v>0</v>
      </c>
      <c r="P1198" s="181">
        <v>0</v>
      </c>
      <c r="Q1198" s="181">
        <f>ROUND(E1198*P1198,2)</f>
        <v>0</v>
      </c>
      <c r="R1198" s="181" t="s">
        <v>800</v>
      </c>
      <c r="S1198" s="181" t="s">
        <v>201</v>
      </c>
      <c r="T1198" s="182" t="s">
        <v>245</v>
      </c>
      <c r="U1198" s="160">
        <v>0.94199999999999995</v>
      </c>
      <c r="V1198" s="160">
        <f>ROUND(E1198*U1198,2)</f>
        <v>46.12</v>
      </c>
      <c r="W1198" s="160"/>
      <c r="X1198" s="151"/>
      <c r="Y1198" s="151"/>
      <c r="Z1198" s="151"/>
      <c r="AA1198" s="151"/>
      <c r="AB1198" s="151"/>
      <c r="AC1198" s="151"/>
      <c r="AD1198" s="151"/>
      <c r="AE1198" s="151"/>
      <c r="AF1198" s="151"/>
      <c r="AG1198" s="151" t="s">
        <v>951</v>
      </c>
      <c r="AH1198" s="151"/>
      <c r="AI1198" s="151"/>
      <c r="AJ1198" s="151"/>
      <c r="AK1198" s="151"/>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row>
    <row r="1199" spans="1:60" ht="22.5" outlineLevel="1">
      <c r="A1199" s="176">
        <v>90</v>
      </c>
      <c r="B1199" s="177" t="s">
        <v>959</v>
      </c>
      <c r="C1199" s="186" t="s">
        <v>960</v>
      </c>
      <c r="D1199" s="178" t="s">
        <v>685</v>
      </c>
      <c r="E1199" s="179">
        <v>48.961500000000001</v>
      </c>
      <c r="F1199" s="180">
        <v>0</v>
      </c>
      <c r="G1199" s="181">
        <f>ROUND(E1199*F1199,2)</f>
        <v>0</v>
      </c>
      <c r="H1199" s="180"/>
      <c r="I1199" s="181">
        <f>ROUND(E1199*H1199,2)</f>
        <v>0</v>
      </c>
      <c r="J1199" s="180"/>
      <c r="K1199" s="181">
        <f>ROUND(E1199*J1199,2)</f>
        <v>0</v>
      </c>
      <c r="L1199" s="181">
        <v>21</v>
      </c>
      <c r="M1199" s="181">
        <f>G1199*(1+L1199/100)</f>
        <v>0</v>
      </c>
      <c r="N1199" s="181">
        <v>0</v>
      </c>
      <c r="O1199" s="181">
        <f>ROUND(E1199*N1199,2)</f>
        <v>0</v>
      </c>
      <c r="P1199" s="181">
        <v>0</v>
      </c>
      <c r="Q1199" s="181">
        <f>ROUND(E1199*P1199,2)</f>
        <v>0</v>
      </c>
      <c r="R1199" s="181" t="s">
        <v>800</v>
      </c>
      <c r="S1199" s="181" t="s">
        <v>201</v>
      </c>
      <c r="T1199" s="182" t="s">
        <v>245</v>
      </c>
      <c r="U1199" s="160">
        <v>0.105</v>
      </c>
      <c r="V1199" s="160">
        <f>ROUND(E1199*U1199,2)</f>
        <v>5.14</v>
      </c>
      <c r="W1199" s="160"/>
      <c r="X1199" s="151"/>
      <c r="Y1199" s="151"/>
      <c r="Z1199" s="151"/>
      <c r="AA1199" s="151"/>
      <c r="AB1199" s="151"/>
      <c r="AC1199" s="151"/>
      <c r="AD1199" s="151"/>
      <c r="AE1199" s="151"/>
      <c r="AF1199" s="151"/>
      <c r="AG1199" s="151" t="s">
        <v>951</v>
      </c>
      <c r="AH1199" s="151"/>
      <c r="AI1199" s="151"/>
      <c r="AJ1199" s="151"/>
      <c r="AK1199" s="151"/>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row>
    <row r="1200" spans="1:60" outlineLevel="1">
      <c r="A1200" s="176">
        <v>91</v>
      </c>
      <c r="B1200" s="177" t="s">
        <v>963</v>
      </c>
      <c r="C1200" s="186" t="s">
        <v>1975</v>
      </c>
      <c r="D1200" s="178" t="s">
        <v>685</v>
      </c>
      <c r="E1200" s="179">
        <v>48.961500000000001</v>
      </c>
      <c r="F1200" s="180">
        <v>0</v>
      </c>
      <c r="G1200" s="181">
        <f>ROUND(E1200*F1200,2)</f>
        <v>0</v>
      </c>
      <c r="H1200" s="180"/>
      <c r="I1200" s="181">
        <f>ROUND(E1200*H1200,2)</f>
        <v>0</v>
      </c>
      <c r="J1200" s="180"/>
      <c r="K1200" s="181">
        <f>ROUND(E1200*J1200,2)</f>
        <v>0</v>
      </c>
      <c r="L1200" s="181">
        <v>21</v>
      </c>
      <c r="M1200" s="181">
        <f>G1200*(1+L1200/100)</f>
        <v>0</v>
      </c>
      <c r="N1200" s="181">
        <v>0</v>
      </c>
      <c r="O1200" s="181">
        <f>ROUND(E1200*N1200,2)</f>
        <v>0</v>
      </c>
      <c r="P1200" s="181">
        <v>0</v>
      </c>
      <c r="Q1200" s="181">
        <f>ROUND(E1200*P1200,2)</f>
        <v>0</v>
      </c>
      <c r="R1200" s="181"/>
      <c r="S1200" s="181" t="s">
        <v>201</v>
      </c>
      <c r="T1200" s="182" t="s">
        <v>245</v>
      </c>
      <c r="U1200" s="160">
        <v>6.0000000000000001E-3</v>
      </c>
      <c r="V1200" s="160">
        <f>ROUND(E1200*U1200,2)</f>
        <v>0.28999999999999998</v>
      </c>
      <c r="W1200" s="160"/>
      <c r="X1200" s="151"/>
      <c r="Y1200" s="151"/>
      <c r="Z1200" s="151"/>
      <c r="AA1200" s="151"/>
      <c r="AB1200" s="151"/>
      <c r="AC1200" s="151"/>
      <c r="AD1200" s="151"/>
      <c r="AE1200" s="151"/>
      <c r="AF1200" s="151"/>
      <c r="AG1200" s="151" t="s">
        <v>951</v>
      </c>
      <c r="AH1200" s="151"/>
      <c r="AI1200" s="151"/>
      <c r="AJ1200" s="151"/>
      <c r="AK1200" s="151"/>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row>
    <row r="1201" spans="1:60">
      <c r="A1201" s="162" t="s">
        <v>197</v>
      </c>
      <c r="B1201" s="163" t="s">
        <v>110</v>
      </c>
      <c r="C1201" s="184" t="s">
        <v>111</v>
      </c>
      <c r="D1201" s="164"/>
      <c r="E1201" s="165"/>
      <c r="F1201" s="166"/>
      <c r="G1201" s="166">
        <f>SUMIF(AG1202:AG1203,"&lt;&gt;NOR",G1202:G1203)</f>
        <v>0</v>
      </c>
      <c r="H1201" s="166"/>
      <c r="I1201" s="166">
        <f>SUM(I1202:I1203)</f>
        <v>0</v>
      </c>
      <c r="J1201" s="166"/>
      <c r="K1201" s="166">
        <f>SUM(K1202:K1203)</f>
        <v>0</v>
      </c>
      <c r="L1201" s="166"/>
      <c r="M1201" s="166">
        <f>SUM(M1202:M1203)</f>
        <v>0</v>
      </c>
      <c r="N1201" s="166"/>
      <c r="O1201" s="166">
        <f>SUM(O1202:O1203)</f>
        <v>0</v>
      </c>
      <c r="P1201" s="166"/>
      <c r="Q1201" s="166">
        <f>SUM(Q1202:Q1203)</f>
        <v>0</v>
      </c>
      <c r="R1201" s="166"/>
      <c r="S1201" s="166"/>
      <c r="T1201" s="167"/>
      <c r="U1201" s="161"/>
      <c r="V1201" s="161">
        <f>SUM(V1202:V1203)</f>
        <v>758.92</v>
      </c>
      <c r="W1201" s="161"/>
      <c r="AG1201" t="s">
        <v>198</v>
      </c>
    </row>
    <row r="1202" spans="1:60" ht="33.75" outlineLevel="1">
      <c r="A1202" s="168">
        <v>92</v>
      </c>
      <c r="B1202" s="169" t="s">
        <v>2876</v>
      </c>
      <c r="C1202" s="185" t="s">
        <v>2877</v>
      </c>
      <c r="D1202" s="170" t="s">
        <v>685</v>
      </c>
      <c r="E1202" s="171">
        <v>294.49651</v>
      </c>
      <c r="F1202" s="172">
        <v>0</v>
      </c>
      <c r="G1202" s="173">
        <f>ROUND(E1202*F1202,2)</f>
        <v>0</v>
      </c>
      <c r="H1202" s="172"/>
      <c r="I1202" s="173">
        <f>ROUND(E1202*H1202,2)</f>
        <v>0</v>
      </c>
      <c r="J1202" s="172"/>
      <c r="K1202" s="173">
        <f>ROUND(E1202*J1202,2)</f>
        <v>0</v>
      </c>
      <c r="L1202" s="173">
        <v>21</v>
      </c>
      <c r="M1202" s="173">
        <f>G1202*(1+L1202/100)</f>
        <v>0</v>
      </c>
      <c r="N1202" s="173">
        <v>0</v>
      </c>
      <c r="O1202" s="173">
        <f>ROUND(E1202*N1202,2)</f>
        <v>0</v>
      </c>
      <c r="P1202" s="173">
        <v>0</v>
      </c>
      <c r="Q1202" s="173">
        <f>ROUND(E1202*P1202,2)</f>
        <v>0</v>
      </c>
      <c r="R1202" s="173" t="s">
        <v>338</v>
      </c>
      <c r="S1202" s="173" t="s">
        <v>201</v>
      </c>
      <c r="T1202" s="174" t="s">
        <v>245</v>
      </c>
      <c r="U1202" s="160">
        <v>2.577</v>
      </c>
      <c r="V1202" s="160">
        <f>ROUND(E1202*U1202,2)</f>
        <v>758.92</v>
      </c>
      <c r="W1202" s="160"/>
      <c r="X1202" s="151"/>
      <c r="Y1202" s="151"/>
      <c r="Z1202" s="151"/>
      <c r="AA1202" s="151"/>
      <c r="AB1202" s="151"/>
      <c r="AC1202" s="151"/>
      <c r="AD1202" s="151"/>
      <c r="AE1202" s="151"/>
      <c r="AF1202" s="151"/>
      <c r="AG1202" s="151" t="s">
        <v>967</v>
      </c>
      <c r="AH1202" s="151"/>
      <c r="AI1202" s="151"/>
      <c r="AJ1202" s="151"/>
      <c r="AK1202" s="151"/>
      <c r="AL1202" s="151"/>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row>
    <row r="1203" spans="1:60" outlineLevel="1">
      <c r="A1203" s="158"/>
      <c r="B1203" s="159"/>
      <c r="C1203" s="315" t="s">
        <v>968</v>
      </c>
      <c r="D1203" s="316"/>
      <c r="E1203" s="316"/>
      <c r="F1203" s="316"/>
      <c r="G1203" s="316"/>
      <c r="H1203" s="160"/>
      <c r="I1203" s="160"/>
      <c r="J1203" s="160"/>
      <c r="K1203" s="160"/>
      <c r="L1203" s="160"/>
      <c r="M1203" s="160"/>
      <c r="N1203" s="160"/>
      <c r="O1203" s="160"/>
      <c r="P1203" s="160"/>
      <c r="Q1203" s="160"/>
      <c r="R1203" s="160"/>
      <c r="S1203" s="160"/>
      <c r="T1203" s="160"/>
      <c r="U1203" s="160"/>
      <c r="V1203" s="160"/>
      <c r="W1203" s="160"/>
      <c r="X1203" s="151"/>
      <c r="Y1203" s="151"/>
      <c r="Z1203" s="151"/>
      <c r="AA1203" s="151"/>
      <c r="AB1203" s="151"/>
      <c r="AC1203" s="151"/>
      <c r="AD1203" s="151"/>
      <c r="AE1203" s="151"/>
      <c r="AF1203" s="151"/>
      <c r="AG1203" s="151" t="s">
        <v>248</v>
      </c>
      <c r="AH1203" s="151"/>
      <c r="AI1203" s="151"/>
      <c r="AJ1203" s="151"/>
      <c r="AK1203" s="151"/>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row>
    <row r="1204" spans="1:60">
      <c r="A1204" s="162" t="s">
        <v>197</v>
      </c>
      <c r="B1204" s="163" t="s">
        <v>116</v>
      </c>
      <c r="C1204" s="184" t="s">
        <v>117</v>
      </c>
      <c r="D1204" s="164"/>
      <c r="E1204" s="165"/>
      <c r="F1204" s="166"/>
      <c r="G1204" s="166">
        <f>SUMIF(AG1205:AG1227,"&lt;&gt;NOR",G1205:G1227)</f>
        <v>0</v>
      </c>
      <c r="H1204" s="166"/>
      <c r="I1204" s="166">
        <f>SUM(I1205:I1227)</f>
        <v>0</v>
      </c>
      <c r="J1204" s="166"/>
      <c r="K1204" s="166">
        <f>SUM(K1205:K1227)</f>
        <v>0</v>
      </c>
      <c r="L1204" s="166"/>
      <c r="M1204" s="166">
        <f>SUM(M1205:M1227)</f>
        <v>0</v>
      </c>
      <c r="N1204" s="166"/>
      <c r="O1204" s="166">
        <f>SUM(O1205:O1227)</f>
        <v>5.52</v>
      </c>
      <c r="P1204" s="166"/>
      <c r="Q1204" s="166">
        <f>SUM(Q1205:Q1227)</f>
        <v>0</v>
      </c>
      <c r="R1204" s="166"/>
      <c r="S1204" s="166"/>
      <c r="T1204" s="167"/>
      <c r="U1204" s="161"/>
      <c r="V1204" s="161">
        <f>SUM(V1205:V1227)</f>
        <v>217.04</v>
      </c>
      <c r="W1204" s="161"/>
      <c r="AG1204" t="s">
        <v>198</v>
      </c>
    </row>
    <row r="1205" spans="1:60" outlineLevel="1">
      <c r="A1205" s="168">
        <v>93</v>
      </c>
      <c r="B1205" s="169" t="s">
        <v>2878</v>
      </c>
      <c r="C1205" s="185" t="s">
        <v>2879</v>
      </c>
      <c r="D1205" s="170" t="s">
        <v>292</v>
      </c>
      <c r="E1205" s="171">
        <v>545</v>
      </c>
      <c r="F1205" s="172">
        <v>0</v>
      </c>
      <c r="G1205" s="173">
        <f>ROUND(E1205*F1205,2)</f>
        <v>0</v>
      </c>
      <c r="H1205" s="172"/>
      <c r="I1205" s="173">
        <f>ROUND(E1205*H1205,2)</f>
        <v>0</v>
      </c>
      <c r="J1205" s="172"/>
      <c r="K1205" s="173">
        <f>ROUND(E1205*J1205,2)</f>
        <v>0</v>
      </c>
      <c r="L1205" s="173">
        <v>21</v>
      </c>
      <c r="M1205" s="173">
        <f>G1205*(1+L1205/100)</f>
        <v>0</v>
      </c>
      <c r="N1205" s="173">
        <v>0</v>
      </c>
      <c r="O1205" s="173">
        <f>ROUND(E1205*N1205,2)</f>
        <v>0</v>
      </c>
      <c r="P1205" s="173">
        <v>0</v>
      </c>
      <c r="Q1205" s="173">
        <f>ROUND(E1205*P1205,2)</f>
        <v>0</v>
      </c>
      <c r="R1205" s="173" t="s">
        <v>1027</v>
      </c>
      <c r="S1205" s="173" t="s">
        <v>201</v>
      </c>
      <c r="T1205" s="174" t="s">
        <v>245</v>
      </c>
      <c r="U1205" s="160">
        <v>0.18</v>
      </c>
      <c r="V1205" s="160">
        <f>ROUND(E1205*U1205,2)</f>
        <v>98.1</v>
      </c>
      <c r="W1205" s="160"/>
      <c r="X1205" s="151"/>
      <c r="Y1205" s="151"/>
      <c r="Z1205" s="151"/>
      <c r="AA1205" s="151"/>
      <c r="AB1205" s="151"/>
      <c r="AC1205" s="151"/>
      <c r="AD1205" s="151"/>
      <c r="AE1205" s="151"/>
      <c r="AF1205" s="151"/>
      <c r="AG1205" s="151" t="s">
        <v>246</v>
      </c>
      <c r="AH1205" s="151"/>
      <c r="AI1205" s="151"/>
      <c r="AJ1205" s="151"/>
      <c r="AK1205" s="151"/>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row>
    <row r="1206" spans="1:60" outlineLevel="1">
      <c r="A1206" s="158"/>
      <c r="B1206" s="159"/>
      <c r="C1206" s="198" t="s">
        <v>2880</v>
      </c>
      <c r="D1206" s="190"/>
      <c r="E1206" s="191">
        <v>288</v>
      </c>
      <c r="F1206" s="160"/>
      <c r="G1206" s="160"/>
      <c r="H1206" s="160"/>
      <c r="I1206" s="160"/>
      <c r="J1206" s="160"/>
      <c r="K1206" s="160"/>
      <c r="L1206" s="160"/>
      <c r="M1206" s="160"/>
      <c r="N1206" s="160"/>
      <c r="O1206" s="160"/>
      <c r="P1206" s="160"/>
      <c r="Q1206" s="160"/>
      <c r="R1206" s="160"/>
      <c r="S1206" s="160"/>
      <c r="T1206" s="160"/>
      <c r="U1206" s="160"/>
      <c r="V1206" s="160"/>
      <c r="W1206" s="160"/>
      <c r="X1206" s="151"/>
      <c r="Y1206" s="151"/>
      <c r="Z1206" s="151"/>
      <c r="AA1206" s="151"/>
      <c r="AB1206" s="151"/>
      <c r="AC1206" s="151"/>
      <c r="AD1206" s="151"/>
      <c r="AE1206" s="151"/>
      <c r="AF1206" s="151"/>
      <c r="AG1206" s="151" t="s">
        <v>250</v>
      </c>
      <c r="AH1206" s="151">
        <v>0</v>
      </c>
      <c r="AI1206" s="151"/>
      <c r="AJ1206" s="151"/>
      <c r="AK1206" s="151"/>
      <c r="AL1206" s="151"/>
      <c r="AM1206" s="151"/>
      <c r="AN1206" s="151"/>
      <c r="AO1206" s="151"/>
      <c r="AP1206" s="151"/>
      <c r="AQ1206" s="151"/>
      <c r="AR1206" s="151"/>
      <c r="AS1206" s="151"/>
      <c r="AT1206" s="151"/>
      <c r="AU1206" s="151"/>
      <c r="AV1206" s="151"/>
      <c r="AW1206" s="151"/>
      <c r="AX1206" s="151"/>
      <c r="AY1206" s="151"/>
      <c r="AZ1206" s="151"/>
      <c r="BA1206" s="151"/>
      <c r="BB1206" s="151"/>
      <c r="BC1206" s="151"/>
      <c r="BD1206" s="151"/>
      <c r="BE1206" s="151"/>
      <c r="BF1206" s="151"/>
      <c r="BG1206" s="151"/>
      <c r="BH1206" s="151"/>
    </row>
    <row r="1207" spans="1:60" outlineLevel="1">
      <c r="A1207" s="158"/>
      <c r="B1207" s="159"/>
      <c r="C1207" s="198" t="s">
        <v>2881</v>
      </c>
      <c r="D1207" s="190"/>
      <c r="E1207" s="191">
        <v>179</v>
      </c>
      <c r="F1207" s="160"/>
      <c r="G1207" s="160"/>
      <c r="H1207" s="160"/>
      <c r="I1207" s="160"/>
      <c r="J1207" s="160"/>
      <c r="K1207" s="160"/>
      <c r="L1207" s="160"/>
      <c r="M1207" s="160"/>
      <c r="N1207" s="160"/>
      <c r="O1207" s="160"/>
      <c r="P1207" s="160"/>
      <c r="Q1207" s="160"/>
      <c r="R1207" s="160"/>
      <c r="S1207" s="160"/>
      <c r="T1207" s="160"/>
      <c r="U1207" s="160"/>
      <c r="V1207" s="160"/>
      <c r="W1207" s="160"/>
      <c r="X1207" s="151"/>
      <c r="Y1207" s="151"/>
      <c r="Z1207" s="151"/>
      <c r="AA1207" s="151"/>
      <c r="AB1207" s="151"/>
      <c r="AC1207" s="151"/>
      <c r="AD1207" s="151"/>
      <c r="AE1207" s="151"/>
      <c r="AF1207" s="151"/>
      <c r="AG1207" s="151" t="s">
        <v>250</v>
      </c>
      <c r="AH1207" s="151">
        <v>0</v>
      </c>
      <c r="AI1207" s="151"/>
      <c r="AJ1207" s="151"/>
      <c r="AK1207" s="151"/>
      <c r="AL1207" s="151"/>
      <c r="AM1207" s="151"/>
      <c r="AN1207" s="151"/>
      <c r="AO1207" s="151"/>
      <c r="AP1207" s="151"/>
      <c r="AQ1207" s="151"/>
      <c r="AR1207" s="151"/>
      <c r="AS1207" s="151"/>
      <c r="AT1207" s="151"/>
      <c r="AU1207" s="151"/>
      <c r="AV1207" s="151"/>
      <c r="AW1207" s="151"/>
      <c r="AX1207" s="151"/>
      <c r="AY1207" s="151"/>
      <c r="AZ1207" s="151"/>
      <c r="BA1207" s="151"/>
      <c r="BB1207" s="151"/>
      <c r="BC1207" s="151"/>
      <c r="BD1207" s="151"/>
      <c r="BE1207" s="151"/>
      <c r="BF1207" s="151"/>
      <c r="BG1207" s="151"/>
      <c r="BH1207" s="151"/>
    </row>
    <row r="1208" spans="1:60" outlineLevel="1">
      <c r="A1208" s="158"/>
      <c r="B1208" s="159"/>
      <c r="C1208" s="198" t="s">
        <v>2882</v>
      </c>
      <c r="D1208" s="190"/>
      <c r="E1208" s="191">
        <v>78</v>
      </c>
      <c r="F1208" s="160"/>
      <c r="G1208" s="160"/>
      <c r="H1208" s="160"/>
      <c r="I1208" s="160"/>
      <c r="J1208" s="160"/>
      <c r="K1208" s="160"/>
      <c r="L1208" s="160"/>
      <c r="M1208" s="160"/>
      <c r="N1208" s="160"/>
      <c r="O1208" s="160"/>
      <c r="P1208" s="160"/>
      <c r="Q1208" s="160"/>
      <c r="R1208" s="160"/>
      <c r="S1208" s="160"/>
      <c r="T1208" s="160"/>
      <c r="U1208" s="160"/>
      <c r="V1208" s="160"/>
      <c r="W1208" s="160"/>
      <c r="X1208" s="151"/>
      <c r="Y1208" s="151"/>
      <c r="Z1208" s="151"/>
      <c r="AA1208" s="151"/>
      <c r="AB1208" s="151"/>
      <c r="AC1208" s="151"/>
      <c r="AD1208" s="151"/>
      <c r="AE1208" s="151"/>
      <c r="AF1208" s="151"/>
      <c r="AG1208" s="151" t="s">
        <v>250</v>
      </c>
      <c r="AH1208" s="151">
        <v>0</v>
      </c>
      <c r="AI1208" s="151"/>
      <c r="AJ1208" s="151"/>
      <c r="AK1208" s="151"/>
      <c r="AL1208" s="151"/>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row>
    <row r="1209" spans="1:60" outlineLevel="1">
      <c r="A1209" s="168">
        <v>94</v>
      </c>
      <c r="B1209" s="169" t="s">
        <v>2883</v>
      </c>
      <c r="C1209" s="185" t="s">
        <v>2884</v>
      </c>
      <c r="D1209" s="170" t="s">
        <v>292</v>
      </c>
      <c r="E1209" s="171">
        <v>137.6</v>
      </c>
      <c r="F1209" s="172">
        <v>0</v>
      </c>
      <c r="G1209" s="173">
        <f>ROUND(E1209*F1209,2)</f>
        <v>0</v>
      </c>
      <c r="H1209" s="172"/>
      <c r="I1209" s="173">
        <f>ROUND(E1209*H1209,2)</f>
        <v>0</v>
      </c>
      <c r="J1209" s="172"/>
      <c r="K1209" s="173">
        <f>ROUND(E1209*J1209,2)</f>
        <v>0</v>
      </c>
      <c r="L1209" s="173">
        <v>21</v>
      </c>
      <c r="M1209" s="173">
        <f>G1209*(1+L1209/100)</f>
        <v>0</v>
      </c>
      <c r="N1209" s="173">
        <v>8.3000000000000001E-4</v>
      </c>
      <c r="O1209" s="173">
        <f>ROUND(E1209*N1209,2)</f>
        <v>0.11</v>
      </c>
      <c r="P1209" s="173">
        <v>0</v>
      </c>
      <c r="Q1209" s="173">
        <f>ROUND(E1209*P1209,2)</f>
        <v>0</v>
      </c>
      <c r="R1209" s="173" t="s">
        <v>1027</v>
      </c>
      <c r="S1209" s="173" t="s">
        <v>201</v>
      </c>
      <c r="T1209" s="174" t="s">
        <v>245</v>
      </c>
      <c r="U1209" s="160">
        <v>0.23100000000000001</v>
      </c>
      <c r="V1209" s="160">
        <f>ROUND(E1209*U1209,2)</f>
        <v>31.79</v>
      </c>
      <c r="W1209" s="160"/>
      <c r="X1209" s="151"/>
      <c r="Y1209" s="151"/>
      <c r="Z1209" s="151"/>
      <c r="AA1209" s="151"/>
      <c r="AB1209" s="151"/>
      <c r="AC1209" s="151"/>
      <c r="AD1209" s="151"/>
      <c r="AE1209" s="151"/>
      <c r="AF1209" s="151"/>
      <c r="AG1209" s="151" t="s">
        <v>246</v>
      </c>
      <c r="AH1209" s="151"/>
      <c r="AI1209" s="151"/>
      <c r="AJ1209" s="151"/>
      <c r="AK1209" s="151"/>
      <c r="AL1209" s="151"/>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row>
    <row r="1210" spans="1:60" outlineLevel="1">
      <c r="A1210" s="158"/>
      <c r="B1210" s="159"/>
      <c r="C1210" s="198" t="s">
        <v>2538</v>
      </c>
      <c r="D1210" s="190"/>
      <c r="E1210" s="191">
        <v>137.6</v>
      </c>
      <c r="F1210" s="160"/>
      <c r="G1210" s="160"/>
      <c r="H1210" s="160"/>
      <c r="I1210" s="160"/>
      <c r="J1210" s="160"/>
      <c r="K1210" s="160"/>
      <c r="L1210" s="160"/>
      <c r="M1210" s="160"/>
      <c r="N1210" s="160"/>
      <c r="O1210" s="160"/>
      <c r="P1210" s="160"/>
      <c r="Q1210" s="160"/>
      <c r="R1210" s="160"/>
      <c r="S1210" s="160"/>
      <c r="T1210" s="160"/>
      <c r="U1210" s="160"/>
      <c r="V1210" s="160"/>
      <c r="W1210" s="160"/>
      <c r="X1210" s="151"/>
      <c r="Y1210" s="151"/>
      <c r="Z1210" s="151"/>
      <c r="AA1210" s="151"/>
      <c r="AB1210" s="151"/>
      <c r="AC1210" s="151"/>
      <c r="AD1210" s="151"/>
      <c r="AE1210" s="151"/>
      <c r="AF1210" s="151"/>
      <c r="AG1210" s="151" t="s">
        <v>250</v>
      </c>
      <c r="AH1210" s="151">
        <v>0</v>
      </c>
      <c r="AI1210" s="151"/>
      <c r="AJ1210" s="151"/>
      <c r="AK1210" s="151"/>
      <c r="AL1210" s="151"/>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row>
    <row r="1211" spans="1:60" ht="22.5" outlineLevel="1">
      <c r="A1211" s="168">
        <v>95</v>
      </c>
      <c r="B1211" s="169" t="s">
        <v>2885</v>
      </c>
      <c r="C1211" s="185" t="s">
        <v>2886</v>
      </c>
      <c r="D1211" s="170" t="s">
        <v>292</v>
      </c>
      <c r="E1211" s="171">
        <v>545</v>
      </c>
      <c r="F1211" s="172">
        <v>0</v>
      </c>
      <c r="G1211" s="173">
        <f>ROUND(E1211*F1211,2)</f>
        <v>0</v>
      </c>
      <c r="H1211" s="172"/>
      <c r="I1211" s="173">
        <f>ROUND(E1211*H1211,2)</f>
        <v>0</v>
      </c>
      <c r="J1211" s="172"/>
      <c r="K1211" s="173">
        <f>ROUND(E1211*J1211,2)</f>
        <v>0</v>
      </c>
      <c r="L1211" s="173">
        <v>21</v>
      </c>
      <c r="M1211" s="173">
        <f>G1211*(1+L1211/100)</f>
        <v>0</v>
      </c>
      <c r="N1211" s="173">
        <v>2.0000000000000001E-4</v>
      </c>
      <c r="O1211" s="173">
        <f>ROUND(E1211*N1211,2)</f>
        <v>0.11</v>
      </c>
      <c r="P1211" s="173">
        <v>0</v>
      </c>
      <c r="Q1211" s="173">
        <f>ROUND(E1211*P1211,2)</f>
        <v>0</v>
      </c>
      <c r="R1211" s="173" t="s">
        <v>1027</v>
      </c>
      <c r="S1211" s="173" t="s">
        <v>201</v>
      </c>
      <c r="T1211" s="174" t="s">
        <v>245</v>
      </c>
      <c r="U1211" s="160">
        <v>0.14000000000000001</v>
      </c>
      <c r="V1211" s="160">
        <f>ROUND(E1211*U1211,2)</f>
        <v>76.3</v>
      </c>
      <c r="W1211" s="160"/>
      <c r="X1211" s="151"/>
      <c r="Y1211" s="151"/>
      <c r="Z1211" s="151"/>
      <c r="AA1211" s="151"/>
      <c r="AB1211" s="151"/>
      <c r="AC1211" s="151"/>
      <c r="AD1211" s="151"/>
      <c r="AE1211" s="151"/>
      <c r="AF1211" s="151"/>
      <c r="AG1211" s="151" t="s">
        <v>246</v>
      </c>
      <c r="AH1211" s="151"/>
      <c r="AI1211" s="151"/>
      <c r="AJ1211" s="151"/>
      <c r="AK1211" s="151"/>
      <c r="AL1211" s="151"/>
      <c r="AM1211" s="151"/>
      <c r="AN1211" s="151"/>
      <c r="AO1211" s="151"/>
      <c r="AP1211" s="151"/>
      <c r="AQ1211" s="151"/>
      <c r="AR1211" s="151"/>
      <c r="AS1211" s="151"/>
      <c r="AT1211" s="151"/>
      <c r="AU1211" s="151"/>
      <c r="AV1211" s="151"/>
      <c r="AW1211" s="151"/>
      <c r="AX1211" s="151"/>
      <c r="AY1211" s="151"/>
      <c r="AZ1211" s="151"/>
      <c r="BA1211" s="151"/>
      <c r="BB1211" s="151"/>
      <c r="BC1211" s="151"/>
      <c r="BD1211" s="151"/>
      <c r="BE1211" s="151"/>
      <c r="BF1211" s="151"/>
      <c r="BG1211" s="151"/>
      <c r="BH1211" s="151"/>
    </row>
    <row r="1212" spans="1:60" outlineLevel="1">
      <c r="A1212" s="158"/>
      <c r="B1212" s="159"/>
      <c r="C1212" s="319" t="s">
        <v>2887</v>
      </c>
      <c r="D1212" s="320"/>
      <c r="E1212" s="320"/>
      <c r="F1212" s="320"/>
      <c r="G1212" s="320"/>
      <c r="H1212" s="160"/>
      <c r="I1212" s="160"/>
      <c r="J1212" s="160"/>
      <c r="K1212" s="160"/>
      <c r="L1212" s="160"/>
      <c r="M1212" s="160"/>
      <c r="N1212" s="160"/>
      <c r="O1212" s="160"/>
      <c r="P1212" s="160"/>
      <c r="Q1212" s="160"/>
      <c r="R1212" s="160"/>
      <c r="S1212" s="160"/>
      <c r="T1212" s="160"/>
      <c r="U1212" s="160"/>
      <c r="V1212" s="160"/>
      <c r="W1212" s="160"/>
      <c r="X1212" s="151"/>
      <c r="Y1212" s="151"/>
      <c r="Z1212" s="151"/>
      <c r="AA1212" s="151"/>
      <c r="AB1212" s="151"/>
      <c r="AC1212" s="151"/>
      <c r="AD1212" s="151"/>
      <c r="AE1212" s="151"/>
      <c r="AF1212" s="151"/>
      <c r="AG1212" s="151" t="s">
        <v>204</v>
      </c>
      <c r="AH1212" s="151"/>
      <c r="AI1212" s="151"/>
      <c r="AJ1212" s="151"/>
      <c r="AK1212" s="151"/>
      <c r="AL1212" s="151"/>
      <c r="AM1212" s="151"/>
      <c r="AN1212" s="151"/>
      <c r="AO1212" s="151"/>
      <c r="AP1212" s="151"/>
      <c r="AQ1212" s="151"/>
      <c r="AR1212" s="151"/>
      <c r="AS1212" s="151"/>
      <c r="AT1212" s="151"/>
      <c r="AU1212" s="151"/>
      <c r="AV1212" s="151"/>
      <c r="AW1212" s="151"/>
      <c r="AX1212" s="151"/>
      <c r="AY1212" s="151"/>
      <c r="AZ1212" s="151"/>
      <c r="BA1212" s="151"/>
      <c r="BB1212" s="151"/>
      <c r="BC1212" s="151"/>
      <c r="BD1212" s="151"/>
      <c r="BE1212" s="151"/>
      <c r="BF1212" s="151"/>
      <c r="BG1212" s="151"/>
      <c r="BH1212" s="151"/>
    </row>
    <row r="1213" spans="1:60" outlineLevel="1">
      <c r="A1213" s="158"/>
      <c r="B1213" s="159"/>
      <c r="C1213" s="198" t="s">
        <v>2880</v>
      </c>
      <c r="D1213" s="190"/>
      <c r="E1213" s="191">
        <v>288</v>
      </c>
      <c r="F1213" s="160"/>
      <c r="G1213" s="160"/>
      <c r="H1213" s="160"/>
      <c r="I1213" s="160"/>
      <c r="J1213" s="160"/>
      <c r="K1213" s="160"/>
      <c r="L1213" s="160"/>
      <c r="M1213" s="160"/>
      <c r="N1213" s="160"/>
      <c r="O1213" s="160"/>
      <c r="P1213" s="160"/>
      <c r="Q1213" s="160"/>
      <c r="R1213" s="160"/>
      <c r="S1213" s="160"/>
      <c r="T1213" s="160"/>
      <c r="U1213" s="160"/>
      <c r="V1213" s="160"/>
      <c r="W1213" s="160"/>
      <c r="X1213" s="151"/>
      <c r="Y1213" s="151"/>
      <c r="Z1213" s="151"/>
      <c r="AA1213" s="151"/>
      <c r="AB1213" s="151"/>
      <c r="AC1213" s="151"/>
      <c r="AD1213" s="151"/>
      <c r="AE1213" s="151"/>
      <c r="AF1213" s="151"/>
      <c r="AG1213" s="151" t="s">
        <v>250</v>
      </c>
      <c r="AH1213" s="151">
        <v>0</v>
      </c>
      <c r="AI1213" s="151"/>
      <c r="AJ1213" s="151"/>
      <c r="AK1213" s="151"/>
      <c r="AL1213" s="151"/>
      <c r="AM1213" s="151"/>
      <c r="AN1213" s="151"/>
      <c r="AO1213" s="151"/>
      <c r="AP1213" s="151"/>
      <c r="AQ1213" s="151"/>
      <c r="AR1213" s="151"/>
      <c r="AS1213" s="151"/>
      <c r="AT1213" s="151"/>
      <c r="AU1213" s="151"/>
      <c r="AV1213" s="151"/>
      <c r="AW1213" s="151"/>
      <c r="AX1213" s="151"/>
      <c r="AY1213" s="151"/>
      <c r="AZ1213" s="151"/>
      <c r="BA1213" s="151"/>
      <c r="BB1213" s="151"/>
      <c r="BC1213" s="151"/>
      <c r="BD1213" s="151"/>
      <c r="BE1213" s="151"/>
      <c r="BF1213" s="151"/>
      <c r="BG1213" s="151"/>
      <c r="BH1213" s="151"/>
    </row>
    <row r="1214" spans="1:60" outlineLevel="1">
      <c r="A1214" s="158"/>
      <c r="B1214" s="159"/>
      <c r="C1214" s="198" t="s">
        <v>2881</v>
      </c>
      <c r="D1214" s="190"/>
      <c r="E1214" s="191">
        <v>179</v>
      </c>
      <c r="F1214" s="160"/>
      <c r="G1214" s="160"/>
      <c r="H1214" s="160"/>
      <c r="I1214" s="160"/>
      <c r="J1214" s="160"/>
      <c r="K1214" s="160"/>
      <c r="L1214" s="160"/>
      <c r="M1214" s="160"/>
      <c r="N1214" s="160"/>
      <c r="O1214" s="160"/>
      <c r="P1214" s="160"/>
      <c r="Q1214" s="160"/>
      <c r="R1214" s="160"/>
      <c r="S1214" s="160"/>
      <c r="T1214" s="160"/>
      <c r="U1214" s="160"/>
      <c r="V1214" s="160"/>
      <c r="W1214" s="160"/>
      <c r="X1214" s="151"/>
      <c r="Y1214" s="151"/>
      <c r="Z1214" s="151"/>
      <c r="AA1214" s="151"/>
      <c r="AB1214" s="151"/>
      <c r="AC1214" s="151"/>
      <c r="AD1214" s="151"/>
      <c r="AE1214" s="151"/>
      <c r="AF1214" s="151"/>
      <c r="AG1214" s="151" t="s">
        <v>250</v>
      </c>
      <c r="AH1214" s="151">
        <v>0</v>
      </c>
      <c r="AI1214" s="151"/>
      <c r="AJ1214" s="151"/>
      <c r="AK1214" s="151"/>
      <c r="AL1214" s="151"/>
      <c r="AM1214" s="151"/>
      <c r="AN1214" s="151"/>
      <c r="AO1214" s="151"/>
      <c r="AP1214" s="151"/>
      <c r="AQ1214" s="151"/>
      <c r="AR1214" s="151"/>
      <c r="AS1214" s="151"/>
      <c r="AT1214" s="151"/>
      <c r="AU1214" s="151"/>
      <c r="AV1214" s="151"/>
      <c r="AW1214" s="151"/>
      <c r="AX1214" s="151"/>
      <c r="AY1214" s="151"/>
      <c r="AZ1214" s="151"/>
      <c r="BA1214" s="151"/>
      <c r="BB1214" s="151"/>
      <c r="BC1214" s="151"/>
      <c r="BD1214" s="151"/>
      <c r="BE1214" s="151"/>
      <c r="BF1214" s="151"/>
      <c r="BG1214" s="151"/>
      <c r="BH1214" s="151"/>
    </row>
    <row r="1215" spans="1:60" outlineLevel="1">
      <c r="A1215" s="158"/>
      <c r="B1215" s="159"/>
      <c r="C1215" s="198" t="s">
        <v>2882</v>
      </c>
      <c r="D1215" s="190"/>
      <c r="E1215" s="191">
        <v>78</v>
      </c>
      <c r="F1215" s="160"/>
      <c r="G1215" s="160"/>
      <c r="H1215" s="160"/>
      <c r="I1215" s="160"/>
      <c r="J1215" s="160"/>
      <c r="K1215" s="160"/>
      <c r="L1215" s="160"/>
      <c r="M1215" s="160"/>
      <c r="N1215" s="160"/>
      <c r="O1215" s="160"/>
      <c r="P1215" s="160"/>
      <c r="Q1215" s="160"/>
      <c r="R1215" s="160"/>
      <c r="S1215" s="160"/>
      <c r="T1215" s="160"/>
      <c r="U1215" s="160"/>
      <c r="V1215" s="160"/>
      <c r="W1215" s="160"/>
      <c r="X1215" s="151"/>
      <c r="Y1215" s="151"/>
      <c r="Z1215" s="151"/>
      <c r="AA1215" s="151"/>
      <c r="AB1215" s="151"/>
      <c r="AC1215" s="151"/>
      <c r="AD1215" s="151"/>
      <c r="AE1215" s="151"/>
      <c r="AF1215" s="151"/>
      <c r="AG1215" s="151" t="s">
        <v>250</v>
      </c>
      <c r="AH1215" s="151">
        <v>0</v>
      </c>
      <c r="AI1215" s="151"/>
      <c r="AJ1215" s="151"/>
      <c r="AK1215" s="151"/>
      <c r="AL1215" s="151"/>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row>
    <row r="1216" spans="1:60" ht="33.75" outlineLevel="1">
      <c r="A1216" s="168">
        <v>96</v>
      </c>
      <c r="B1216" s="169" t="s">
        <v>2888</v>
      </c>
      <c r="C1216" s="185" t="s">
        <v>2889</v>
      </c>
      <c r="D1216" s="170" t="s">
        <v>292</v>
      </c>
      <c r="E1216" s="171">
        <v>144.47999999999999</v>
      </c>
      <c r="F1216" s="172">
        <v>0</v>
      </c>
      <c r="G1216" s="173">
        <f>ROUND(E1216*F1216,2)</f>
        <v>0</v>
      </c>
      <c r="H1216" s="172"/>
      <c r="I1216" s="173">
        <f>ROUND(E1216*H1216,2)</f>
        <v>0</v>
      </c>
      <c r="J1216" s="172"/>
      <c r="K1216" s="173">
        <f>ROUND(E1216*J1216,2)</f>
        <v>0</v>
      </c>
      <c r="L1216" s="173">
        <v>21</v>
      </c>
      <c r="M1216" s="173">
        <f>G1216*(1+L1216/100)</f>
        <v>0</v>
      </c>
      <c r="N1216" s="173">
        <v>7.1999999999999998E-3</v>
      </c>
      <c r="O1216" s="173">
        <f>ROUND(E1216*N1216,2)</f>
        <v>1.04</v>
      </c>
      <c r="P1216" s="173">
        <v>0</v>
      </c>
      <c r="Q1216" s="173">
        <f>ROUND(E1216*P1216,2)</f>
        <v>0</v>
      </c>
      <c r="R1216" s="173" t="s">
        <v>277</v>
      </c>
      <c r="S1216" s="173" t="s">
        <v>2252</v>
      </c>
      <c r="T1216" s="174" t="s">
        <v>2252</v>
      </c>
      <c r="U1216" s="160">
        <v>0</v>
      </c>
      <c r="V1216" s="160">
        <f>ROUND(E1216*U1216,2)</f>
        <v>0</v>
      </c>
      <c r="W1216" s="160"/>
      <c r="X1216" s="151"/>
      <c r="Y1216" s="151"/>
      <c r="Z1216" s="151"/>
      <c r="AA1216" s="151"/>
      <c r="AB1216" s="151"/>
      <c r="AC1216" s="151"/>
      <c r="AD1216" s="151"/>
      <c r="AE1216" s="151"/>
      <c r="AF1216" s="151"/>
      <c r="AG1216" s="151" t="s">
        <v>649</v>
      </c>
      <c r="AH1216" s="151"/>
      <c r="AI1216" s="151"/>
      <c r="AJ1216" s="151"/>
      <c r="AK1216" s="151"/>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row>
    <row r="1217" spans="1:60" outlineLevel="1">
      <c r="A1217" s="158"/>
      <c r="B1217" s="159"/>
      <c r="C1217" s="198" t="s">
        <v>2890</v>
      </c>
      <c r="D1217" s="190"/>
      <c r="E1217" s="191">
        <v>144.47999999999999</v>
      </c>
      <c r="F1217" s="160"/>
      <c r="G1217" s="160"/>
      <c r="H1217" s="160"/>
      <c r="I1217" s="160"/>
      <c r="J1217" s="160"/>
      <c r="K1217" s="160"/>
      <c r="L1217" s="160"/>
      <c r="M1217" s="160"/>
      <c r="N1217" s="160"/>
      <c r="O1217" s="160"/>
      <c r="P1217" s="160"/>
      <c r="Q1217" s="160"/>
      <c r="R1217" s="160"/>
      <c r="S1217" s="160"/>
      <c r="T1217" s="160"/>
      <c r="U1217" s="160"/>
      <c r="V1217" s="160"/>
      <c r="W1217" s="160"/>
      <c r="X1217" s="151"/>
      <c r="Y1217" s="151"/>
      <c r="Z1217" s="151"/>
      <c r="AA1217" s="151"/>
      <c r="AB1217" s="151"/>
      <c r="AC1217" s="151"/>
      <c r="AD1217" s="151"/>
      <c r="AE1217" s="151"/>
      <c r="AF1217" s="151"/>
      <c r="AG1217" s="151" t="s">
        <v>250</v>
      </c>
      <c r="AH1217" s="151">
        <v>0</v>
      </c>
      <c r="AI1217" s="151"/>
      <c r="AJ1217" s="151"/>
      <c r="AK1217" s="151"/>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row>
    <row r="1218" spans="1:60" ht="22.5" outlineLevel="1">
      <c r="A1218" s="168">
        <v>97</v>
      </c>
      <c r="B1218" s="169" t="s">
        <v>1058</v>
      </c>
      <c r="C1218" s="185" t="s">
        <v>1059</v>
      </c>
      <c r="D1218" s="170" t="s">
        <v>292</v>
      </c>
      <c r="E1218" s="171">
        <v>1144.5</v>
      </c>
      <c r="F1218" s="172">
        <v>0</v>
      </c>
      <c r="G1218" s="173">
        <f>ROUND(E1218*F1218,2)</f>
        <v>0</v>
      </c>
      <c r="H1218" s="172"/>
      <c r="I1218" s="173">
        <f>ROUND(E1218*H1218,2)</f>
        <v>0</v>
      </c>
      <c r="J1218" s="172"/>
      <c r="K1218" s="173">
        <f>ROUND(E1218*J1218,2)</f>
        <v>0</v>
      </c>
      <c r="L1218" s="173">
        <v>21</v>
      </c>
      <c r="M1218" s="173">
        <f>G1218*(1+L1218/100)</f>
        <v>0</v>
      </c>
      <c r="N1218" s="173">
        <v>3.7200000000000002E-3</v>
      </c>
      <c r="O1218" s="173">
        <f>ROUND(E1218*N1218,2)</f>
        <v>4.26</v>
      </c>
      <c r="P1218" s="173">
        <v>0</v>
      </c>
      <c r="Q1218" s="173">
        <f>ROUND(E1218*P1218,2)</f>
        <v>0</v>
      </c>
      <c r="R1218" s="173" t="s">
        <v>277</v>
      </c>
      <c r="S1218" s="173" t="s">
        <v>201</v>
      </c>
      <c r="T1218" s="174" t="s">
        <v>245</v>
      </c>
      <c r="U1218" s="160">
        <v>0</v>
      </c>
      <c r="V1218" s="160">
        <f>ROUND(E1218*U1218,2)</f>
        <v>0</v>
      </c>
      <c r="W1218" s="160"/>
      <c r="X1218" s="151"/>
      <c r="Y1218" s="151"/>
      <c r="Z1218" s="151"/>
      <c r="AA1218" s="151"/>
      <c r="AB1218" s="151"/>
      <c r="AC1218" s="151"/>
      <c r="AD1218" s="151"/>
      <c r="AE1218" s="151"/>
      <c r="AF1218" s="151"/>
      <c r="AG1218" s="151" t="s">
        <v>649</v>
      </c>
      <c r="AH1218" s="151"/>
      <c r="AI1218" s="151"/>
      <c r="AJ1218" s="151"/>
      <c r="AK1218" s="151"/>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row>
    <row r="1219" spans="1:60" outlineLevel="1">
      <c r="A1219" s="158"/>
      <c r="B1219" s="159"/>
      <c r="C1219" s="199" t="s">
        <v>279</v>
      </c>
      <c r="D1219" s="192"/>
      <c r="E1219" s="193"/>
      <c r="F1219" s="160"/>
      <c r="G1219" s="160"/>
      <c r="H1219" s="160"/>
      <c r="I1219" s="160"/>
      <c r="J1219" s="160"/>
      <c r="K1219" s="160"/>
      <c r="L1219" s="160"/>
      <c r="M1219" s="160"/>
      <c r="N1219" s="160"/>
      <c r="O1219" s="160"/>
      <c r="P1219" s="160"/>
      <c r="Q1219" s="160"/>
      <c r="R1219" s="160"/>
      <c r="S1219" s="160"/>
      <c r="T1219" s="160"/>
      <c r="U1219" s="160"/>
      <c r="V1219" s="160"/>
      <c r="W1219" s="160"/>
      <c r="X1219" s="151"/>
      <c r="Y1219" s="151"/>
      <c r="Z1219" s="151"/>
      <c r="AA1219" s="151"/>
      <c r="AB1219" s="151"/>
      <c r="AC1219" s="151"/>
      <c r="AD1219" s="151"/>
      <c r="AE1219" s="151"/>
      <c r="AF1219" s="151"/>
      <c r="AG1219" s="151" t="s">
        <v>250</v>
      </c>
      <c r="AH1219" s="151"/>
      <c r="AI1219" s="151"/>
      <c r="AJ1219" s="151"/>
      <c r="AK1219" s="151"/>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row>
    <row r="1220" spans="1:60" outlineLevel="1">
      <c r="A1220" s="158"/>
      <c r="B1220" s="159"/>
      <c r="C1220" s="200" t="s">
        <v>2891</v>
      </c>
      <c r="D1220" s="192"/>
      <c r="E1220" s="193">
        <v>288</v>
      </c>
      <c r="F1220" s="160"/>
      <c r="G1220" s="160"/>
      <c r="H1220" s="160"/>
      <c r="I1220" s="160"/>
      <c r="J1220" s="160"/>
      <c r="K1220" s="160"/>
      <c r="L1220" s="160"/>
      <c r="M1220" s="160"/>
      <c r="N1220" s="160"/>
      <c r="O1220" s="160"/>
      <c r="P1220" s="160"/>
      <c r="Q1220" s="160"/>
      <c r="R1220" s="160"/>
      <c r="S1220" s="160"/>
      <c r="T1220" s="160"/>
      <c r="U1220" s="160"/>
      <c r="V1220" s="160"/>
      <c r="W1220" s="160"/>
      <c r="X1220" s="151"/>
      <c r="Y1220" s="151"/>
      <c r="Z1220" s="151"/>
      <c r="AA1220" s="151"/>
      <c r="AB1220" s="151"/>
      <c r="AC1220" s="151"/>
      <c r="AD1220" s="151"/>
      <c r="AE1220" s="151"/>
      <c r="AF1220" s="151"/>
      <c r="AG1220" s="151" t="s">
        <v>250</v>
      </c>
      <c r="AH1220" s="151">
        <v>2</v>
      </c>
      <c r="AI1220" s="151"/>
      <c r="AJ1220" s="151"/>
      <c r="AK1220" s="151"/>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row>
    <row r="1221" spans="1:60" outlineLevel="1">
      <c r="A1221" s="158"/>
      <c r="B1221" s="159"/>
      <c r="C1221" s="200" t="s">
        <v>2892</v>
      </c>
      <c r="D1221" s="192"/>
      <c r="E1221" s="193">
        <v>179</v>
      </c>
      <c r="F1221" s="160"/>
      <c r="G1221" s="160"/>
      <c r="H1221" s="160"/>
      <c r="I1221" s="160"/>
      <c r="J1221" s="160"/>
      <c r="K1221" s="160"/>
      <c r="L1221" s="160"/>
      <c r="M1221" s="160"/>
      <c r="N1221" s="160"/>
      <c r="O1221" s="160"/>
      <c r="P1221" s="160"/>
      <c r="Q1221" s="160"/>
      <c r="R1221" s="160"/>
      <c r="S1221" s="160"/>
      <c r="T1221" s="160"/>
      <c r="U1221" s="160"/>
      <c r="V1221" s="160"/>
      <c r="W1221" s="160"/>
      <c r="X1221" s="151"/>
      <c r="Y1221" s="151"/>
      <c r="Z1221" s="151"/>
      <c r="AA1221" s="151"/>
      <c r="AB1221" s="151"/>
      <c r="AC1221" s="151"/>
      <c r="AD1221" s="151"/>
      <c r="AE1221" s="151"/>
      <c r="AF1221" s="151"/>
      <c r="AG1221" s="151" t="s">
        <v>250</v>
      </c>
      <c r="AH1221" s="151">
        <v>2</v>
      </c>
      <c r="AI1221" s="151"/>
      <c r="AJ1221" s="151"/>
      <c r="AK1221" s="151"/>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row>
    <row r="1222" spans="1:60" outlineLevel="1">
      <c r="A1222" s="158"/>
      <c r="B1222" s="159"/>
      <c r="C1222" s="200" t="s">
        <v>2893</v>
      </c>
      <c r="D1222" s="192"/>
      <c r="E1222" s="193">
        <v>78</v>
      </c>
      <c r="F1222" s="160"/>
      <c r="G1222" s="160"/>
      <c r="H1222" s="160"/>
      <c r="I1222" s="160"/>
      <c r="J1222" s="160"/>
      <c r="K1222" s="160"/>
      <c r="L1222" s="160"/>
      <c r="M1222" s="160"/>
      <c r="N1222" s="160"/>
      <c r="O1222" s="160"/>
      <c r="P1222" s="160"/>
      <c r="Q1222" s="160"/>
      <c r="R1222" s="160"/>
      <c r="S1222" s="160"/>
      <c r="T1222" s="160"/>
      <c r="U1222" s="160"/>
      <c r="V1222" s="160"/>
      <c r="W1222" s="160"/>
      <c r="X1222" s="151"/>
      <c r="Y1222" s="151"/>
      <c r="Z1222" s="151"/>
      <c r="AA1222" s="151"/>
      <c r="AB1222" s="151"/>
      <c r="AC1222" s="151"/>
      <c r="AD1222" s="151"/>
      <c r="AE1222" s="151"/>
      <c r="AF1222" s="151"/>
      <c r="AG1222" s="151" t="s">
        <v>250</v>
      </c>
      <c r="AH1222" s="151">
        <v>2</v>
      </c>
      <c r="AI1222" s="151"/>
      <c r="AJ1222" s="151"/>
      <c r="AK1222" s="151"/>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row>
    <row r="1223" spans="1:60" outlineLevel="1">
      <c r="A1223" s="158"/>
      <c r="B1223" s="159"/>
      <c r="C1223" s="201" t="s">
        <v>284</v>
      </c>
      <c r="D1223" s="194"/>
      <c r="E1223" s="195">
        <v>545</v>
      </c>
      <c r="F1223" s="160"/>
      <c r="G1223" s="160"/>
      <c r="H1223" s="160"/>
      <c r="I1223" s="160"/>
      <c r="J1223" s="160"/>
      <c r="K1223" s="160"/>
      <c r="L1223" s="160"/>
      <c r="M1223" s="160"/>
      <c r="N1223" s="160"/>
      <c r="O1223" s="160"/>
      <c r="P1223" s="160"/>
      <c r="Q1223" s="160"/>
      <c r="R1223" s="160"/>
      <c r="S1223" s="160"/>
      <c r="T1223" s="160"/>
      <c r="U1223" s="160"/>
      <c r="V1223" s="160"/>
      <c r="W1223" s="160"/>
      <c r="X1223" s="151"/>
      <c r="Y1223" s="151"/>
      <c r="Z1223" s="151"/>
      <c r="AA1223" s="151"/>
      <c r="AB1223" s="151"/>
      <c r="AC1223" s="151"/>
      <c r="AD1223" s="151"/>
      <c r="AE1223" s="151"/>
      <c r="AF1223" s="151"/>
      <c r="AG1223" s="151" t="s">
        <v>250</v>
      </c>
      <c r="AH1223" s="151">
        <v>3</v>
      </c>
      <c r="AI1223" s="151"/>
      <c r="AJ1223" s="151"/>
      <c r="AK1223" s="151"/>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row>
    <row r="1224" spans="1:60" outlineLevel="1">
      <c r="A1224" s="158"/>
      <c r="B1224" s="159"/>
      <c r="C1224" s="199" t="s">
        <v>285</v>
      </c>
      <c r="D1224" s="192"/>
      <c r="E1224" s="193"/>
      <c r="F1224" s="160"/>
      <c r="G1224" s="160"/>
      <c r="H1224" s="160"/>
      <c r="I1224" s="160"/>
      <c r="J1224" s="160"/>
      <c r="K1224" s="160"/>
      <c r="L1224" s="160"/>
      <c r="M1224" s="160"/>
      <c r="N1224" s="160"/>
      <c r="O1224" s="160"/>
      <c r="P1224" s="160"/>
      <c r="Q1224" s="160"/>
      <c r="R1224" s="160"/>
      <c r="S1224" s="160"/>
      <c r="T1224" s="160"/>
      <c r="U1224" s="160"/>
      <c r="V1224" s="160"/>
      <c r="W1224" s="160"/>
      <c r="X1224" s="151"/>
      <c r="Y1224" s="151"/>
      <c r="Z1224" s="151"/>
      <c r="AA1224" s="151"/>
      <c r="AB1224" s="151"/>
      <c r="AC1224" s="151"/>
      <c r="AD1224" s="151"/>
      <c r="AE1224" s="151"/>
      <c r="AF1224" s="151"/>
      <c r="AG1224" s="151" t="s">
        <v>250</v>
      </c>
      <c r="AH1224" s="151"/>
      <c r="AI1224" s="151"/>
      <c r="AJ1224" s="151"/>
      <c r="AK1224" s="151"/>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row>
    <row r="1225" spans="1:60" outlineLevel="1">
      <c r="A1225" s="158"/>
      <c r="B1225" s="159"/>
      <c r="C1225" s="198" t="s">
        <v>2894</v>
      </c>
      <c r="D1225" s="190"/>
      <c r="E1225" s="191">
        <v>1144.5</v>
      </c>
      <c r="F1225" s="160"/>
      <c r="G1225" s="160"/>
      <c r="H1225" s="160"/>
      <c r="I1225" s="160"/>
      <c r="J1225" s="160"/>
      <c r="K1225" s="160"/>
      <c r="L1225" s="160"/>
      <c r="M1225" s="160"/>
      <c r="N1225" s="160"/>
      <c r="O1225" s="160"/>
      <c r="P1225" s="160"/>
      <c r="Q1225" s="160"/>
      <c r="R1225" s="160"/>
      <c r="S1225" s="160"/>
      <c r="T1225" s="160"/>
      <c r="U1225" s="160"/>
      <c r="V1225" s="160"/>
      <c r="W1225" s="160"/>
      <c r="X1225" s="151"/>
      <c r="Y1225" s="151"/>
      <c r="Z1225" s="151"/>
      <c r="AA1225" s="151"/>
      <c r="AB1225" s="151"/>
      <c r="AC1225" s="151"/>
      <c r="AD1225" s="151"/>
      <c r="AE1225" s="151"/>
      <c r="AF1225" s="151"/>
      <c r="AG1225" s="151" t="s">
        <v>250</v>
      </c>
      <c r="AH1225" s="151">
        <v>0</v>
      </c>
      <c r="AI1225" s="151"/>
      <c r="AJ1225" s="151"/>
      <c r="AK1225" s="151"/>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row>
    <row r="1226" spans="1:60" outlineLevel="1">
      <c r="A1226" s="168">
        <v>98</v>
      </c>
      <c r="B1226" s="169" t="s">
        <v>2895</v>
      </c>
      <c r="C1226" s="185" t="s">
        <v>2896</v>
      </c>
      <c r="D1226" s="170" t="s">
        <v>685</v>
      </c>
      <c r="E1226" s="171">
        <v>5.5209999999999999</v>
      </c>
      <c r="F1226" s="172">
        <v>0</v>
      </c>
      <c r="G1226" s="173">
        <f>ROUND(E1226*F1226,2)</f>
        <v>0</v>
      </c>
      <c r="H1226" s="172"/>
      <c r="I1226" s="173">
        <f>ROUND(E1226*H1226,2)</f>
        <v>0</v>
      </c>
      <c r="J1226" s="172"/>
      <c r="K1226" s="173">
        <f>ROUND(E1226*J1226,2)</f>
        <v>0</v>
      </c>
      <c r="L1226" s="173">
        <v>21</v>
      </c>
      <c r="M1226" s="173">
        <f>G1226*(1+L1226/100)</f>
        <v>0</v>
      </c>
      <c r="N1226" s="173">
        <v>0</v>
      </c>
      <c r="O1226" s="173">
        <f>ROUND(E1226*N1226,2)</f>
        <v>0</v>
      </c>
      <c r="P1226" s="173">
        <v>0</v>
      </c>
      <c r="Q1226" s="173">
        <f>ROUND(E1226*P1226,2)</f>
        <v>0</v>
      </c>
      <c r="R1226" s="173" t="s">
        <v>1027</v>
      </c>
      <c r="S1226" s="173" t="s">
        <v>201</v>
      </c>
      <c r="T1226" s="174" t="s">
        <v>245</v>
      </c>
      <c r="U1226" s="160">
        <v>1.966</v>
      </c>
      <c r="V1226" s="160">
        <f>ROUND(E1226*U1226,2)</f>
        <v>10.85</v>
      </c>
      <c r="W1226" s="160"/>
      <c r="X1226" s="151"/>
      <c r="Y1226" s="151"/>
      <c r="Z1226" s="151"/>
      <c r="AA1226" s="151"/>
      <c r="AB1226" s="151"/>
      <c r="AC1226" s="151"/>
      <c r="AD1226" s="151"/>
      <c r="AE1226" s="151"/>
      <c r="AF1226" s="151"/>
      <c r="AG1226" s="151" t="s">
        <v>967</v>
      </c>
      <c r="AH1226" s="151"/>
      <c r="AI1226" s="151"/>
      <c r="AJ1226" s="151"/>
      <c r="AK1226" s="151"/>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row>
    <row r="1227" spans="1:60" outlineLevel="1">
      <c r="A1227" s="158"/>
      <c r="B1227" s="159"/>
      <c r="C1227" s="315" t="s">
        <v>1024</v>
      </c>
      <c r="D1227" s="316"/>
      <c r="E1227" s="316"/>
      <c r="F1227" s="316"/>
      <c r="G1227" s="316"/>
      <c r="H1227" s="160"/>
      <c r="I1227" s="160"/>
      <c r="J1227" s="160"/>
      <c r="K1227" s="160"/>
      <c r="L1227" s="160"/>
      <c r="M1227" s="160"/>
      <c r="N1227" s="160"/>
      <c r="O1227" s="160"/>
      <c r="P1227" s="160"/>
      <c r="Q1227" s="160"/>
      <c r="R1227" s="160"/>
      <c r="S1227" s="160"/>
      <c r="T1227" s="160"/>
      <c r="U1227" s="160"/>
      <c r="V1227" s="160"/>
      <c r="W1227" s="160"/>
      <c r="X1227" s="151"/>
      <c r="Y1227" s="151"/>
      <c r="Z1227" s="151"/>
      <c r="AA1227" s="151"/>
      <c r="AB1227" s="151"/>
      <c r="AC1227" s="151"/>
      <c r="AD1227" s="151"/>
      <c r="AE1227" s="151"/>
      <c r="AF1227" s="151"/>
      <c r="AG1227" s="151" t="s">
        <v>248</v>
      </c>
      <c r="AH1227" s="151"/>
      <c r="AI1227" s="151"/>
      <c r="AJ1227" s="151"/>
      <c r="AK1227" s="151"/>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row>
    <row r="1228" spans="1:60">
      <c r="A1228" s="162" t="s">
        <v>197</v>
      </c>
      <c r="B1228" s="163" t="s">
        <v>125</v>
      </c>
      <c r="C1228" s="184" t="s">
        <v>126</v>
      </c>
      <c r="D1228" s="164"/>
      <c r="E1228" s="165"/>
      <c r="F1228" s="166"/>
      <c r="G1228" s="166">
        <f>SUMIF(AG1229:AG1229,"&lt;&gt;NOR",G1229:G1229)</f>
        <v>0</v>
      </c>
      <c r="H1228" s="166"/>
      <c r="I1228" s="166">
        <f>SUM(I1229:I1229)</f>
        <v>0</v>
      </c>
      <c r="J1228" s="166"/>
      <c r="K1228" s="166">
        <f>SUM(K1229:K1229)</f>
        <v>0</v>
      </c>
      <c r="L1228" s="166"/>
      <c r="M1228" s="166">
        <f>SUM(M1229:M1229)</f>
        <v>0</v>
      </c>
      <c r="N1228" s="166"/>
      <c r="O1228" s="166">
        <f>SUM(O1229:O1229)</f>
        <v>0</v>
      </c>
      <c r="P1228" s="166"/>
      <c r="Q1228" s="166">
        <f>SUM(Q1229:Q1229)</f>
        <v>0</v>
      </c>
      <c r="R1228" s="166"/>
      <c r="S1228" s="166"/>
      <c r="T1228" s="167"/>
      <c r="U1228" s="161"/>
      <c r="V1228" s="161">
        <f>SUM(V1229:V1229)</f>
        <v>0</v>
      </c>
      <c r="W1228" s="161"/>
      <c r="AG1228" t="s">
        <v>198</v>
      </c>
    </row>
    <row r="1229" spans="1:60" outlineLevel="1">
      <c r="A1229" s="176">
        <v>99</v>
      </c>
      <c r="B1229" s="177" t="s">
        <v>2897</v>
      </c>
      <c r="C1229" s="186" t="s">
        <v>2898</v>
      </c>
      <c r="D1229" s="178" t="s">
        <v>211</v>
      </c>
      <c r="E1229" s="179">
        <v>85</v>
      </c>
      <c r="F1229" s="180">
        <v>0</v>
      </c>
      <c r="G1229" s="181">
        <f>ROUND(E1229*F1229,2)</f>
        <v>0</v>
      </c>
      <c r="H1229" s="180"/>
      <c r="I1229" s="181">
        <f>ROUND(E1229*H1229,2)</f>
        <v>0</v>
      </c>
      <c r="J1229" s="180"/>
      <c r="K1229" s="181">
        <f>ROUND(E1229*J1229,2)</f>
        <v>0</v>
      </c>
      <c r="L1229" s="181">
        <v>21</v>
      </c>
      <c r="M1229" s="181">
        <f>G1229*(1+L1229/100)</f>
        <v>0</v>
      </c>
      <c r="N1229" s="181">
        <v>0</v>
      </c>
      <c r="O1229" s="181">
        <f>ROUND(E1229*N1229,2)</f>
        <v>0</v>
      </c>
      <c r="P1229" s="181">
        <v>0</v>
      </c>
      <c r="Q1229" s="181">
        <f>ROUND(E1229*P1229,2)</f>
        <v>0</v>
      </c>
      <c r="R1229" s="181"/>
      <c r="S1229" s="181" t="s">
        <v>212</v>
      </c>
      <c r="T1229" s="182" t="s">
        <v>202</v>
      </c>
      <c r="U1229" s="160">
        <v>0</v>
      </c>
      <c r="V1229" s="160">
        <f>ROUND(E1229*U1229,2)</f>
        <v>0</v>
      </c>
      <c r="W1229" s="160"/>
      <c r="X1229" s="151"/>
      <c r="Y1229" s="151"/>
      <c r="Z1229" s="151"/>
      <c r="AA1229" s="151"/>
      <c r="AB1229" s="151"/>
      <c r="AC1229" s="151"/>
      <c r="AD1229" s="151"/>
      <c r="AE1229" s="151"/>
      <c r="AF1229" s="151"/>
      <c r="AG1229" s="151" t="s">
        <v>246</v>
      </c>
      <c r="AH1229" s="151"/>
      <c r="AI1229" s="151"/>
      <c r="AJ1229" s="151"/>
      <c r="AK1229" s="151"/>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row>
    <row r="1230" spans="1:60">
      <c r="A1230" s="162" t="s">
        <v>197</v>
      </c>
      <c r="B1230" s="163" t="s">
        <v>135</v>
      </c>
      <c r="C1230" s="184" t="s">
        <v>136</v>
      </c>
      <c r="D1230" s="164"/>
      <c r="E1230" s="165"/>
      <c r="F1230" s="166"/>
      <c r="G1230" s="166">
        <f>SUMIF(AG1231:AG1385,"&lt;&gt;NOR",G1231:G1385)</f>
        <v>0</v>
      </c>
      <c r="H1230" s="166"/>
      <c r="I1230" s="166">
        <f>SUM(I1231:I1385)</f>
        <v>0</v>
      </c>
      <c r="J1230" s="166"/>
      <c r="K1230" s="166">
        <f>SUM(K1231:K1385)</f>
        <v>0</v>
      </c>
      <c r="L1230" s="166"/>
      <c r="M1230" s="166">
        <f>SUM(M1231:M1385)</f>
        <v>0</v>
      </c>
      <c r="N1230" s="166"/>
      <c r="O1230" s="166">
        <f>SUM(O1231:O1385)</f>
        <v>1.1300000000000001</v>
      </c>
      <c r="P1230" s="166"/>
      <c r="Q1230" s="166">
        <f>SUM(Q1231:Q1385)</f>
        <v>0.91999999999999993</v>
      </c>
      <c r="R1230" s="166"/>
      <c r="S1230" s="166"/>
      <c r="T1230" s="167"/>
      <c r="U1230" s="161"/>
      <c r="V1230" s="161">
        <f>SUM(V1231:V1385)</f>
        <v>402.11</v>
      </c>
      <c r="W1230" s="161"/>
      <c r="AG1230" t="s">
        <v>198</v>
      </c>
    </row>
    <row r="1231" spans="1:60" outlineLevel="1">
      <c r="A1231" s="168">
        <v>100</v>
      </c>
      <c r="B1231" s="169" t="s">
        <v>2899</v>
      </c>
      <c r="C1231" s="185" t="s">
        <v>2900</v>
      </c>
      <c r="D1231" s="170" t="s">
        <v>211</v>
      </c>
      <c r="E1231" s="171">
        <v>1</v>
      </c>
      <c r="F1231" s="172">
        <v>0</v>
      </c>
      <c r="G1231" s="173">
        <f>ROUND(E1231*F1231,2)</f>
        <v>0</v>
      </c>
      <c r="H1231" s="172"/>
      <c r="I1231" s="173">
        <f>ROUND(E1231*H1231,2)</f>
        <v>0</v>
      </c>
      <c r="J1231" s="172"/>
      <c r="K1231" s="173">
        <f>ROUND(E1231*J1231,2)</f>
        <v>0</v>
      </c>
      <c r="L1231" s="173">
        <v>21</v>
      </c>
      <c r="M1231" s="173">
        <f>G1231*(1+L1231/100)</f>
        <v>0</v>
      </c>
      <c r="N1231" s="173">
        <v>2.52E-2</v>
      </c>
      <c r="O1231" s="173">
        <f>ROUND(E1231*N1231,2)</f>
        <v>0.03</v>
      </c>
      <c r="P1231" s="173">
        <v>0</v>
      </c>
      <c r="Q1231" s="173">
        <f>ROUND(E1231*P1231,2)</f>
        <v>0</v>
      </c>
      <c r="R1231" s="173" t="s">
        <v>1067</v>
      </c>
      <c r="S1231" s="173" t="s">
        <v>201</v>
      </c>
      <c r="T1231" s="174" t="s">
        <v>245</v>
      </c>
      <c r="U1231" s="160">
        <v>0.66</v>
      </c>
      <c r="V1231" s="160">
        <f>ROUND(E1231*U1231,2)</f>
        <v>0.66</v>
      </c>
      <c r="W1231" s="160"/>
      <c r="X1231" s="151"/>
      <c r="Y1231" s="151"/>
      <c r="Z1231" s="151"/>
      <c r="AA1231" s="151"/>
      <c r="AB1231" s="151"/>
      <c r="AC1231" s="151"/>
      <c r="AD1231" s="151"/>
      <c r="AE1231" s="151"/>
      <c r="AF1231" s="151"/>
      <c r="AG1231" s="151" t="s">
        <v>246</v>
      </c>
      <c r="AH1231" s="151"/>
      <c r="AI1231" s="151"/>
      <c r="AJ1231" s="151"/>
      <c r="AK1231" s="151"/>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row>
    <row r="1232" spans="1:60" outlineLevel="1">
      <c r="A1232" s="158"/>
      <c r="B1232" s="159"/>
      <c r="C1232" s="198" t="s">
        <v>2901</v>
      </c>
      <c r="D1232" s="190"/>
      <c r="E1232" s="191">
        <v>1</v>
      </c>
      <c r="F1232" s="160"/>
      <c r="G1232" s="160"/>
      <c r="H1232" s="160"/>
      <c r="I1232" s="160"/>
      <c r="J1232" s="160"/>
      <c r="K1232" s="160"/>
      <c r="L1232" s="160"/>
      <c r="M1232" s="160"/>
      <c r="N1232" s="160"/>
      <c r="O1232" s="160"/>
      <c r="P1232" s="160"/>
      <c r="Q1232" s="160"/>
      <c r="R1232" s="160"/>
      <c r="S1232" s="160"/>
      <c r="T1232" s="160"/>
      <c r="U1232" s="160"/>
      <c r="V1232" s="160"/>
      <c r="W1232" s="160"/>
      <c r="X1232" s="151"/>
      <c r="Y1232" s="151"/>
      <c r="Z1232" s="151"/>
      <c r="AA1232" s="151"/>
      <c r="AB1232" s="151"/>
      <c r="AC1232" s="151"/>
      <c r="AD1232" s="151"/>
      <c r="AE1232" s="151"/>
      <c r="AF1232" s="151"/>
      <c r="AG1232" s="151" t="s">
        <v>250</v>
      </c>
      <c r="AH1232" s="151">
        <v>0</v>
      </c>
      <c r="AI1232" s="151"/>
      <c r="AJ1232" s="151"/>
      <c r="AK1232" s="151"/>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row>
    <row r="1233" spans="1:60" outlineLevel="1">
      <c r="A1233" s="168">
        <v>101</v>
      </c>
      <c r="B1233" s="169" t="s">
        <v>2902</v>
      </c>
      <c r="C1233" s="185" t="s">
        <v>2903</v>
      </c>
      <c r="D1233" s="170" t="s">
        <v>211</v>
      </c>
      <c r="E1233" s="171">
        <v>6</v>
      </c>
      <c r="F1233" s="172">
        <v>0</v>
      </c>
      <c r="G1233" s="173">
        <f>ROUND(E1233*F1233,2)</f>
        <v>0</v>
      </c>
      <c r="H1233" s="172"/>
      <c r="I1233" s="173">
        <f>ROUND(E1233*H1233,2)</f>
        <v>0</v>
      </c>
      <c r="J1233" s="172"/>
      <c r="K1233" s="173">
        <f>ROUND(E1233*J1233,2)</f>
        <v>0</v>
      </c>
      <c r="L1233" s="173">
        <v>21</v>
      </c>
      <c r="M1233" s="173">
        <f>G1233*(1+L1233/100)</f>
        <v>0</v>
      </c>
      <c r="N1233" s="173">
        <v>3.5249999999999997E-2</v>
      </c>
      <c r="O1233" s="173">
        <f>ROUND(E1233*N1233,2)</f>
        <v>0.21</v>
      </c>
      <c r="P1233" s="173">
        <v>0</v>
      </c>
      <c r="Q1233" s="173">
        <f>ROUND(E1233*P1233,2)</f>
        <v>0</v>
      </c>
      <c r="R1233" s="173" t="s">
        <v>1067</v>
      </c>
      <c r="S1233" s="173" t="s">
        <v>201</v>
      </c>
      <c r="T1233" s="174" t="s">
        <v>245</v>
      </c>
      <c r="U1233" s="160">
        <v>0.80400000000000005</v>
      </c>
      <c r="V1233" s="160">
        <f>ROUND(E1233*U1233,2)</f>
        <v>4.82</v>
      </c>
      <c r="W1233" s="160"/>
      <c r="X1233" s="151"/>
      <c r="Y1233" s="151"/>
      <c r="Z1233" s="151"/>
      <c r="AA1233" s="151"/>
      <c r="AB1233" s="151"/>
      <c r="AC1233" s="151"/>
      <c r="AD1233" s="151"/>
      <c r="AE1233" s="151"/>
      <c r="AF1233" s="151"/>
      <c r="AG1233" s="151" t="s">
        <v>246</v>
      </c>
      <c r="AH1233" s="151"/>
      <c r="AI1233" s="151"/>
      <c r="AJ1233" s="151"/>
      <c r="AK1233" s="151"/>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row>
    <row r="1234" spans="1:60" outlineLevel="1">
      <c r="A1234" s="158"/>
      <c r="B1234" s="159"/>
      <c r="C1234" s="198" t="s">
        <v>2904</v>
      </c>
      <c r="D1234" s="190"/>
      <c r="E1234" s="191">
        <v>1</v>
      </c>
      <c r="F1234" s="160"/>
      <c r="G1234" s="160"/>
      <c r="H1234" s="160"/>
      <c r="I1234" s="160"/>
      <c r="J1234" s="160"/>
      <c r="K1234" s="160"/>
      <c r="L1234" s="160"/>
      <c r="M1234" s="160"/>
      <c r="N1234" s="160"/>
      <c r="O1234" s="160"/>
      <c r="P1234" s="160"/>
      <c r="Q1234" s="160"/>
      <c r="R1234" s="160"/>
      <c r="S1234" s="160"/>
      <c r="T1234" s="160"/>
      <c r="U1234" s="160"/>
      <c r="V1234" s="160"/>
      <c r="W1234" s="160"/>
      <c r="X1234" s="151"/>
      <c r="Y1234" s="151"/>
      <c r="Z1234" s="151"/>
      <c r="AA1234" s="151"/>
      <c r="AB1234" s="151"/>
      <c r="AC1234" s="151"/>
      <c r="AD1234" s="151"/>
      <c r="AE1234" s="151"/>
      <c r="AF1234" s="151"/>
      <c r="AG1234" s="151" t="s">
        <v>250</v>
      </c>
      <c r="AH1234" s="151">
        <v>0</v>
      </c>
      <c r="AI1234" s="151"/>
      <c r="AJ1234" s="151"/>
      <c r="AK1234" s="151"/>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row>
    <row r="1235" spans="1:60" outlineLevel="1">
      <c r="A1235" s="158"/>
      <c r="B1235" s="159"/>
      <c r="C1235" s="198" t="s">
        <v>2905</v>
      </c>
      <c r="D1235" s="190"/>
      <c r="E1235" s="191">
        <v>1</v>
      </c>
      <c r="F1235" s="160"/>
      <c r="G1235" s="160"/>
      <c r="H1235" s="160"/>
      <c r="I1235" s="160"/>
      <c r="J1235" s="160"/>
      <c r="K1235" s="160"/>
      <c r="L1235" s="160"/>
      <c r="M1235" s="160"/>
      <c r="N1235" s="160"/>
      <c r="O1235" s="160"/>
      <c r="P1235" s="160"/>
      <c r="Q1235" s="160"/>
      <c r="R1235" s="160"/>
      <c r="S1235" s="160"/>
      <c r="T1235" s="160"/>
      <c r="U1235" s="160"/>
      <c r="V1235" s="160"/>
      <c r="W1235" s="160"/>
      <c r="X1235" s="151"/>
      <c r="Y1235" s="151"/>
      <c r="Z1235" s="151"/>
      <c r="AA1235" s="151"/>
      <c r="AB1235" s="151"/>
      <c r="AC1235" s="151"/>
      <c r="AD1235" s="151"/>
      <c r="AE1235" s="151"/>
      <c r="AF1235" s="151"/>
      <c r="AG1235" s="151" t="s">
        <v>250</v>
      </c>
      <c r="AH1235" s="151">
        <v>0</v>
      </c>
      <c r="AI1235" s="151"/>
      <c r="AJ1235" s="151"/>
      <c r="AK1235" s="151"/>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row>
    <row r="1236" spans="1:60" outlineLevel="1">
      <c r="A1236" s="158"/>
      <c r="B1236" s="159"/>
      <c r="C1236" s="198" t="s">
        <v>2906</v>
      </c>
      <c r="D1236" s="190"/>
      <c r="E1236" s="191">
        <v>1</v>
      </c>
      <c r="F1236" s="160"/>
      <c r="G1236" s="160"/>
      <c r="H1236" s="160"/>
      <c r="I1236" s="160"/>
      <c r="J1236" s="160"/>
      <c r="K1236" s="160"/>
      <c r="L1236" s="160"/>
      <c r="M1236" s="160"/>
      <c r="N1236" s="160"/>
      <c r="O1236" s="160"/>
      <c r="P1236" s="160"/>
      <c r="Q1236" s="160"/>
      <c r="R1236" s="160"/>
      <c r="S1236" s="160"/>
      <c r="T1236" s="160"/>
      <c r="U1236" s="160"/>
      <c r="V1236" s="160"/>
      <c r="W1236" s="160"/>
      <c r="X1236" s="151"/>
      <c r="Y1236" s="151"/>
      <c r="Z1236" s="151"/>
      <c r="AA1236" s="151"/>
      <c r="AB1236" s="151"/>
      <c r="AC1236" s="151"/>
      <c r="AD1236" s="151"/>
      <c r="AE1236" s="151"/>
      <c r="AF1236" s="151"/>
      <c r="AG1236" s="151" t="s">
        <v>250</v>
      </c>
      <c r="AH1236" s="151">
        <v>0</v>
      </c>
      <c r="AI1236" s="151"/>
      <c r="AJ1236" s="151"/>
      <c r="AK1236" s="151"/>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row>
    <row r="1237" spans="1:60" outlineLevel="1">
      <c r="A1237" s="158"/>
      <c r="B1237" s="159"/>
      <c r="C1237" s="198" t="s">
        <v>2907</v>
      </c>
      <c r="D1237" s="190"/>
      <c r="E1237" s="191">
        <v>1</v>
      </c>
      <c r="F1237" s="160"/>
      <c r="G1237" s="160"/>
      <c r="H1237" s="160"/>
      <c r="I1237" s="160"/>
      <c r="J1237" s="160"/>
      <c r="K1237" s="160"/>
      <c r="L1237" s="160"/>
      <c r="M1237" s="160"/>
      <c r="N1237" s="160"/>
      <c r="O1237" s="160"/>
      <c r="P1237" s="160"/>
      <c r="Q1237" s="160"/>
      <c r="R1237" s="160"/>
      <c r="S1237" s="160"/>
      <c r="T1237" s="160"/>
      <c r="U1237" s="160"/>
      <c r="V1237" s="160"/>
      <c r="W1237" s="160"/>
      <c r="X1237" s="151"/>
      <c r="Y1237" s="151"/>
      <c r="Z1237" s="151"/>
      <c r="AA1237" s="151"/>
      <c r="AB1237" s="151"/>
      <c r="AC1237" s="151"/>
      <c r="AD1237" s="151"/>
      <c r="AE1237" s="151"/>
      <c r="AF1237" s="151"/>
      <c r="AG1237" s="151" t="s">
        <v>250</v>
      </c>
      <c r="AH1237" s="151">
        <v>0</v>
      </c>
      <c r="AI1237" s="151"/>
      <c r="AJ1237" s="151"/>
      <c r="AK1237" s="151"/>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row>
    <row r="1238" spans="1:60" outlineLevel="1">
      <c r="A1238" s="158"/>
      <c r="B1238" s="159"/>
      <c r="C1238" s="198" t="s">
        <v>2908</v>
      </c>
      <c r="D1238" s="190"/>
      <c r="E1238" s="191">
        <v>1</v>
      </c>
      <c r="F1238" s="160"/>
      <c r="G1238" s="160"/>
      <c r="H1238" s="160"/>
      <c r="I1238" s="160"/>
      <c r="J1238" s="160"/>
      <c r="K1238" s="160"/>
      <c r="L1238" s="160"/>
      <c r="M1238" s="160"/>
      <c r="N1238" s="160"/>
      <c r="O1238" s="160"/>
      <c r="P1238" s="160"/>
      <c r="Q1238" s="160"/>
      <c r="R1238" s="160"/>
      <c r="S1238" s="160"/>
      <c r="T1238" s="160"/>
      <c r="U1238" s="160"/>
      <c r="V1238" s="160"/>
      <c r="W1238" s="160"/>
      <c r="X1238" s="151"/>
      <c r="Y1238" s="151"/>
      <c r="Z1238" s="151"/>
      <c r="AA1238" s="151"/>
      <c r="AB1238" s="151"/>
      <c r="AC1238" s="151"/>
      <c r="AD1238" s="151"/>
      <c r="AE1238" s="151"/>
      <c r="AF1238" s="151"/>
      <c r="AG1238" s="151" t="s">
        <v>250</v>
      </c>
      <c r="AH1238" s="151">
        <v>0</v>
      </c>
      <c r="AI1238" s="151"/>
      <c r="AJ1238" s="151"/>
      <c r="AK1238" s="151"/>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row>
    <row r="1239" spans="1:60" outlineLevel="1">
      <c r="A1239" s="158"/>
      <c r="B1239" s="159"/>
      <c r="C1239" s="198" t="s">
        <v>2909</v>
      </c>
      <c r="D1239" s="190"/>
      <c r="E1239" s="191">
        <v>1</v>
      </c>
      <c r="F1239" s="160"/>
      <c r="G1239" s="160"/>
      <c r="H1239" s="160"/>
      <c r="I1239" s="160"/>
      <c r="J1239" s="160"/>
      <c r="K1239" s="160"/>
      <c r="L1239" s="160"/>
      <c r="M1239" s="160"/>
      <c r="N1239" s="160"/>
      <c r="O1239" s="160"/>
      <c r="P1239" s="160"/>
      <c r="Q1239" s="160"/>
      <c r="R1239" s="160"/>
      <c r="S1239" s="160"/>
      <c r="T1239" s="160"/>
      <c r="U1239" s="160"/>
      <c r="V1239" s="160"/>
      <c r="W1239" s="160"/>
      <c r="X1239" s="151"/>
      <c r="Y1239" s="151"/>
      <c r="Z1239" s="151"/>
      <c r="AA1239" s="151"/>
      <c r="AB1239" s="151"/>
      <c r="AC1239" s="151"/>
      <c r="AD1239" s="151"/>
      <c r="AE1239" s="151"/>
      <c r="AF1239" s="151"/>
      <c r="AG1239" s="151" t="s">
        <v>250</v>
      </c>
      <c r="AH1239" s="151">
        <v>0</v>
      </c>
      <c r="AI1239" s="151"/>
      <c r="AJ1239" s="151"/>
      <c r="AK1239" s="151"/>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row>
    <row r="1240" spans="1:60" outlineLevel="1">
      <c r="A1240" s="176">
        <v>102</v>
      </c>
      <c r="B1240" s="177" t="s">
        <v>2910</v>
      </c>
      <c r="C1240" s="186" t="s">
        <v>2911</v>
      </c>
      <c r="D1240" s="178" t="s">
        <v>211</v>
      </c>
      <c r="E1240" s="179">
        <v>7</v>
      </c>
      <c r="F1240" s="180">
        <v>0</v>
      </c>
      <c r="G1240" s="181">
        <f>ROUND(E1240*F1240,2)</f>
        <v>0</v>
      </c>
      <c r="H1240" s="180"/>
      <c r="I1240" s="181">
        <f>ROUND(E1240*H1240,2)</f>
        <v>0</v>
      </c>
      <c r="J1240" s="180"/>
      <c r="K1240" s="181">
        <f>ROUND(E1240*J1240,2)</f>
        <v>0</v>
      </c>
      <c r="L1240" s="181">
        <v>21</v>
      </c>
      <c r="M1240" s="181">
        <f>G1240*(1+L1240/100)</f>
        <v>0</v>
      </c>
      <c r="N1240" s="181">
        <v>0</v>
      </c>
      <c r="O1240" s="181">
        <f>ROUND(E1240*N1240,2)</f>
        <v>0</v>
      </c>
      <c r="P1240" s="181">
        <v>1.15E-3</v>
      </c>
      <c r="Q1240" s="181">
        <f>ROUND(E1240*P1240,2)</f>
        <v>0.01</v>
      </c>
      <c r="R1240" s="181" t="s">
        <v>1193</v>
      </c>
      <c r="S1240" s="181" t="s">
        <v>201</v>
      </c>
      <c r="T1240" s="182" t="s">
        <v>245</v>
      </c>
      <c r="U1240" s="160">
        <v>0.08</v>
      </c>
      <c r="V1240" s="160">
        <f>ROUND(E1240*U1240,2)</f>
        <v>0.56000000000000005</v>
      </c>
      <c r="W1240" s="160"/>
      <c r="X1240" s="151"/>
      <c r="Y1240" s="151"/>
      <c r="Z1240" s="151"/>
      <c r="AA1240" s="151"/>
      <c r="AB1240" s="151"/>
      <c r="AC1240" s="151"/>
      <c r="AD1240" s="151"/>
      <c r="AE1240" s="151"/>
      <c r="AF1240" s="151"/>
      <c r="AG1240" s="151" t="s">
        <v>246</v>
      </c>
      <c r="AH1240" s="151"/>
      <c r="AI1240" s="151"/>
      <c r="AJ1240" s="151"/>
      <c r="AK1240" s="151"/>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row>
    <row r="1241" spans="1:60" outlineLevel="1">
      <c r="A1241" s="168">
        <v>103</v>
      </c>
      <c r="B1241" s="169" t="s">
        <v>2912</v>
      </c>
      <c r="C1241" s="185" t="s">
        <v>2913</v>
      </c>
      <c r="D1241" s="170" t="s">
        <v>318</v>
      </c>
      <c r="E1241" s="171">
        <v>112.42</v>
      </c>
      <c r="F1241" s="172">
        <v>0</v>
      </c>
      <c r="G1241" s="173">
        <f>ROUND(E1241*F1241,2)</f>
        <v>0</v>
      </c>
      <c r="H1241" s="172"/>
      <c r="I1241" s="173">
        <f>ROUND(E1241*H1241,2)</f>
        <v>0</v>
      </c>
      <c r="J1241" s="172"/>
      <c r="K1241" s="173">
        <f>ROUND(E1241*J1241,2)</f>
        <v>0</v>
      </c>
      <c r="L1241" s="173">
        <v>21</v>
      </c>
      <c r="M1241" s="173">
        <f>G1241*(1+L1241/100)</f>
        <v>0</v>
      </c>
      <c r="N1241" s="173">
        <v>0</v>
      </c>
      <c r="O1241" s="173">
        <f>ROUND(E1241*N1241,2)</f>
        <v>0</v>
      </c>
      <c r="P1241" s="173">
        <v>1.3500000000000001E-3</v>
      </c>
      <c r="Q1241" s="173">
        <f>ROUND(E1241*P1241,2)</f>
        <v>0.15</v>
      </c>
      <c r="R1241" s="173" t="s">
        <v>1193</v>
      </c>
      <c r="S1241" s="173" t="s">
        <v>201</v>
      </c>
      <c r="T1241" s="174" t="s">
        <v>245</v>
      </c>
      <c r="U1241" s="160">
        <v>0.08</v>
      </c>
      <c r="V1241" s="160">
        <f>ROUND(E1241*U1241,2)</f>
        <v>8.99</v>
      </c>
      <c r="W1241" s="160"/>
      <c r="X1241" s="151"/>
      <c r="Y1241" s="151"/>
      <c r="Z1241" s="151"/>
      <c r="AA1241" s="151"/>
      <c r="AB1241" s="151"/>
      <c r="AC1241" s="151"/>
      <c r="AD1241" s="151"/>
      <c r="AE1241" s="151"/>
      <c r="AF1241" s="151"/>
      <c r="AG1241" s="151" t="s">
        <v>246</v>
      </c>
      <c r="AH1241" s="151"/>
      <c r="AI1241" s="151"/>
      <c r="AJ1241" s="151"/>
      <c r="AK1241" s="151"/>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row>
    <row r="1242" spans="1:60" outlineLevel="1">
      <c r="A1242" s="158"/>
      <c r="B1242" s="159"/>
      <c r="C1242" s="198" t="s">
        <v>2914</v>
      </c>
      <c r="D1242" s="190"/>
      <c r="E1242" s="191">
        <v>7.02</v>
      </c>
      <c r="F1242" s="160"/>
      <c r="G1242" s="160"/>
      <c r="H1242" s="160"/>
      <c r="I1242" s="160"/>
      <c r="J1242" s="160"/>
      <c r="K1242" s="160"/>
      <c r="L1242" s="160"/>
      <c r="M1242" s="160"/>
      <c r="N1242" s="160"/>
      <c r="O1242" s="160"/>
      <c r="P1242" s="160"/>
      <c r="Q1242" s="160"/>
      <c r="R1242" s="160"/>
      <c r="S1242" s="160"/>
      <c r="T1242" s="160"/>
      <c r="U1242" s="160"/>
      <c r="V1242" s="160"/>
      <c r="W1242" s="160"/>
      <c r="X1242" s="151"/>
      <c r="Y1242" s="151"/>
      <c r="Z1242" s="151"/>
      <c r="AA1242" s="151"/>
      <c r="AB1242" s="151"/>
      <c r="AC1242" s="151"/>
      <c r="AD1242" s="151"/>
      <c r="AE1242" s="151"/>
      <c r="AF1242" s="151"/>
      <c r="AG1242" s="151" t="s">
        <v>250</v>
      </c>
      <c r="AH1242" s="151">
        <v>0</v>
      </c>
      <c r="AI1242" s="151"/>
      <c r="AJ1242" s="151"/>
      <c r="AK1242" s="151"/>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row>
    <row r="1243" spans="1:60" outlineLevel="1">
      <c r="A1243" s="158"/>
      <c r="B1243" s="159"/>
      <c r="C1243" s="198" t="s">
        <v>2915</v>
      </c>
      <c r="D1243" s="190"/>
      <c r="E1243" s="191">
        <v>3.75</v>
      </c>
      <c r="F1243" s="160"/>
      <c r="G1243" s="160"/>
      <c r="H1243" s="160"/>
      <c r="I1243" s="160"/>
      <c r="J1243" s="160"/>
      <c r="K1243" s="160"/>
      <c r="L1243" s="160"/>
      <c r="M1243" s="160"/>
      <c r="N1243" s="160"/>
      <c r="O1243" s="160"/>
      <c r="P1243" s="160"/>
      <c r="Q1243" s="160"/>
      <c r="R1243" s="160"/>
      <c r="S1243" s="160"/>
      <c r="T1243" s="160"/>
      <c r="U1243" s="160"/>
      <c r="V1243" s="160"/>
      <c r="W1243" s="160"/>
      <c r="X1243" s="151"/>
      <c r="Y1243" s="151"/>
      <c r="Z1243" s="151"/>
      <c r="AA1243" s="151"/>
      <c r="AB1243" s="151"/>
      <c r="AC1243" s="151"/>
      <c r="AD1243" s="151"/>
      <c r="AE1243" s="151"/>
      <c r="AF1243" s="151"/>
      <c r="AG1243" s="151" t="s">
        <v>250</v>
      </c>
      <c r="AH1243" s="151">
        <v>0</v>
      </c>
      <c r="AI1243" s="151"/>
      <c r="AJ1243" s="151"/>
      <c r="AK1243" s="151"/>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row>
    <row r="1244" spans="1:60" outlineLevel="1">
      <c r="A1244" s="158"/>
      <c r="B1244" s="159"/>
      <c r="C1244" s="198" t="s">
        <v>2916</v>
      </c>
      <c r="D1244" s="190"/>
      <c r="E1244" s="191">
        <v>1.33</v>
      </c>
      <c r="F1244" s="160"/>
      <c r="G1244" s="160"/>
      <c r="H1244" s="160"/>
      <c r="I1244" s="160"/>
      <c r="J1244" s="160"/>
      <c r="K1244" s="160"/>
      <c r="L1244" s="160"/>
      <c r="M1244" s="160"/>
      <c r="N1244" s="160"/>
      <c r="O1244" s="160"/>
      <c r="P1244" s="160"/>
      <c r="Q1244" s="160"/>
      <c r="R1244" s="160"/>
      <c r="S1244" s="160"/>
      <c r="T1244" s="160"/>
      <c r="U1244" s="160"/>
      <c r="V1244" s="160"/>
      <c r="W1244" s="160"/>
      <c r="X1244" s="151"/>
      <c r="Y1244" s="151"/>
      <c r="Z1244" s="151"/>
      <c r="AA1244" s="151"/>
      <c r="AB1244" s="151"/>
      <c r="AC1244" s="151"/>
      <c r="AD1244" s="151"/>
      <c r="AE1244" s="151"/>
      <c r="AF1244" s="151"/>
      <c r="AG1244" s="151" t="s">
        <v>250</v>
      </c>
      <c r="AH1244" s="151">
        <v>0</v>
      </c>
      <c r="AI1244" s="151"/>
      <c r="AJ1244" s="151"/>
      <c r="AK1244" s="151"/>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row>
    <row r="1245" spans="1:60" outlineLevel="1">
      <c r="A1245" s="158"/>
      <c r="B1245" s="159"/>
      <c r="C1245" s="198" t="s">
        <v>2917</v>
      </c>
      <c r="D1245" s="190"/>
      <c r="E1245" s="191">
        <v>1.8</v>
      </c>
      <c r="F1245" s="160"/>
      <c r="G1245" s="160"/>
      <c r="H1245" s="160"/>
      <c r="I1245" s="160"/>
      <c r="J1245" s="160"/>
      <c r="K1245" s="160"/>
      <c r="L1245" s="160"/>
      <c r="M1245" s="160"/>
      <c r="N1245" s="160"/>
      <c r="O1245" s="160"/>
      <c r="P1245" s="160"/>
      <c r="Q1245" s="160"/>
      <c r="R1245" s="160"/>
      <c r="S1245" s="160"/>
      <c r="T1245" s="160"/>
      <c r="U1245" s="160"/>
      <c r="V1245" s="160"/>
      <c r="W1245" s="160"/>
      <c r="X1245" s="151"/>
      <c r="Y1245" s="151"/>
      <c r="Z1245" s="151"/>
      <c r="AA1245" s="151"/>
      <c r="AB1245" s="151"/>
      <c r="AC1245" s="151"/>
      <c r="AD1245" s="151"/>
      <c r="AE1245" s="151"/>
      <c r="AF1245" s="151"/>
      <c r="AG1245" s="151" t="s">
        <v>250</v>
      </c>
      <c r="AH1245" s="151">
        <v>0</v>
      </c>
      <c r="AI1245" s="151"/>
      <c r="AJ1245" s="151"/>
      <c r="AK1245" s="151"/>
      <c r="AL1245" s="151"/>
      <c r="AM1245" s="151"/>
      <c r="AN1245" s="151"/>
      <c r="AO1245" s="151"/>
      <c r="AP1245" s="151"/>
      <c r="AQ1245" s="151"/>
      <c r="AR1245" s="151"/>
      <c r="AS1245" s="151"/>
      <c r="AT1245" s="151"/>
      <c r="AU1245" s="151"/>
      <c r="AV1245" s="151"/>
      <c r="AW1245" s="151"/>
      <c r="AX1245" s="151"/>
      <c r="AY1245" s="151"/>
      <c r="AZ1245" s="151"/>
      <c r="BA1245" s="151"/>
      <c r="BB1245" s="151"/>
      <c r="BC1245" s="151"/>
      <c r="BD1245" s="151"/>
      <c r="BE1245" s="151"/>
      <c r="BF1245" s="151"/>
      <c r="BG1245" s="151"/>
      <c r="BH1245" s="151"/>
    </row>
    <row r="1246" spans="1:60" outlineLevel="1">
      <c r="A1246" s="158"/>
      <c r="B1246" s="159"/>
      <c r="C1246" s="198" t="s">
        <v>2918</v>
      </c>
      <c r="D1246" s="190"/>
      <c r="E1246" s="191">
        <v>10.62</v>
      </c>
      <c r="F1246" s="160"/>
      <c r="G1246" s="160"/>
      <c r="H1246" s="160"/>
      <c r="I1246" s="160"/>
      <c r="J1246" s="160"/>
      <c r="K1246" s="160"/>
      <c r="L1246" s="160"/>
      <c r="M1246" s="160"/>
      <c r="N1246" s="160"/>
      <c r="O1246" s="160"/>
      <c r="P1246" s="160"/>
      <c r="Q1246" s="160"/>
      <c r="R1246" s="160"/>
      <c r="S1246" s="160"/>
      <c r="T1246" s="160"/>
      <c r="U1246" s="160"/>
      <c r="V1246" s="160"/>
      <c r="W1246" s="160"/>
      <c r="X1246" s="151"/>
      <c r="Y1246" s="151"/>
      <c r="Z1246" s="151"/>
      <c r="AA1246" s="151"/>
      <c r="AB1246" s="151"/>
      <c r="AC1246" s="151"/>
      <c r="AD1246" s="151"/>
      <c r="AE1246" s="151"/>
      <c r="AF1246" s="151"/>
      <c r="AG1246" s="151" t="s">
        <v>250</v>
      </c>
      <c r="AH1246" s="151">
        <v>0</v>
      </c>
      <c r="AI1246" s="151"/>
      <c r="AJ1246" s="151"/>
      <c r="AK1246" s="151"/>
      <c r="AL1246" s="151"/>
      <c r="AM1246" s="151"/>
      <c r="AN1246" s="151"/>
      <c r="AO1246" s="151"/>
      <c r="AP1246" s="151"/>
      <c r="AQ1246" s="151"/>
      <c r="AR1246" s="151"/>
      <c r="AS1246" s="151"/>
      <c r="AT1246" s="151"/>
      <c r="AU1246" s="151"/>
      <c r="AV1246" s="151"/>
      <c r="AW1246" s="151"/>
      <c r="AX1246" s="151"/>
      <c r="AY1246" s="151"/>
      <c r="AZ1246" s="151"/>
      <c r="BA1246" s="151"/>
      <c r="BB1246" s="151"/>
      <c r="BC1246" s="151"/>
      <c r="BD1246" s="151"/>
      <c r="BE1246" s="151"/>
      <c r="BF1246" s="151"/>
      <c r="BG1246" s="151"/>
      <c r="BH1246" s="151"/>
    </row>
    <row r="1247" spans="1:60" outlineLevel="1">
      <c r="A1247" s="158"/>
      <c r="B1247" s="159"/>
      <c r="C1247" s="198" t="s">
        <v>2919</v>
      </c>
      <c r="D1247" s="190"/>
      <c r="E1247" s="191">
        <v>1.46</v>
      </c>
      <c r="F1247" s="160"/>
      <c r="G1247" s="160"/>
      <c r="H1247" s="160"/>
      <c r="I1247" s="160"/>
      <c r="J1247" s="160"/>
      <c r="K1247" s="160"/>
      <c r="L1247" s="160"/>
      <c r="M1247" s="160"/>
      <c r="N1247" s="160"/>
      <c r="O1247" s="160"/>
      <c r="P1247" s="160"/>
      <c r="Q1247" s="160"/>
      <c r="R1247" s="160"/>
      <c r="S1247" s="160"/>
      <c r="T1247" s="160"/>
      <c r="U1247" s="160"/>
      <c r="V1247" s="160"/>
      <c r="W1247" s="160"/>
      <c r="X1247" s="151"/>
      <c r="Y1247" s="151"/>
      <c r="Z1247" s="151"/>
      <c r="AA1247" s="151"/>
      <c r="AB1247" s="151"/>
      <c r="AC1247" s="151"/>
      <c r="AD1247" s="151"/>
      <c r="AE1247" s="151"/>
      <c r="AF1247" s="151"/>
      <c r="AG1247" s="151" t="s">
        <v>250</v>
      </c>
      <c r="AH1247" s="151">
        <v>0</v>
      </c>
      <c r="AI1247" s="151"/>
      <c r="AJ1247" s="151"/>
      <c r="AK1247" s="151"/>
      <c r="AL1247" s="151"/>
      <c r="AM1247" s="151"/>
      <c r="AN1247" s="151"/>
      <c r="AO1247" s="151"/>
      <c r="AP1247" s="151"/>
      <c r="AQ1247" s="151"/>
      <c r="AR1247" s="151"/>
      <c r="AS1247" s="151"/>
      <c r="AT1247" s="151"/>
      <c r="AU1247" s="151"/>
      <c r="AV1247" s="151"/>
      <c r="AW1247" s="151"/>
      <c r="AX1247" s="151"/>
      <c r="AY1247" s="151"/>
      <c r="AZ1247" s="151"/>
      <c r="BA1247" s="151"/>
      <c r="BB1247" s="151"/>
      <c r="BC1247" s="151"/>
      <c r="BD1247" s="151"/>
      <c r="BE1247" s="151"/>
      <c r="BF1247" s="151"/>
      <c r="BG1247" s="151"/>
      <c r="BH1247" s="151"/>
    </row>
    <row r="1248" spans="1:60" outlineLevel="1">
      <c r="A1248" s="158"/>
      <c r="B1248" s="159"/>
      <c r="C1248" s="198" t="s">
        <v>2920</v>
      </c>
      <c r="D1248" s="190"/>
      <c r="E1248" s="191">
        <v>1.1000000000000001</v>
      </c>
      <c r="F1248" s="160"/>
      <c r="G1248" s="160"/>
      <c r="H1248" s="160"/>
      <c r="I1248" s="160"/>
      <c r="J1248" s="160"/>
      <c r="K1248" s="160"/>
      <c r="L1248" s="160"/>
      <c r="M1248" s="160"/>
      <c r="N1248" s="160"/>
      <c r="O1248" s="160"/>
      <c r="P1248" s="160"/>
      <c r="Q1248" s="160"/>
      <c r="R1248" s="160"/>
      <c r="S1248" s="160"/>
      <c r="T1248" s="160"/>
      <c r="U1248" s="160"/>
      <c r="V1248" s="160"/>
      <c r="W1248" s="160"/>
      <c r="X1248" s="151"/>
      <c r="Y1248" s="151"/>
      <c r="Z1248" s="151"/>
      <c r="AA1248" s="151"/>
      <c r="AB1248" s="151"/>
      <c r="AC1248" s="151"/>
      <c r="AD1248" s="151"/>
      <c r="AE1248" s="151"/>
      <c r="AF1248" s="151"/>
      <c r="AG1248" s="151" t="s">
        <v>250</v>
      </c>
      <c r="AH1248" s="151">
        <v>0</v>
      </c>
      <c r="AI1248" s="151"/>
      <c r="AJ1248" s="151"/>
      <c r="AK1248" s="151"/>
      <c r="AL1248" s="151"/>
      <c r="AM1248" s="151"/>
      <c r="AN1248" s="151"/>
      <c r="AO1248" s="151"/>
      <c r="AP1248" s="151"/>
      <c r="AQ1248" s="151"/>
      <c r="AR1248" s="151"/>
      <c r="AS1248" s="151"/>
      <c r="AT1248" s="151"/>
      <c r="AU1248" s="151"/>
      <c r="AV1248" s="151"/>
      <c r="AW1248" s="151"/>
      <c r="AX1248" s="151"/>
      <c r="AY1248" s="151"/>
      <c r="AZ1248" s="151"/>
      <c r="BA1248" s="151"/>
      <c r="BB1248" s="151"/>
      <c r="BC1248" s="151"/>
      <c r="BD1248" s="151"/>
      <c r="BE1248" s="151"/>
      <c r="BF1248" s="151"/>
      <c r="BG1248" s="151"/>
      <c r="BH1248" s="151"/>
    </row>
    <row r="1249" spans="1:60" outlineLevel="1">
      <c r="A1249" s="158"/>
      <c r="B1249" s="159"/>
      <c r="C1249" s="198" t="s">
        <v>2921</v>
      </c>
      <c r="D1249" s="190"/>
      <c r="E1249" s="191">
        <v>0.5</v>
      </c>
      <c r="F1249" s="160"/>
      <c r="G1249" s="160"/>
      <c r="H1249" s="160"/>
      <c r="I1249" s="160"/>
      <c r="J1249" s="160"/>
      <c r="K1249" s="160"/>
      <c r="L1249" s="160"/>
      <c r="M1249" s="160"/>
      <c r="N1249" s="160"/>
      <c r="O1249" s="160"/>
      <c r="P1249" s="160"/>
      <c r="Q1249" s="160"/>
      <c r="R1249" s="160"/>
      <c r="S1249" s="160"/>
      <c r="T1249" s="160"/>
      <c r="U1249" s="160"/>
      <c r="V1249" s="160"/>
      <c r="W1249" s="160"/>
      <c r="X1249" s="151"/>
      <c r="Y1249" s="151"/>
      <c r="Z1249" s="151"/>
      <c r="AA1249" s="151"/>
      <c r="AB1249" s="151"/>
      <c r="AC1249" s="151"/>
      <c r="AD1249" s="151"/>
      <c r="AE1249" s="151"/>
      <c r="AF1249" s="151"/>
      <c r="AG1249" s="151" t="s">
        <v>250</v>
      </c>
      <c r="AH1249" s="151">
        <v>0</v>
      </c>
      <c r="AI1249" s="151"/>
      <c r="AJ1249" s="151"/>
      <c r="AK1249" s="151"/>
      <c r="AL1249" s="151"/>
      <c r="AM1249" s="151"/>
      <c r="AN1249" s="151"/>
      <c r="AO1249" s="151"/>
      <c r="AP1249" s="151"/>
      <c r="AQ1249" s="151"/>
      <c r="AR1249" s="151"/>
      <c r="AS1249" s="151"/>
      <c r="AT1249" s="151"/>
      <c r="AU1249" s="151"/>
      <c r="AV1249" s="151"/>
      <c r="AW1249" s="151"/>
      <c r="AX1249" s="151"/>
      <c r="AY1249" s="151"/>
      <c r="AZ1249" s="151"/>
      <c r="BA1249" s="151"/>
      <c r="BB1249" s="151"/>
      <c r="BC1249" s="151"/>
      <c r="BD1249" s="151"/>
      <c r="BE1249" s="151"/>
      <c r="BF1249" s="151"/>
      <c r="BG1249" s="151"/>
      <c r="BH1249" s="151"/>
    </row>
    <row r="1250" spans="1:60" outlineLevel="1">
      <c r="A1250" s="158"/>
      <c r="B1250" s="159"/>
      <c r="C1250" s="198" t="s">
        <v>2922</v>
      </c>
      <c r="D1250" s="190"/>
      <c r="E1250" s="191">
        <v>6.52</v>
      </c>
      <c r="F1250" s="160"/>
      <c r="G1250" s="160"/>
      <c r="H1250" s="160"/>
      <c r="I1250" s="160"/>
      <c r="J1250" s="160"/>
      <c r="K1250" s="160"/>
      <c r="L1250" s="160"/>
      <c r="M1250" s="160"/>
      <c r="N1250" s="160"/>
      <c r="O1250" s="160"/>
      <c r="P1250" s="160"/>
      <c r="Q1250" s="160"/>
      <c r="R1250" s="160"/>
      <c r="S1250" s="160"/>
      <c r="T1250" s="160"/>
      <c r="U1250" s="160"/>
      <c r="V1250" s="160"/>
      <c r="W1250" s="160"/>
      <c r="X1250" s="151"/>
      <c r="Y1250" s="151"/>
      <c r="Z1250" s="151"/>
      <c r="AA1250" s="151"/>
      <c r="AB1250" s="151"/>
      <c r="AC1250" s="151"/>
      <c r="AD1250" s="151"/>
      <c r="AE1250" s="151"/>
      <c r="AF1250" s="151"/>
      <c r="AG1250" s="151" t="s">
        <v>250</v>
      </c>
      <c r="AH1250" s="151">
        <v>0</v>
      </c>
      <c r="AI1250" s="151"/>
      <c r="AJ1250" s="151"/>
      <c r="AK1250" s="151"/>
      <c r="AL1250" s="151"/>
      <c r="AM1250" s="151"/>
      <c r="AN1250" s="151"/>
      <c r="AO1250" s="151"/>
      <c r="AP1250" s="151"/>
      <c r="AQ1250" s="151"/>
      <c r="AR1250" s="151"/>
      <c r="AS1250" s="151"/>
      <c r="AT1250" s="151"/>
      <c r="AU1250" s="151"/>
      <c r="AV1250" s="151"/>
      <c r="AW1250" s="151"/>
      <c r="AX1250" s="151"/>
      <c r="AY1250" s="151"/>
      <c r="AZ1250" s="151"/>
      <c r="BA1250" s="151"/>
      <c r="BB1250" s="151"/>
      <c r="BC1250" s="151"/>
      <c r="BD1250" s="151"/>
      <c r="BE1250" s="151"/>
      <c r="BF1250" s="151"/>
      <c r="BG1250" s="151"/>
      <c r="BH1250" s="151"/>
    </row>
    <row r="1251" spans="1:60" outlineLevel="1">
      <c r="A1251" s="158"/>
      <c r="B1251" s="159"/>
      <c r="C1251" s="198" t="s">
        <v>2923</v>
      </c>
      <c r="D1251" s="190"/>
      <c r="E1251" s="191">
        <v>6.85</v>
      </c>
      <c r="F1251" s="160"/>
      <c r="G1251" s="160"/>
      <c r="H1251" s="160"/>
      <c r="I1251" s="160"/>
      <c r="J1251" s="160"/>
      <c r="K1251" s="160"/>
      <c r="L1251" s="160"/>
      <c r="M1251" s="160"/>
      <c r="N1251" s="160"/>
      <c r="O1251" s="160"/>
      <c r="P1251" s="160"/>
      <c r="Q1251" s="160"/>
      <c r="R1251" s="160"/>
      <c r="S1251" s="160"/>
      <c r="T1251" s="160"/>
      <c r="U1251" s="160"/>
      <c r="V1251" s="160"/>
      <c r="W1251" s="160"/>
      <c r="X1251" s="151"/>
      <c r="Y1251" s="151"/>
      <c r="Z1251" s="151"/>
      <c r="AA1251" s="151"/>
      <c r="AB1251" s="151"/>
      <c r="AC1251" s="151"/>
      <c r="AD1251" s="151"/>
      <c r="AE1251" s="151"/>
      <c r="AF1251" s="151"/>
      <c r="AG1251" s="151" t="s">
        <v>250</v>
      </c>
      <c r="AH1251" s="151">
        <v>0</v>
      </c>
      <c r="AI1251" s="151"/>
      <c r="AJ1251" s="151"/>
      <c r="AK1251" s="151"/>
      <c r="AL1251" s="151"/>
      <c r="AM1251" s="151"/>
      <c r="AN1251" s="151"/>
      <c r="AO1251" s="151"/>
      <c r="AP1251" s="151"/>
      <c r="AQ1251" s="151"/>
      <c r="AR1251" s="151"/>
      <c r="AS1251" s="151"/>
      <c r="AT1251" s="151"/>
      <c r="AU1251" s="151"/>
      <c r="AV1251" s="151"/>
      <c r="AW1251" s="151"/>
      <c r="AX1251" s="151"/>
      <c r="AY1251" s="151"/>
      <c r="AZ1251" s="151"/>
      <c r="BA1251" s="151"/>
      <c r="BB1251" s="151"/>
      <c r="BC1251" s="151"/>
      <c r="BD1251" s="151"/>
      <c r="BE1251" s="151"/>
      <c r="BF1251" s="151"/>
      <c r="BG1251" s="151"/>
      <c r="BH1251" s="151"/>
    </row>
    <row r="1252" spans="1:60" outlineLevel="1">
      <c r="A1252" s="158"/>
      <c r="B1252" s="159"/>
      <c r="C1252" s="198" t="s">
        <v>2924</v>
      </c>
      <c r="D1252" s="190"/>
      <c r="E1252" s="191">
        <v>3.9</v>
      </c>
      <c r="F1252" s="160"/>
      <c r="G1252" s="160"/>
      <c r="H1252" s="160"/>
      <c r="I1252" s="160"/>
      <c r="J1252" s="160"/>
      <c r="K1252" s="160"/>
      <c r="L1252" s="160"/>
      <c r="M1252" s="160"/>
      <c r="N1252" s="160"/>
      <c r="O1252" s="160"/>
      <c r="P1252" s="160"/>
      <c r="Q1252" s="160"/>
      <c r="R1252" s="160"/>
      <c r="S1252" s="160"/>
      <c r="T1252" s="160"/>
      <c r="U1252" s="160"/>
      <c r="V1252" s="160"/>
      <c r="W1252" s="160"/>
      <c r="X1252" s="151"/>
      <c r="Y1252" s="151"/>
      <c r="Z1252" s="151"/>
      <c r="AA1252" s="151"/>
      <c r="AB1252" s="151"/>
      <c r="AC1252" s="151"/>
      <c r="AD1252" s="151"/>
      <c r="AE1252" s="151"/>
      <c r="AF1252" s="151"/>
      <c r="AG1252" s="151" t="s">
        <v>250</v>
      </c>
      <c r="AH1252" s="151">
        <v>0</v>
      </c>
      <c r="AI1252" s="151"/>
      <c r="AJ1252" s="151"/>
      <c r="AK1252" s="151"/>
      <c r="AL1252" s="151"/>
      <c r="AM1252" s="151"/>
      <c r="AN1252" s="151"/>
      <c r="AO1252" s="151"/>
      <c r="AP1252" s="151"/>
      <c r="AQ1252" s="151"/>
      <c r="AR1252" s="151"/>
      <c r="AS1252" s="151"/>
      <c r="AT1252" s="151"/>
      <c r="AU1252" s="151"/>
      <c r="AV1252" s="151"/>
      <c r="AW1252" s="151"/>
      <c r="AX1252" s="151"/>
      <c r="AY1252" s="151"/>
      <c r="AZ1252" s="151"/>
      <c r="BA1252" s="151"/>
      <c r="BB1252" s="151"/>
      <c r="BC1252" s="151"/>
      <c r="BD1252" s="151"/>
      <c r="BE1252" s="151"/>
      <c r="BF1252" s="151"/>
      <c r="BG1252" s="151"/>
      <c r="BH1252" s="151"/>
    </row>
    <row r="1253" spans="1:60" outlineLevel="1">
      <c r="A1253" s="158"/>
      <c r="B1253" s="159"/>
      <c r="C1253" s="198" t="s">
        <v>2925</v>
      </c>
      <c r="D1253" s="190"/>
      <c r="E1253" s="191">
        <v>6</v>
      </c>
      <c r="F1253" s="160"/>
      <c r="G1253" s="160"/>
      <c r="H1253" s="160"/>
      <c r="I1253" s="160"/>
      <c r="J1253" s="160"/>
      <c r="K1253" s="160"/>
      <c r="L1253" s="160"/>
      <c r="M1253" s="160"/>
      <c r="N1253" s="160"/>
      <c r="O1253" s="160"/>
      <c r="P1253" s="160"/>
      <c r="Q1253" s="160"/>
      <c r="R1253" s="160"/>
      <c r="S1253" s="160"/>
      <c r="T1253" s="160"/>
      <c r="U1253" s="160"/>
      <c r="V1253" s="160"/>
      <c r="W1253" s="160"/>
      <c r="X1253" s="151"/>
      <c r="Y1253" s="151"/>
      <c r="Z1253" s="151"/>
      <c r="AA1253" s="151"/>
      <c r="AB1253" s="151"/>
      <c r="AC1253" s="151"/>
      <c r="AD1253" s="151"/>
      <c r="AE1253" s="151"/>
      <c r="AF1253" s="151"/>
      <c r="AG1253" s="151" t="s">
        <v>250</v>
      </c>
      <c r="AH1253" s="151">
        <v>0</v>
      </c>
      <c r="AI1253" s="151"/>
      <c r="AJ1253" s="151"/>
      <c r="AK1253" s="151"/>
      <c r="AL1253" s="151"/>
      <c r="AM1253" s="151"/>
      <c r="AN1253" s="151"/>
      <c r="AO1253" s="151"/>
      <c r="AP1253" s="151"/>
      <c r="AQ1253" s="151"/>
      <c r="AR1253" s="151"/>
      <c r="AS1253" s="151"/>
      <c r="AT1253" s="151"/>
      <c r="AU1253" s="151"/>
      <c r="AV1253" s="151"/>
      <c r="AW1253" s="151"/>
      <c r="AX1253" s="151"/>
      <c r="AY1253" s="151"/>
      <c r="AZ1253" s="151"/>
      <c r="BA1253" s="151"/>
      <c r="BB1253" s="151"/>
      <c r="BC1253" s="151"/>
      <c r="BD1253" s="151"/>
      <c r="BE1253" s="151"/>
      <c r="BF1253" s="151"/>
      <c r="BG1253" s="151"/>
      <c r="BH1253" s="151"/>
    </row>
    <row r="1254" spans="1:60" outlineLevel="1">
      <c r="A1254" s="158"/>
      <c r="B1254" s="159"/>
      <c r="C1254" s="198" t="s">
        <v>2926</v>
      </c>
      <c r="D1254" s="190"/>
      <c r="E1254" s="191">
        <v>1.65</v>
      </c>
      <c r="F1254" s="160"/>
      <c r="G1254" s="160"/>
      <c r="H1254" s="160"/>
      <c r="I1254" s="160"/>
      <c r="J1254" s="160"/>
      <c r="K1254" s="160"/>
      <c r="L1254" s="160"/>
      <c r="M1254" s="160"/>
      <c r="N1254" s="160"/>
      <c r="O1254" s="160"/>
      <c r="P1254" s="160"/>
      <c r="Q1254" s="160"/>
      <c r="R1254" s="160"/>
      <c r="S1254" s="160"/>
      <c r="T1254" s="160"/>
      <c r="U1254" s="160"/>
      <c r="V1254" s="160"/>
      <c r="W1254" s="160"/>
      <c r="X1254" s="151"/>
      <c r="Y1254" s="151"/>
      <c r="Z1254" s="151"/>
      <c r="AA1254" s="151"/>
      <c r="AB1254" s="151"/>
      <c r="AC1254" s="151"/>
      <c r="AD1254" s="151"/>
      <c r="AE1254" s="151"/>
      <c r="AF1254" s="151"/>
      <c r="AG1254" s="151" t="s">
        <v>250</v>
      </c>
      <c r="AH1254" s="151">
        <v>0</v>
      </c>
      <c r="AI1254" s="151"/>
      <c r="AJ1254" s="151"/>
      <c r="AK1254" s="151"/>
      <c r="AL1254" s="151"/>
      <c r="AM1254" s="151"/>
      <c r="AN1254" s="151"/>
      <c r="AO1254" s="151"/>
      <c r="AP1254" s="151"/>
      <c r="AQ1254" s="151"/>
      <c r="AR1254" s="151"/>
      <c r="AS1254" s="151"/>
      <c r="AT1254" s="151"/>
      <c r="AU1254" s="151"/>
      <c r="AV1254" s="151"/>
      <c r="AW1254" s="151"/>
      <c r="AX1254" s="151"/>
      <c r="AY1254" s="151"/>
      <c r="AZ1254" s="151"/>
      <c r="BA1254" s="151"/>
      <c r="BB1254" s="151"/>
      <c r="BC1254" s="151"/>
      <c r="BD1254" s="151"/>
      <c r="BE1254" s="151"/>
      <c r="BF1254" s="151"/>
      <c r="BG1254" s="151"/>
      <c r="BH1254" s="151"/>
    </row>
    <row r="1255" spans="1:60" outlineLevel="1">
      <c r="A1255" s="158"/>
      <c r="B1255" s="159"/>
      <c r="C1255" s="198" t="s">
        <v>2927</v>
      </c>
      <c r="D1255" s="190"/>
      <c r="E1255" s="191">
        <v>7.02</v>
      </c>
      <c r="F1255" s="160"/>
      <c r="G1255" s="160"/>
      <c r="H1255" s="160"/>
      <c r="I1255" s="160"/>
      <c r="J1255" s="160"/>
      <c r="K1255" s="160"/>
      <c r="L1255" s="160"/>
      <c r="M1255" s="160"/>
      <c r="N1255" s="160"/>
      <c r="O1255" s="160"/>
      <c r="P1255" s="160"/>
      <c r="Q1255" s="160"/>
      <c r="R1255" s="160"/>
      <c r="S1255" s="160"/>
      <c r="T1255" s="160"/>
      <c r="U1255" s="160"/>
      <c r="V1255" s="160"/>
      <c r="W1255" s="160"/>
      <c r="X1255" s="151"/>
      <c r="Y1255" s="151"/>
      <c r="Z1255" s="151"/>
      <c r="AA1255" s="151"/>
      <c r="AB1255" s="151"/>
      <c r="AC1255" s="151"/>
      <c r="AD1255" s="151"/>
      <c r="AE1255" s="151"/>
      <c r="AF1255" s="151"/>
      <c r="AG1255" s="151" t="s">
        <v>250</v>
      </c>
      <c r="AH1255" s="151">
        <v>0</v>
      </c>
      <c r="AI1255" s="151"/>
      <c r="AJ1255" s="151"/>
      <c r="AK1255" s="151"/>
      <c r="AL1255" s="151"/>
      <c r="AM1255" s="151"/>
      <c r="AN1255" s="151"/>
      <c r="AO1255" s="151"/>
      <c r="AP1255" s="151"/>
      <c r="AQ1255" s="151"/>
      <c r="AR1255" s="151"/>
      <c r="AS1255" s="151"/>
      <c r="AT1255" s="151"/>
      <c r="AU1255" s="151"/>
      <c r="AV1255" s="151"/>
      <c r="AW1255" s="151"/>
      <c r="AX1255" s="151"/>
      <c r="AY1255" s="151"/>
      <c r="AZ1255" s="151"/>
      <c r="BA1255" s="151"/>
      <c r="BB1255" s="151"/>
      <c r="BC1255" s="151"/>
      <c r="BD1255" s="151"/>
      <c r="BE1255" s="151"/>
      <c r="BF1255" s="151"/>
      <c r="BG1255" s="151"/>
      <c r="BH1255" s="151"/>
    </row>
    <row r="1256" spans="1:60" outlineLevel="1">
      <c r="A1256" s="158"/>
      <c r="B1256" s="159"/>
      <c r="C1256" s="198" t="s">
        <v>2928</v>
      </c>
      <c r="D1256" s="190"/>
      <c r="E1256" s="191">
        <v>5</v>
      </c>
      <c r="F1256" s="160"/>
      <c r="G1256" s="160"/>
      <c r="H1256" s="160"/>
      <c r="I1256" s="160"/>
      <c r="J1256" s="160"/>
      <c r="K1256" s="160"/>
      <c r="L1256" s="160"/>
      <c r="M1256" s="160"/>
      <c r="N1256" s="160"/>
      <c r="O1256" s="160"/>
      <c r="P1256" s="160"/>
      <c r="Q1256" s="160"/>
      <c r="R1256" s="160"/>
      <c r="S1256" s="160"/>
      <c r="T1256" s="160"/>
      <c r="U1256" s="160"/>
      <c r="V1256" s="160"/>
      <c r="W1256" s="160"/>
      <c r="X1256" s="151"/>
      <c r="Y1256" s="151"/>
      <c r="Z1256" s="151"/>
      <c r="AA1256" s="151"/>
      <c r="AB1256" s="151"/>
      <c r="AC1256" s="151"/>
      <c r="AD1256" s="151"/>
      <c r="AE1256" s="151"/>
      <c r="AF1256" s="151"/>
      <c r="AG1256" s="151" t="s">
        <v>250</v>
      </c>
      <c r="AH1256" s="151">
        <v>0</v>
      </c>
      <c r="AI1256" s="151"/>
      <c r="AJ1256" s="151"/>
      <c r="AK1256" s="151"/>
      <c r="AL1256" s="151"/>
      <c r="AM1256" s="151"/>
      <c r="AN1256" s="151"/>
      <c r="AO1256" s="151"/>
      <c r="AP1256" s="151"/>
      <c r="AQ1256" s="151"/>
      <c r="AR1256" s="151"/>
      <c r="AS1256" s="151"/>
      <c r="AT1256" s="151"/>
      <c r="AU1256" s="151"/>
      <c r="AV1256" s="151"/>
      <c r="AW1256" s="151"/>
      <c r="AX1256" s="151"/>
      <c r="AY1256" s="151"/>
      <c r="AZ1256" s="151"/>
      <c r="BA1256" s="151"/>
      <c r="BB1256" s="151"/>
      <c r="BC1256" s="151"/>
      <c r="BD1256" s="151"/>
      <c r="BE1256" s="151"/>
      <c r="BF1256" s="151"/>
      <c r="BG1256" s="151"/>
      <c r="BH1256" s="151"/>
    </row>
    <row r="1257" spans="1:60" outlineLevel="1">
      <c r="A1257" s="158"/>
      <c r="B1257" s="159"/>
      <c r="C1257" s="198" t="s">
        <v>2929</v>
      </c>
      <c r="D1257" s="190"/>
      <c r="E1257" s="191">
        <v>12.39</v>
      </c>
      <c r="F1257" s="160"/>
      <c r="G1257" s="160"/>
      <c r="H1257" s="160"/>
      <c r="I1257" s="160"/>
      <c r="J1257" s="160"/>
      <c r="K1257" s="160"/>
      <c r="L1257" s="160"/>
      <c r="M1257" s="160"/>
      <c r="N1257" s="160"/>
      <c r="O1257" s="160"/>
      <c r="P1257" s="160"/>
      <c r="Q1257" s="160"/>
      <c r="R1257" s="160"/>
      <c r="S1257" s="160"/>
      <c r="T1257" s="160"/>
      <c r="U1257" s="160"/>
      <c r="V1257" s="160"/>
      <c r="W1257" s="160"/>
      <c r="X1257" s="151"/>
      <c r="Y1257" s="151"/>
      <c r="Z1257" s="151"/>
      <c r="AA1257" s="151"/>
      <c r="AB1257" s="151"/>
      <c r="AC1257" s="151"/>
      <c r="AD1257" s="151"/>
      <c r="AE1257" s="151"/>
      <c r="AF1257" s="151"/>
      <c r="AG1257" s="151" t="s">
        <v>250</v>
      </c>
      <c r="AH1257" s="151">
        <v>0</v>
      </c>
      <c r="AI1257" s="151"/>
      <c r="AJ1257" s="151"/>
      <c r="AK1257" s="151"/>
      <c r="AL1257" s="151"/>
      <c r="AM1257" s="151"/>
      <c r="AN1257" s="151"/>
      <c r="AO1257" s="151"/>
      <c r="AP1257" s="151"/>
      <c r="AQ1257" s="151"/>
      <c r="AR1257" s="151"/>
      <c r="AS1257" s="151"/>
      <c r="AT1257" s="151"/>
      <c r="AU1257" s="151"/>
      <c r="AV1257" s="151"/>
      <c r="AW1257" s="151"/>
      <c r="AX1257" s="151"/>
      <c r="AY1257" s="151"/>
      <c r="AZ1257" s="151"/>
      <c r="BA1257" s="151"/>
      <c r="BB1257" s="151"/>
      <c r="BC1257" s="151"/>
      <c r="BD1257" s="151"/>
      <c r="BE1257" s="151"/>
      <c r="BF1257" s="151"/>
      <c r="BG1257" s="151"/>
      <c r="BH1257" s="151"/>
    </row>
    <row r="1258" spans="1:60" outlineLevel="1">
      <c r="A1258" s="158"/>
      <c r="B1258" s="159"/>
      <c r="C1258" s="198" t="s">
        <v>2930</v>
      </c>
      <c r="D1258" s="190"/>
      <c r="E1258" s="191">
        <v>1.46</v>
      </c>
      <c r="F1258" s="160"/>
      <c r="G1258" s="160"/>
      <c r="H1258" s="160"/>
      <c r="I1258" s="160"/>
      <c r="J1258" s="160"/>
      <c r="K1258" s="160"/>
      <c r="L1258" s="160"/>
      <c r="M1258" s="160"/>
      <c r="N1258" s="160"/>
      <c r="O1258" s="160"/>
      <c r="P1258" s="160"/>
      <c r="Q1258" s="160"/>
      <c r="R1258" s="160"/>
      <c r="S1258" s="160"/>
      <c r="T1258" s="160"/>
      <c r="U1258" s="160"/>
      <c r="V1258" s="160"/>
      <c r="W1258" s="160"/>
      <c r="X1258" s="151"/>
      <c r="Y1258" s="151"/>
      <c r="Z1258" s="151"/>
      <c r="AA1258" s="151"/>
      <c r="AB1258" s="151"/>
      <c r="AC1258" s="151"/>
      <c r="AD1258" s="151"/>
      <c r="AE1258" s="151"/>
      <c r="AF1258" s="151"/>
      <c r="AG1258" s="151" t="s">
        <v>250</v>
      </c>
      <c r="AH1258" s="151">
        <v>0</v>
      </c>
      <c r="AI1258" s="151"/>
      <c r="AJ1258" s="151"/>
      <c r="AK1258" s="151"/>
      <c r="AL1258" s="151"/>
      <c r="AM1258" s="151"/>
      <c r="AN1258" s="151"/>
      <c r="AO1258" s="151"/>
      <c r="AP1258" s="151"/>
      <c r="AQ1258" s="151"/>
      <c r="AR1258" s="151"/>
      <c r="AS1258" s="151"/>
      <c r="AT1258" s="151"/>
      <c r="AU1258" s="151"/>
      <c r="AV1258" s="151"/>
      <c r="AW1258" s="151"/>
      <c r="AX1258" s="151"/>
      <c r="AY1258" s="151"/>
      <c r="AZ1258" s="151"/>
      <c r="BA1258" s="151"/>
      <c r="BB1258" s="151"/>
      <c r="BC1258" s="151"/>
      <c r="BD1258" s="151"/>
      <c r="BE1258" s="151"/>
      <c r="BF1258" s="151"/>
      <c r="BG1258" s="151"/>
      <c r="BH1258" s="151"/>
    </row>
    <row r="1259" spans="1:60" outlineLevel="1">
      <c r="A1259" s="158"/>
      <c r="B1259" s="159"/>
      <c r="C1259" s="198" t="s">
        <v>2931</v>
      </c>
      <c r="D1259" s="190"/>
      <c r="E1259" s="191">
        <v>6.85</v>
      </c>
      <c r="F1259" s="160"/>
      <c r="G1259" s="160"/>
      <c r="H1259" s="160"/>
      <c r="I1259" s="160"/>
      <c r="J1259" s="160"/>
      <c r="K1259" s="160"/>
      <c r="L1259" s="160"/>
      <c r="M1259" s="160"/>
      <c r="N1259" s="160"/>
      <c r="O1259" s="160"/>
      <c r="P1259" s="160"/>
      <c r="Q1259" s="160"/>
      <c r="R1259" s="160"/>
      <c r="S1259" s="160"/>
      <c r="T1259" s="160"/>
      <c r="U1259" s="160"/>
      <c r="V1259" s="160"/>
      <c r="W1259" s="160"/>
      <c r="X1259" s="151"/>
      <c r="Y1259" s="151"/>
      <c r="Z1259" s="151"/>
      <c r="AA1259" s="151"/>
      <c r="AB1259" s="151"/>
      <c r="AC1259" s="151"/>
      <c r="AD1259" s="151"/>
      <c r="AE1259" s="151"/>
      <c r="AF1259" s="151"/>
      <c r="AG1259" s="151" t="s">
        <v>250</v>
      </c>
      <c r="AH1259" s="151">
        <v>0</v>
      </c>
      <c r="AI1259" s="151"/>
      <c r="AJ1259" s="151"/>
      <c r="AK1259" s="151"/>
      <c r="AL1259" s="151"/>
      <c r="AM1259" s="151"/>
      <c r="AN1259" s="151"/>
      <c r="AO1259" s="151"/>
      <c r="AP1259" s="151"/>
      <c r="AQ1259" s="151"/>
      <c r="AR1259" s="151"/>
      <c r="AS1259" s="151"/>
      <c r="AT1259" s="151"/>
      <c r="AU1259" s="151"/>
      <c r="AV1259" s="151"/>
      <c r="AW1259" s="151"/>
      <c r="AX1259" s="151"/>
      <c r="AY1259" s="151"/>
      <c r="AZ1259" s="151"/>
      <c r="BA1259" s="151"/>
      <c r="BB1259" s="151"/>
      <c r="BC1259" s="151"/>
      <c r="BD1259" s="151"/>
      <c r="BE1259" s="151"/>
      <c r="BF1259" s="151"/>
      <c r="BG1259" s="151"/>
      <c r="BH1259" s="151"/>
    </row>
    <row r="1260" spans="1:60" outlineLevel="1">
      <c r="A1260" s="158"/>
      <c r="B1260" s="159"/>
      <c r="C1260" s="198" t="s">
        <v>2932</v>
      </c>
      <c r="D1260" s="190"/>
      <c r="E1260" s="191">
        <v>3.9</v>
      </c>
      <c r="F1260" s="160"/>
      <c r="G1260" s="160"/>
      <c r="H1260" s="160"/>
      <c r="I1260" s="160"/>
      <c r="J1260" s="160"/>
      <c r="K1260" s="160"/>
      <c r="L1260" s="160"/>
      <c r="M1260" s="160"/>
      <c r="N1260" s="160"/>
      <c r="O1260" s="160"/>
      <c r="P1260" s="160"/>
      <c r="Q1260" s="160"/>
      <c r="R1260" s="160"/>
      <c r="S1260" s="160"/>
      <c r="T1260" s="160"/>
      <c r="U1260" s="160"/>
      <c r="V1260" s="160"/>
      <c r="W1260" s="160"/>
      <c r="X1260" s="151"/>
      <c r="Y1260" s="151"/>
      <c r="Z1260" s="151"/>
      <c r="AA1260" s="151"/>
      <c r="AB1260" s="151"/>
      <c r="AC1260" s="151"/>
      <c r="AD1260" s="151"/>
      <c r="AE1260" s="151"/>
      <c r="AF1260" s="151"/>
      <c r="AG1260" s="151" t="s">
        <v>250</v>
      </c>
      <c r="AH1260" s="151">
        <v>0</v>
      </c>
      <c r="AI1260" s="151"/>
      <c r="AJ1260" s="151"/>
      <c r="AK1260" s="151"/>
      <c r="AL1260" s="151"/>
      <c r="AM1260" s="151"/>
      <c r="AN1260" s="151"/>
      <c r="AO1260" s="151"/>
      <c r="AP1260" s="151"/>
      <c r="AQ1260" s="151"/>
      <c r="AR1260" s="151"/>
      <c r="AS1260" s="151"/>
      <c r="AT1260" s="151"/>
      <c r="AU1260" s="151"/>
      <c r="AV1260" s="151"/>
      <c r="AW1260" s="151"/>
      <c r="AX1260" s="151"/>
      <c r="AY1260" s="151"/>
      <c r="AZ1260" s="151"/>
      <c r="BA1260" s="151"/>
      <c r="BB1260" s="151"/>
      <c r="BC1260" s="151"/>
      <c r="BD1260" s="151"/>
      <c r="BE1260" s="151"/>
      <c r="BF1260" s="151"/>
      <c r="BG1260" s="151"/>
      <c r="BH1260" s="151"/>
    </row>
    <row r="1261" spans="1:60" outlineLevel="1">
      <c r="A1261" s="158"/>
      <c r="B1261" s="159"/>
      <c r="C1261" s="198" t="s">
        <v>2933</v>
      </c>
      <c r="D1261" s="190"/>
      <c r="E1261" s="191">
        <v>9.6</v>
      </c>
      <c r="F1261" s="160"/>
      <c r="G1261" s="160"/>
      <c r="H1261" s="160"/>
      <c r="I1261" s="160"/>
      <c r="J1261" s="160"/>
      <c r="K1261" s="160"/>
      <c r="L1261" s="160"/>
      <c r="M1261" s="160"/>
      <c r="N1261" s="160"/>
      <c r="O1261" s="160"/>
      <c r="P1261" s="160"/>
      <c r="Q1261" s="160"/>
      <c r="R1261" s="160"/>
      <c r="S1261" s="160"/>
      <c r="T1261" s="160"/>
      <c r="U1261" s="160"/>
      <c r="V1261" s="160"/>
      <c r="W1261" s="160"/>
      <c r="X1261" s="151"/>
      <c r="Y1261" s="151"/>
      <c r="Z1261" s="151"/>
      <c r="AA1261" s="151"/>
      <c r="AB1261" s="151"/>
      <c r="AC1261" s="151"/>
      <c r="AD1261" s="151"/>
      <c r="AE1261" s="151"/>
      <c r="AF1261" s="151"/>
      <c r="AG1261" s="151" t="s">
        <v>250</v>
      </c>
      <c r="AH1261" s="151">
        <v>0</v>
      </c>
      <c r="AI1261" s="151"/>
      <c r="AJ1261" s="151"/>
      <c r="AK1261" s="151"/>
      <c r="AL1261" s="151"/>
      <c r="AM1261" s="151"/>
      <c r="AN1261" s="151"/>
      <c r="AO1261" s="151"/>
      <c r="AP1261" s="151"/>
      <c r="AQ1261" s="151"/>
      <c r="AR1261" s="151"/>
      <c r="AS1261" s="151"/>
      <c r="AT1261" s="151"/>
      <c r="AU1261" s="151"/>
      <c r="AV1261" s="151"/>
      <c r="AW1261" s="151"/>
      <c r="AX1261" s="151"/>
      <c r="AY1261" s="151"/>
      <c r="AZ1261" s="151"/>
      <c r="BA1261" s="151"/>
      <c r="BB1261" s="151"/>
      <c r="BC1261" s="151"/>
      <c r="BD1261" s="151"/>
      <c r="BE1261" s="151"/>
      <c r="BF1261" s="151"/>
      <c r="BG1261" s="151"/>
      <c r="BH1261" s="151"/>
    </row>
    <row r="1262" spans="1:60" outlineLevel="1">
      <c r="A1262" s="158"/>
      <c r="B1262" s="159"/>
      <c r="C1262" s="198" t="s">
        <v>2934</v>
      </c>
      <c r="D1262" s="190"/>
      <c r="E1262" s="191">
        <v>1.65</v>
      </c>
      <c r="F1262" s="160"/>
      <c r="G1262" s="160"/>
      <c r="H1262" s="160"/>
      <c r="I1262" s="160"/>
      <c r="J1262" s="160"/>
      <c r="K1262" s="160"/>
      <c r="L1262" s="160"/>
      <c r="M1262" s="160"/>
      <c r="N1262" s="160"/>
      <c r="O1262" s="160"/>
      <c r="P1262" s="160"/>
      <c r="Q1262" s="160"/>
      <c r="R1262" s="160"/>
      <c r="S1262" s="160"/>
      <c r="T1262" s="160"/>
      <c r="U1262" s="160"/>
      <c r="V1262" s="160"/>
      <c r="W1262" s="160"/>
      <c r="X1262" s="151"/>
      <c r="Y1262" s="151"/>
      <c r="Z1262" s="151"/>
      <c r="AA1262" s="151"/>
      <c r="AB1262" s="151"/>
      <c r="AC1262" s="151"/>
      <c r="AD1262" s="151"/>
      <c r="AE1262" s="151"/>
      <c r="AF1262" s="151"/>
      <c r="AG1262" s="151" t="s">
        <v>250</v>
      </c>
      <c r="AH1262" s="151">
        <v>0</v>
      </c>
      <c r="AI1262" s="151"/>
      <c r="AJ1262" s="151"/>
      <c r="AK1262" s="151"/>
      <c r="AL1262" s="151"/>
      <c r="AM1262" s="151"/>
      <c r="AN1262" s="151"/>
      <c r="AO1262" s="151"/>
      <c r="AP1262" s="151"/>
      <c r="AQ1262" s="151"/>
      <c r="AR1262" s="151"/>
      <c r="AS1262" s="151"/>
      <c r="AT1262" s="151"/>
      <c r="AU1262" s="151"/>
      <c r="AV1262" s="151"/>
      <c r="AW1262" s="151"/>
      <c r="AX1262" s="151"/>
      <c r="AY1262" s="151"/>
      <c r="AZ1262" s="151"/>
      <c r="BA1262" s="151"/>
      <c r="BB1262" s="151"/>
      <c r="BC1262" s="151"/>
      <c r="BD1262" s="151"/>
      <c r="BE1262" s="151"/>
      <c r="BF1262" s="151"/>
      <c r="BG1262" s="151"/>
      <c r="BH1262" s="151"/>
    </row>
    <row r="1263" spans="1:60" outlineLevel="1">
      <c r="A1263" s="158"/>
      <c r="B1263" s="159"/>
      <c r="C1263" s="198" t="s">
        <v>2935</v>
      </c>
      <c r="D1263" s="190"/>
      <c r="E1263" s="191">
        <v>5.75</v>
      </c>
      <c r="F1263" s="160"/>
      <c r="G1263" s="160"/>
      <c r="H1263" s="160"/>
      <c r="I1263" s="160"/>
      <c r="J1263" s="160"/>
      <c r="K1263" s="160"/>
      <c r="L1263" s="160"/>
      <c r="M1263" s="160"/>
      <c r="N1263" s="160"/>
      <c r="O1263" s="160"/>
      <c r="P1263" s="160"/>
      <c r="Q1263" s="160"/>
      <c r="R1263" s="160"/>
      <c r="S1263" s="160"/>
      <c r="T1263" s="160"/>
      <c r="U1263" s="160"/>
      <c r="V1263" s="160"/>
      <c r="W1263" s="160"/>
      <c r="X1263" s="151"/>
      <c r="Y1263" s="151"/>
      <c r="Z1263" s="151"/>
      <c r="AA1263" s="151"/>
      <c r="AB1263" s="151"/>
      <c r="AC1263" s="151"/>
      <c r="AD1263" s="151"/>
      <c r="AE1263" s="151"/>
      <c r="AF1263" s="151"/>
      <c r="AG1263" s="151" t="s">
        <v>250</v>
      </c>
      <c r="AH1263" s="151">
        <v>0</v>
      </c>
      <c r="AI1263" s="151"/>
      <c r="AJ1263" s="151"/>
      <c r="AK1263" s="151"/>
      <c r="AL1263" s="151"/>
      <c r="AM1263" s="151"/>
      <c r="AN1263" s="151"/>
      <c r="AO1263" s="151"/>
      <c r="AP1263" s="151"/>
      <c r="AQ1263" s="151"/>
      <c r="AR1263" s="151"/>
      <c r="AS1263" s="151"/>
      <c r="AT1263" s="151"/>
      <c r="AU1263" s="151"/>
      <c r="AV1263" s="151"/>
      <c r="AW1263" s="151"/>
      <c r="AX1263" s="151"/>
      <c r="AY1263" s="151"/>
      <c r="AZ1263" s="151"/>
      <c r="BA1263" s="151"/>
      <c r="BB1263" s="151"/>
      <c r="BC1263" s="151"/>
      <c r="BD1263" s="151"/>
      <c r="BE1263" s="151"/>
      <c r="BF1263" s="151"/>
      <c r="BG1263" s="151"/>
      <c r="BH1263" s="151"/>
    </row>
    <row r="1264" spans="1:60" outlineLevel="1">
      <c r="A1264" s="158"/>
      <c r="B1264" s="159"/>
      <c r="C1264" s="198" t="s">
        <v>2936</v>
      </c>
      <c r="D1264" s="190"/>
      <c r="E1264" s="191">
        <v>1</v>
      </c>
      <c r="F1264" s="160"/>
      <c r="G1264" s="160"/>
      <c r="H1264" s="160"/>
      <c r="I1264" s="160"/>
      <c r="J1264" s="160"/>
      <c r="K1264" s="160"/>
      <c r="L1264" s="160"/>
      <c r="M1264" s="160"/>
      <c r="N1264" s="160"/>
      <c r="O1264" s="160"/>
      <c r="P1264" s="160"/>
      <c r="Q1264" s="160"/>
      <c r="R1264" s="160"/>
      <c r="S1264" s="160"/>
      <c r="T1264" s="160"/>
      <c r="U1264" s="160"/>
      <c r="V1264" s="160"/>
      <c r="W1264" s="160"/>
      <c r="X1264" s="151"/>
      <c r="Y1264" s="151"/>
      <c r="Z1264" s="151"/>
      <c r="AA1264" s="151"/>
      <c r="AB1264" s="151"/>
      <c r="AC1264" s="151"/>
      <c r="AD1264" s="151"/>
      <c r="AE1264" s="151"/>
      <c r="AF1264" s="151"/>
      <c r="AG1264" s="151" t="s">
        <v>250</v>
      </c>
      <c r="AH1264" s="151">
        <v>0</v>
      </c>
      <c r="AI1264" s="151"/>
      <c r="AJ1264" s="151"/>
      <c r="AK1264" s="151"/>
      <c r="AL1264" s="151"/>
      <c r="AM1264" s="151"/>
      <c r="AN1264" s="151"/>
      <c r="AO1264" s="151"/>
      <c r="AP1264" s="151"/>
      <c r="AQ1264" s="151"/>
      <c r="AR1264" s="151"/>
      <c r="AS1264" s="151"/>
      <c r="AT1264" s="151"/>
      <c r="AU1264" s="151"/>
      <c r="AV1264" s="151"/>
      <c r="AW1264" s="151"/>
      <c r="AX1264" s="151"/>
      <c r="AY1264" s="151"/>
      <c r="AZ1264" s="151"/>
      <c r="BA1264" s="151"/>
      <c r="BB1264" s="151"/>
      <c r="BC1264" s="151"/>
      <c r="BD1264" s="151"/>
      <c r="BE1264" s="151"/>
      <c r="BF1264" s="151"/>
      <c r="BG1264" s="151"/>
      <c r="BH1264" s="151"/>
    </row>
    <row r="1265" spans="1:60" outlineLevel="1">
      <c r="A1265" s="158"/>
      <c r="B1265" s="159"/>
      <c r="C1265" s="198" t="s">
        <v>2937</v>
      </c>
      <c r="D1265" s="190"/>
      <c r="E1265" s="191">
        <v>0.9</v>
      </c>
      <c r="F1265" s="160"/>
      <c r="G1265" s="160"/>
      <c r="H1265" s="160"/>
      <c r="I1265" s="160"/>
      <c r="J1265" s="160"/>
      <c r="K1265" s="160"/>
      <c r="L1265" s="160"/>
      <c r="M1265" s="160"/>
      <c r="N1265" s="160"/>
      <c r="O1265" s="160"/>
      <c r="P1265" s="160"/>
      <c r="Q1265" s="160"/>
      <c r="R1265" s="160"/>
      <c r="S1265" s="160"/>
      <c r="T1265" s="160"/>
      <c r="U1265" s="160"/>
      <c r="V1265" s="160"/>
      <c r="W1265" s="160"/>
      <c r="X1265" s="151"/>
      <c r="Y1265" s="151"/>
      <c r="Z1265" s="151"/>
      <c r="AA1265" s="151"/>
      <c r="AB1265" s="151"/>
      <c r="AC1265" s="151"/>
      <c r="AD1265" s="151"/>
      <c r="AE1265" s="151"/>
      <c r="AF1265" s="151"/>
      <c r="AG1265" s="151" t="s">
        <v>250</v>
      </c>
      <c r="AH1265" s="151">
        <v>0</v>
      </c>
      <c r="AI1265" s="151"/>
      <c r="AJ1265" s="151"/>
      <c r="AK1265" s="151"/>
      <c r="AL1265" s="151"/>
      <c r="AM1265" s="151"/>
      <c r="AN1265" s="151"/>
      <c r="AO1265" s="151"/>
      <c r="AP1265" s="151"/>
      <c r="AQ1265" s="151"/>
      <c r="AR1265" s="151"/>
      <c r="AS1265" s="151"/>
      <c r="AT1265" s="151"/>
      <c r="AU1265" s="151"/>
      <c r="AV1265" s="151"/>
      <c r="AW1265" s="151"/>
      <c r="AX1265" s="151"/>
      <c r="AY1265" s="151"/>
      <c r="AZ1265" s="151"/>
      <c r="BA1265" s="151"/>
      <c r="BB1265" s="151"/>
      <c r="BC1265" s="151"/>
      <c r="BD1265" s="151"/>
      <c r="BE1265" s="151"/>
      <c r="BF1265" s="151"/>
      <c r="BG1265" s="151"/>
      <c r="BH1265" s="151"/>
    </row>
    <row r="1266" spans="1:60" outlineLevel="1">
      <c r="A1266" s="158"/>
      <c r="B1266" s="159"/>
      <c r="C1266" s="198" t="s">
        <v>2938</v>
      </c>
      <c r="D1266" s="190"/>
      <c r="E1266" s="191">
        <v>4.4000000000000004</v>
      </c>
      <c r="F1266" s="160"/>
      <c r="G1266" s="160"/>
      <c r="H1266" s="160"/>
      <c r="I1266" s="160"/>
      <c r="J1266" s="160"/>
      <c r="K1266" s="160"/>
      <c r="L1266" s="160"/>
      <c r="M1266" s="160"/>
      <c r="N1266" s="160"/>
      <c r="O1266" s="160"/>
      <c r="P1266" s="160"/>
      <c r="Q1266" s="160"/>
      <c r="R1266" s="160"/>
      <c r="S1266" s="160"/>
      <c r="T1266" s="160"/>
      <c r="U1266" s="160"/>
      <c r="V1266" s="160"/>
      <c r="W1266" s="160"/>
      <c r="X1266" s="151"/>
      <c r="Y1266" s="151"/>
      <c r="Z1266" s="151"/>
      <c r="AA1266" s="151"/>
      <c r="AB1266" s="151"/>
      <c r="AC1266" s="151"/>
      <c r="AD1266" s="151"/>
      <c r="AE1266" s="151"/>
      <c r="AF1266" s="151"/>
      <c r="AG1266" s="151" t="s">
        <v>250</v>
      </c>
      <c r="AH1266" s="151">
        <v>0</v>
      </c>
      <c r="AI1266" s="151"/>
      <c r="AJ1266" s="151"/>
      <c r="AK1266" s="151"/>
      <c r="AL1266" s="151"/>
      <c r="AM1266" s="151"/>
      <c r="AN1266" s="151"/>
      <c r="AO1266" s="151"/>
      <c r="AP1266" s="151"/>
      <c r="AQ1266" s="151"/>
      <c r="AR1266" s="151"/>
      <c r="AS1266" s="151"/>
      <c r="AT1266" s="151"/>
      <c r="AU1266" s="151"/>
      <c r="AV1266" s="151"/>
      <c r="AW1266" s="151"/>
      <c r="AX1266" s="151"/>
      <c r="AY1266" s="151"/>
      <c r="AZ1266" s="151"/>
      <c r="BA1266" s="151"/>
      <c r="BB1266" s="151"/>
      <c r="BC1266" s="151"/>
      <c r="BD1266" s="151"/>
      <c r="BE1266" s="151"/>
      <c r="BF1266" s="151"/>
      <c r="BG1266" s="151"/>
      <c r="BH1266" s="151"/>
    </row>
    <row r="1267" spans="1:60" outlineLevel="1">
      <c r="A1267" s="168">
        <v>104</v>
      </c>
      <c r="B1267" s="169" t="s">
        <v>2939</v>
      </c>
      <c r="C1267" s="185" t="s">
        <v>2940</v>
      </c>
      <c r="D1267" s="170" t="s">
        <v>318</v>
      </c>
      <c r="E1267" s="171">
        <v>121.2</v>
      </c>
      <c r="F1267" s="172">
        <v>0</v>
      </c>
      <c r="G1267" s="173">
        <f>ROUND(E1267*F1267,2)</f>
        <v>0</v>
      </c>
      <c r="H1267" s="172"/>
      <c r="I1267" s="173">
        <f>ROUND(E1267*H1267,2)</f>
        <v>0</v>
      </c>
      <c r="J1267" s="172"/>
      <c r="K1267" s="173">
        <f>ROUND(E1267*J1267,2)</f>
        <v>0</v>
      </c>
      <c r="L1267" s="173">
        <v>21</v>
      </c>
      <c r="M1267" s="173">
        <f>G1267*(1+L1267/100)</f>
        <v>0</v>
      </c>
      <c r="N1267" s="173">
        <v>0</v>
      </c>
      <c r="O1267" s="173">
        <f>ROUND(E1267*N1267,2)</f>
        <v>0</v>
      </c>
      <c r="P1267" s="173">
        <v>1.75E-3</v>
      </c>
      <c r="Q1267" s="173">
        <f>ROUND(E1267*P1267,2)</f>
        <v>0.21</v>
      </c>
      <c r="R1267" s="173" t="s">
        <v>1193</v>
      </c>
      <c r="S1267" s="173" t="s">
        <v>201</v>
      </c>
      <c r="T1267" s="174" t="s">
        <v>245</v>
      </c>
      <c r="U1267" s="160">
        <v>7.0000000000000007E-2</v>
      </c>
      <c r="V1267" s="160">
        <f>ROUND(E1267*U1267,2)</f>
        <v>8.48</v>
      </c>
      <c r="W1267" s="160"/>
      <c r="X1267" s="151"/>
      <c r="Y1267" s="151"/>
      <c r="Z1267" s="151"/>
      <c r="AA1267" s="151"/>
      <c r="AB1267" s="151"/>
      <c r="AC1267" s="151"/>
      <c r="AD1267" s="151"/>
      <c r="AE1267" s="151"/>
      <c r="AF1267" s="151"/>
      <c r="AG1267" s="151" t="s">
        <v>246</v>
      </c>
      <c r="AH1267" s="151"/>
      <c r="AI1267" s="151"/>
      <c r="AJ1267" s="151"/>
      <c r="AK1267" s="151"/>
      <c r="AL1267" s="151"/>
      <c r="AM1267" s="151"/>
      <c r="AN1267" s="151"/>
      <c r="AO1267" s="151"/>
      <c r="AP1267" s="151"/>
      <c r="AQ1267" s="151"/>
      <c r="AR1267" s="151"/>
      <c r="AS1267" s="151"/>
      <c r="AT1267" s="151"/>
      <c r="AU1267" s="151"/>
      <c r="AV1267" s="151"/>
      <c r="AW1267" s="151"/>
      <c r="AX1267" s="151"/>
      <c r="AY1267" s="151"/>
      <c r="AZ1267" s="151"/>
      <c r="BA1267" s="151"/>
      <c r="BB1267" s="151"/>
      <c r="BC1267" s="151"/>
      <c r="BD1267" s="151"/>
      <c r="BE1267" s="151"/>
      <c r="BF1267" s="151"/>
      <c r="BG1267" s="151"/>
      <c r="BH1267" s="151"/>
    </row>
    <row r="1268" spans="1:60" outlineLevel="1">
      <c r="A1268" s="158"/>
      <c r="B1268" s="159"/>
      <c r="C1268" s="198" t="s">
        <v>2941</v>
      </c>
      <c r="D1268" s="190"/>
      <c r="E1268" s="191">
        <v>85</v>
      </c>
      <c r="F1268" s="160"/>
      <c r="G1268" s="160"/>
      <c r="H1268" s="160"/>
      <c r="I1268" s="160"/>
      <c r="J1268" s="160"/>
      <c r="K1268" s="160"/>
      <c r="L1268" s="160"/>
      <c r="M1268" s="160"/>
      <c r="N1268" s="160"/>
      <c r="O1268" s="160"/>
      <c r="P1268" s="160"/>
      <c r="Q1268" s="160"/>
      <c r="R1268" s="160"/>
      <c r="S1268" s="160"/>
      <c r="T1268" s="160"/>
      <c r="U1268" s="160"/>
      <c r="V1268" s="160"/>
      <c r="W1268" s="160"/>
      <c r="X1268" s="151"/>
      <c r="Y1268" s="151"/>
      <c r="Z1268" s="151"/>
      <c r="AA1268" s="151"/>
      <c r="AB1268" s="151"/>
      <c r="AC1268" s="151"/>
      <c r="AD1268" s="151"/>
      <c r="AE1268" s="151"/>
      <c r="AF1268" s="151"/>
      <c r="AG1268" s="151" t="s">
        <v>250</v>
      </c>
      <c r="AH1268" s="151">
        <v>0</v>
      </c>
      <c r="AI1268" s="151"/>
      <c r="AJ1268" s="151"/>
      <c r="AK1268" s="151"/>
      <c r="AL1268" s="151"/>
      <c r="AM1268" s="151"/>
      <c r="AN1268" s="151"/>
      <c r="AO1268" s="151"/>
      <c r="AP1268" s="151"/>
      <c r="AQ1268" s="151"/>
      <c r="AR1268" s="151"/>
      <c r="AS1268" s="151"/>
      <c r="AT1268" s="151"/>
      <c r="AU1268" s="151"/>
      <c r="AV1268" s="151"/>
      <c r="AW1268" s="151"/>
      <c r="AX1268" s="151"/>
      <c r="AY1268" s="151"/>
      <c r="AZ1268" s="151"/>
      <c r="BA1268" s="151"/>
      <c r="BB1268" s="151"/>
      <c r="BC1268" s="151"/>
      <c r="BD1268" s="151"/>
      <c r="BE1268" s="151"/>
      <c r="BF1268" s="151"/>
      <c r="BG1268" s="151"/>
      <c r="BH1268" s="151"/>
    </row>
    <row r="1269" spans="1:60" outlineLevel="1">
      <c r="A1269" s="158"/>
      <c r="B1269" s="159"/>
      <c r="C1269" s="198" t="s">
        <v>2942</v>
      </c>
      <c r="D1269" s="190"/>
      <c r="E1269" s="191">
        <v>36.200000000000003</v>
      </c>
      <c r="F1269" s="160"/>
      <c r="G1269" s="160"/>
      <c r="H1269" s="160"/>
      <c r="I1269" s="160"/>
      <c r="J1269" s="160"/>
      <c r="K1269" s="160"/>
      <c r="L1269" s="160"/>
      <c r="M1269" s="160"/>
      <c r="N1269" s="160"/>
      <c r="O1269" s="160"/>
      <c r="P1269" s="160"/>
      <c r="Q1269" s="160"/>
      <c r="R1269" s="160"/>
      <c r="S1269" s="160"/>
      <c r="T1269" s="160"/>
      <c r="U1269" s="160"/>
      <c r="V1269" s="160"/>
      <c r="W1269" s="160"/>
      <c r="X1269" s="151"/>
      <c r="Y1269" s="151"/>
      <c r="Z1269" s="151"/>
      <c r="AA1269" s="151"/>
      <c r="AB1269" s="151"/>
      <c r="AC1269" s="151"/>
      <c r="AD1269" s="151"/>
      <c r="AE1269" s="151"/>
      <c r="AF1269" s="151"/>
      <c r="AG1269" s="151" t="s">
        <v>250</v>
      </c>
      <c r="AH1269" s="151">
        <v>0</v>
      </c>
      <c r="AI1269" s="151"/>
      <c r="AJ1269" s="151"/>
      <c r="AK1269" s="151"/>
      <c r="AL1269" s="151"/>
      <c r="AM1269" s="151"/>
      <c r="AN1269" s="151"/>
      <c r="AO1269" s="151"/>
      <c r="AP1269" s="151"/>
      <c r="AQ1269" s="151"/>
      <c r="AR1269" s="151"/>
      <c r="AS1269" s="151"/>
      <c r="AT1269" s="151"/>
      <c r="AU1269" s="151"/>
      <c r="AV1269" s="151"/>
      <c r="AW1269" s="151"/>
      <c r="AX1269" s="151"/>
      <c r="AY1269" s="151"/>
      <c r="AZ1269" s="151"/>
      <c r="BA1269" s="151"/>
      <c r="BB1269" s="151"/>
      <c r="BC1269" s="151"/>
      <c r="BD1269" s="151"/>
      <c r="BE1269" s="151"/>
      <c r="BF1269" s="151"/>
      <c r="BG1269" s="151"/>
      <c r="BH1269" s="151"/>
    </row>
    <row r="1270" spans="1:60" outlineLevel="1">
      <c r="A1270" s="168">
        <v>105</v>
      </c>
      <c r="B1270" s="169" t="s">
        <v>2943</v>
      </c>
      <c r="C1270" s="185" t="s">
        <v>2944</v>
      </c>
      <c r="D1270" s="170" t="s">
        <v>318</v>
      </c>
      <c r="E1270" s="171">
        <v>9.25</v>
      </c>
      <c r="F1270" s="172">
        <v>0</v>
      </c>
      <c r="G1270" s="173">
        <f>ROUND(E1270*F1270,2)</f>
        <v>0</v>
      </c>
      <c r="H1270" s="172"/>
      <c r="I1270" s="173">
        <f>ROUND(E1270*H1270,2)</f>
        <v>0</v>
      </c>
      <c r="J1270" s="172"/>
      <c r="K1270" s="173">
        <f>ROUND(E1270*J1270,2)</f>
        <v>0</v>
      </c>
      <c r="L1270" s="173">
        <v>21</v>
      </c>
      <c r="M1270" s="173">
        <f>G1270*(1+L1270/100)</f>
        <v>0</v>
      </c>
      <c r="N1270" s="173">
        <v>0</v>
      </c>
      <c r="O1270" s="173">
        <f>ROUND(E1270*N1270,2)</f>
        <v>0</v>
      </c>
      <c r="P1270" s="173">
        <v>2.3E-3</v>
      </c>
      <c r="Q1270" s="173">
        <f>ROUND(E1270*P1270,2)</f>
        <v>0.02</v>
      </c>
      <c r="R1270" s="173" t="s">
        <v>1193</v>
      </c>
      <c r="S1270" s="173" t="s">
        <v>201</v>
      </c>
      <c r="T1270" s="174" t="s">
        <v>245</v>
      </c>
      <c r="U1270" s="160">
        <v>0.09</v>
      </c>
      <c r="V1270" s="160">
        <f>ROUND(E1270*U1270,2)</f>
        <v>0.83</v>
      </c>
      <c r="W1270" s="160"/>
      <c r="X1270" s="151"/>
      <c r="Y1270" s="151"/>
      <c r="Z1270" s="151"/>
      <c r="AA1270" s="151"/>
      <c r="AB1270" s="151"/>
      <c r="AC1270" s="151"/>
      <c r="AD1270" s="151"/>
      <c r="AE1270" s="151"/>
      <c r="AF1270" s="151"/>
      <c r="AG1270" s="151" t="s">
        <v>246</v>
      </c>
      <c r="AH1270" s="151"/>
      <c r="AI1270" s="151"/>
      <c r="AJ1270" s="151"/>
      <c r="AK1270" s="151"/>
      <c r="AL1270" s="151"/>
      <c r="AM1270" s="151"/>
      <c r="AN1270" s="151"/>
      <c r="AO1270" s="151"/>
      <c r="AP1270" s="151"/>
      <c r="AQ1270" s="151"/>
      <c r="AR1270" s="151"/>
      <c r="AS1270" s="151"/>
      <c r="AT1270" s="151"/>
      <c r="AU1270" s="151"/>
      <c r="AV1270" s="151"/>
      <c r="AW1270" s="151"/>
      <c r="AX1270" s="151"/>
      <c r="AY1270" s="151"/>
      <c r="AZ1270" s="151"/>
      <c r="BA1270" s="151"/>
      <c r="BB1270" s="151"/>
      <c r="BC1270" s="151"/>
      <c r="BD1270" s="151"/>
      <c r="BE1270" s="151"/>
      <c r="BF1270" s="151"/>
      <c r="BG1270" s="151"/>
      <c r="BH1270" s="151"/>
    </row>
    <row r="1271" spans="1:60" outlineLevel="1">
      <c r="A1271" s="158"/>
      <c r="B1271" s="159"/>
      <c r="C1271" s="198" t="s">
        <v>2945</v>
      </c>
      <c r="D1271" s="190"/>
      <c r="E1271" s="191">
        <v>9.25</v>
      </c>
      <c r="F1271" s="160"/>
      <c r="G1271" s="160"/>
      <c r="H1271" s="160"/>
      <c r="I1271" s="160"/>
      <c r="J1271" s="160"/>
      <c r="K1271" s="160"/>
      <c r="L1271" s="160"/>
      <c r="M1271" s="160"/>
      <c r="N1271" s="160"/>
      <c r="O1271" s="160"/>
      <c r="P1271" s="160"/>
      <c r="Q1271" s="160"/>
      <c r="R1271" s="160"/>
      <c r="S1271" s="160"/>
      <c r="T1271" s="160"/>
      <c r="U1271" s="160"/>
      <c r="V1271" s="160"/>
      <c r="W1271" s="160"/>
      <c r="X1271" s="151"/>
      <c r="Y1271" s="151"/>
      <c r="Z1271" s="151"/>
      <c r="AA1271" s="151"/>
      <c r="AB1271" s="151"/>
      <c r="AC1271" s="151"/>
      <c r="AD1271" s="151"/>
      <c r="AE1271" s="151"/>
      <c r="AF1271" s="151"/>
      <c r="AG1271" s="151" t="s">
        <v>250</v>
      </c>
      <c r="AH1271" s="151">
        <v>0</v>
      </c>
      <c r="AI1271" s="151"/>
      <c r="AJ1271" s="151"/>
      <c r="AK1271" s="151"/>
      <c r="AL1271" s="151"/>
      <c r="AM1271" s="151"/>
      <c r="AN1271" s="151"/>
      <c r="AO1271" s="151"/>
      <c r="AP1271" s="151"/>
      <c r="AQ1271" s="151"/>
      <c r="AR1271" s="151"/>
      <c r="AS1271" s="151"/>
      <c r="AT1271" s="151"/>
      <c r="AU1271" s="151"/>
      <c r="AV1271" s="151"/>
      <c r="AW1271" s="151"/>
      <c r="AX1271" s="151"/>
      <c r="AY1271" s="151"/>
      <c r="AZ1271" s="151"/>
      <c r="BA1271" s="151"/>
      <c r="BB1271" s="151"/>
      <c r="BC1271" s="151"/>
      <c r="BD1271" s="151"/>
      <c r="BE1271" s="151"/>
      <c r="BF1271" s="151"/>
      <c r="BG1271" s="151"/>
      <c r="BH1271" s="151"/>
    </row>
    <row r="1272" spans="1:60" outlineLevel="1">
      <c r="A1272" s="168">
        <v>106</v>
      </c>
      <c r="B1272" s="169" t="s">
        <v>2946</v>
      </c>
      <c r="C1272" s="185" t="s">
        <v>2947</v>
      </c>
      <c r="D1272" s="170" t="s">
        <v>318</v>
      </c>
      <c r="E1272" s="171">
        <v>45</v>
      </c>
      <c r="F1272" s="172">
        <v>0</v>
      </c>
      <c r="G1272" s="173">
        <f>ROUND(E1272*F1272,2)</f>
        <v>0</v>
      </c>
      <c r="H1272" s="172"/>
      <c r="I1272" s="173">
        <f>ROUND(E1272*H1272,2)</f>
        <v>0</v>
      </c>
      <c r="J1272" s="172"/>
      <c r="K1272" s="173">
        <f>ROUND(E1272*J1272,2)</f>
        <v>0</v>
      </c>
      <c r="L1272" s="173">
        <v>21</v>
      </c>
      <c r="M1272" s="173">
        <f>G1272*(1+L1272/100)</f>
        <v>0</v>
      </c>
      <c r="N1272" s="173">
        <v>0</v>
      </c>
      <c r="O1272" s="173">
        <f>ROUND(E1272*N1272,2)</f>
        <v>0</v>
      </c>
      <c r="P1272" s="173">
        <v>3.3700000000000002E-3</v>
      </c>
      <c r="Q1272" s="173">
        <f>ROUND(E1272*P1272,2)</f>
        <v>0.15</v>
      </c>
      <c r="R1272" s="173" t="s">
        <v>1193</v>
      </c>
      <c r="S1272" s="173" t="s">
        <v>201</v>
      </c>
      <c r="T1272" s="174" t="s">
        <v>245</v>
      </c>
      <c r="U1272" s="160">
        <v>0.1</v>
      </c>
      <c r="V1272" s="160">
        <f>ROUND(E1272*U1272,2)</f>
        <v>4.5</v>
      </c>
      <c r="W1272" s="160"/>
      <c r="X1272" s="151"/>
      <c r="Y1272" s="151"/>
      <c r="Z1272" s="151"/>
      <c r="AA1272" s="151"/>
      <c r="AB1272" s="151"/>
      <c r="AC1272" s="151"/>
      <c r="AD1272" s="151"/>
      <c r="AE1272" s="151"/>
      <c r="AF1272" s="151"/>
      <c r="AG1272" s="151" t="s">
        <v>246</v>
      </c>
      <c r="AH1272" s="151"/>
      <c r="AI1272" s="151"/>
      <c r="AJ1272" s="151"/>
      <c r="AK1272" s="151"/>
      <c r="AL1272" s="151"/>
      <c r="AM1272" s="151"/>
      <c r="AN1272" s="151"/>
      <c r="AO1272" s="151"/>
      <c r="AP1272" s="151"/>
      <c r="AQ1272" s="151"/>
      <c r="AR1272" s="151"/>
      <c r="AS1272" s="151"/>
      <c r="AT1272" s="151"/>
      <c r="AU1272" s="151"/>
      <c r="AV1272" s="151"/>
      <c r="AW1272" s="151"/>
      <c r="AX1272" s="151"/>
      <c r="AY1272" s="151"/>
      <c r="AZ1272" s="151"/>
      <c r="BA1272" s="151"/>
      <c r="BB1272" s="151"/>
      <c r="BC1272" s="151"/>
      <c r="BD1272" s="151"/>
      <c r="BE1272" s="151"/>
      <c r="BF1272" s="151"/>
      <c r="BG1272" s="151"/>
      <c r="BH1272" s="151"/>
    </row>
    <row r="1273" spans="1:60" outlineLevel="1">
      <c r="A1273" s="158"/>
      <c r="B1273" s="159"/>
      <c r="C1273" s="198" t="s">
        <v>2948</v>
      </c>
      <c r="D1273" s="190"/>
      <c r="E1273" s="191">
        <v>45</v>
      </c>
      <c r="F1273" s="160"/>
      <c r="G1273" s="160"/>
      <c r="H1273" s="160"/>
      <c r="I1273" s="160"/>
      <c r="J1273" s="160"/>
      <c r="K1273" s="160"/>
      <c r="L1273" s="160"/>
      <c r="M1273" s="160"/>
      <c r="N1273" s="160"/>
      <c r="O1273" s="160"/>
      <c r="P1273" s="160"/>
      <c r="Q1273" s="160"/>
      <c r="R1273" s="160"/>
      <c r="S1273" s="160"/>
      <c r="T1273" s="160"/>
      <c r="U1273" s="160"/>
      <c r="V1273" s="160"/>
      <c r="W1273" s="160"/>
      <c r="X1273" s="151"/>
      <c r="Y1273" s="151"/>
      <c r="Z1273" s="151"/>
      <c r="AA1273" s="151"/>
      <c r="AB1273" s="151"/>
      <c r="AC1273" s="151"/>
      <c r="AD1273" s="151"/>
      <c r="AE1273" s="151"/>
      <c r="AF1273" s="151"/>
      <c r="AG1273" s="151" t="s">
        <v>250</v>
      </c>
      <c r="AH1273" s="151">
        <v>0</v>
      </c>
      <c r="AI1273" s="151"/>
      <c r="AJ1273" s="151"/>
      <c r="AK1273" s="151"/>
      <c r="AL1273" s="151"/>
      <c r="AM1273" s="151"/>
      <c r="AN1273" s="151"/>
      <c r="AO1273" s="151"/>
      <c r="AP1273" s="151"/>
      <c r="AQ1273" s="151"/>
      <c r="AR1273" s="151"/>
      <c r="AS1273" s="151"/>
      <c r="AT1273" s="151"/>
      <c r="AU1273" s="151"/>
      <c r="AV1273" s="151"/>
      <c r="AW1273" s="151"/>
      <c r="AX1273" s="151"/>
      <c r="AY1273" s="151"/>
      <c r="AZ1273" s="151"/>
      <c r="BA1273" s="151"/>
      <c r="BB1273" s="151"/>
      <c r="BC1273" s="151"/>
      <c r="BD1273" s="151"/>
      <c r="BE1273" s="151"/>
      <c r="BF1273" s="151"/>
      <c r="BG1273" s="151"/>
      <c r="BH1273" s="151"/>
    </row>
    <row r="1274" spans="1:60" outlineLevel="1">
      <c r="A1274" s="168">
        <v>107</v>
      </c>
      <c r="B1274" s="169" t="s">
        <v>2949</v>
      </c>
      <c r="C1274" s="185" t="s">
        <v>2950</v>
      </c>
      <c r="D1274" s="170" t="s">
        <v>318</v>
      </c>
      <c r="E1274" s="171">
        <v>52.3</v>
      </c>
      <c r="F1274" s="172">
        <v>0</v>
      </c>
      <c r="G1274" s="173">
        <f>ROUND(E1274*F1274,2)</f>
        <v>0</v>
      </c>
      <c r="H1274" s="172"/>
      <c r="I1274" s="173">
        <f>ROUND(E1274*H1274,2)</f>
        <v>0</v>
      </c>
      <c r="J1274" s="172"/>
      <c r="K1274" s="173">
        <f>ROUND(E1274*J1274,2)</f>
        <v>0</v>
      </c>
      <c r="L1274" s="173">
        <v>21</v>
      </c>
      <c r="M1274" s="173">
        <f>G1274*(1+L1274/100)</f>
        <v>0</v>
      </c>
      <c r="N1274" s="173">
        <v>0</v>
      </c>
      <c r="O1274" s="173">
        <f>ROUND(E1274*N1274,2)</f>
        <v>0</v>
      </c>
      <c r="P1274" s="173">
        <v>3.5599999999999998E-3</v>
      </c>
      <c r="Q1274" s="173">
        <f>ROUND(E1274*P1274,2)</f>
        <v>0.19</v>
      </c>
      <c r="R1274" s="173" t="s">
        <v>1193</v>
      </c>
      <c r="S1274" s="173" t="s">
        <v>201</v>
      </c>
      <c r="T1274" s="174" t="s">
        <v>245</v>
      </c>
      <c r="U1274" s="160">
        <v>7.0000000000000007E-2</v>
      </c>
      <c r="V1274" s="160">
        <f>ROUND(E1274*U1274,2)</f>
        <v>3.66</v>
      </c>
      <c r="W1274" s="160"/>
      <c r="X1274" s="151"/>
      <c r="Y1274" s="151"/>
      <c r="Z1274" s="151"/>
      <c r="AA1274" s="151"/>
      <c r="AB1274" s="151"/>
      <c r="AC1274" s="151"/>
      <c r="AD1274" s="151"/>
      <c r="AE1274" s="151"/>
      <c r="AF1274" s="151"/>
      <c r="AG1274" s="151" t="s">
        <v>972</v>
      </c>
      <c r="AH1274" s="151"/>
      <c r="AI1274" s="151"/>
      <c r="AJ1274" s="151"/>
      <c r="AK1274" s="151"/>
      <c r="AL1274" s="151"/>
      <c r="AM1274" s="151"/>
      <c r="AN1274" s="151"/>
      <c r="AO1274" s="151"/>
      <c r="AP1274" s="151"/>
      <c r="AQ1274" s="151"/>
      <c r="AR1274" s="151"/>
      <c r="AS1274" s="151"/>
      <c r="AT1274" s="151"/>
      <c r="AU1274" s="151"/>
      <c r="AV1274" s="151"/>
      <c r="AW1274" s="151"/>
      <c r="AX1274" s="151"/>
      <c r="AY1274" s="151"/>
      <c r="AZ1274" s="151"/>
      <c r="BA1274" s="151"/>
      <c r="BB1274" s="151"/>
      <c r="BC1274" s="151"/>
      <c r="BD1274" s="151"/>
      <c r="BE1274" s="151"/>
      <c r="BF1274" s="151"/>
      <c r="BG1274" s="151"/>
      <c r="BH1274" s="151"/>
    </row>
    <row r="1275" spans="1:60" outlineLevel="1">
      <c r="A1275" s="158"/>
      <c r="B1275" s="159"/>
      <c r="C1275" s="198" t="s">
        <v>2951</v>
      </c>
      <c r="D1275" s="190"/>
      <c r="E1275" s="191">
        <v>8.4</v>
      </c>
      <c r="F1275" s="160"/>
      <c r="G1275" s="160"/>
      <c r="H1275" s="160"/>
      <c r="I1275" s="160"/>
      <c r="J1275" s="160"/>
      <c r="K1275" s="160"/>
      <c r="L1275" s="160"/>
      <c r="M1275" s="160"/>
      <c r="N1275" s="160"/>
      <c r="O1275" s="160"/>
      <c r="P1275" s="160"/>
      <c r="Q1275" s="160"/>
      <c r="R1275" s="160"/>
      <c r="S1275" s="160"/>
      <c r="T1275" s="160"/>
      <c r="U1275" s="160"/>
      <c r="V1275" s="160"/>
      <c r="W1275" s="160"/>
      <c r="X1275" s="151"/>
      <c r="Y1275" s="151"/>
      <c r="Z1275" s="151"/>
      <c r="AA1275" s="151"/>
      <c r="AB1275" s="151"/>
      <c r="AC1275" s="151"/>
      <c r="AD1275" s="151"/>
      <c r="AE1275" s="151"/>
      <c r="AF1275" s="151"/>
      <c r="AG1275" s="151" t="s">
        <v>250</v>
      </c>
      <c r="AH1275" s="151">
        <v>0</v>
      </c>
      <c r="AI1275" s="151"/>
      <c r="AJ1275" s="151"/>
      <c r="AK1275" s="151"/>
      <c r="AL1275" s="151"/>
      <c r="AM1275" s="151"/>
      <c r="AN1275" s="151"/>
      <c r="AO1275" s="151"/>
      <c r="AP1275" s="151"/>
      <c r="AQ1275" s="151"/>
      <c r="AR1275" s="151"/>
      <c r="AS1275" s="151"/>
      <c r="AT1275" s="151"/>
      <c r="AU1275" s="151"/>
      <c r="AV1275" s="151"/>
      <c r="AW1275" s="151"/>
      <c r="AX1275" s="151"/>
      <c r="AY1275" s="151"/>
      <c r="AZ1275" s="151"/>
      <c r="BA1275" s="151"/>
      <c r="BB1275" s="151"/>
      <c r="BC1275" s="151"/>
      <c r="BD1275" s="151"/>
      <c r="BE1275" s="151"/>
      <c r="BF1275" s="151"/>
      <c r="BG1275" s="151"/>
      <c r="BH1275" s="151"/>
    </row>
    <row r="1276" spans="1:60" outlineLevel="1">
      <c r="A1276" s="158"/>
      <c r="B1276" s="159"/>
      <c r="C1276" s="198" t="s">
        <v>2952</v>
      </c>
      <c r="D1276" s="190"/>
      <c r="E1276" s="191">
        <v>9.8000000000000007</v>
      </c>
      <c r="F1276" s="160"/>
      <c r="G1276" s="160"/>
      <c r="H1276" s="160"/>
      <c r="I1276" s="160"/>
      <c r="J1276" s="160"/>
      <c r="K1276" s="160"/>
      <c r="L1276" s="160"/>
      <c r="M1276" s="160"/>
      <c r="N1276" s="160"/>
      <c r="O1276" s="160"/>
      <c r="P1276" s="160"/>
      <c r="Q1276" s="160"/>
      <c r="R1276" s="160"/>
      <c r="S1276" s="160"/>
      <c r="T1276" s="160"/>
      <c r="U1276" s="160"/>
      <c r="V1276" s="160"/>
      <c r="W1276" s="160"/>
      <c r="X1276" s="151"/>
      <c r="Y1276" s="151"/>
      <c r="Z1276" s="151"/>
      <c r="AA1276" s="151"/>
      <c r="AB1276" s="151"/>
      <c r="AC1276" s="151"/>
      <c r="AD1276" s="151"/>
      <c r="AE1276" s="151"/>
      <c r="AF1276" s="151"/>
      <c r="AG1276" s="151" t="s">
        <v>250</v>
      </c>
      <c r="AH1276" s="151">
        <v>0</v>
      </c>
      <c r="AI1276" s="151"/>
      <c r="AJ1276" s="151"/>
      <c r="AK1276" s="151"/>
      <c r="AL1276" s="151"/>
      <c r="AM1276" s="151"/>
      <c r="AN1276" s="151"/>
      <c r="AO1276" s="151"/>
      <c r="AP1276" s="151"/>
      <c r="AQ1276" s="151"/>
      <c r="AR1276" s="151"/>
      <c r="AS1276" s="151"/>
      <c r="AT1276" s="151"/>
      <c r="AU1276" s="151"/>
      <c r="AV1276" s="151"/>
      <c r="AW1276" s="151"/>
      <c r="AX1276" s="151"/>
      <c r="AY1276" s="151"/>
      <c r="AZ1276" s="151"/>
      <c r="BA1276" s="151"/>
      <c r="BB1276" s="151"/>
      <c r="BC1276" s="151"/>
      <c r="BD1276" s="151"/>
      <c r="BE1276" s="151"/>
      <c r="BF1276" s="151"/>
      <c r="BG1276" s="151"/>
      <c r="BH1276" s="151"/>
    </row>
    <row r="1277" spans="1:60" outlineLevel="1">
      <c r="A1277" s="158"/>
      <c r="B1277" s="159"/>
      <c r="C1277" s="198" t="s">
        <v>2953</v>
      </c>
      <c r="D1277" s="190"/>
      <c r="E1277" s="191">
        <v>8.1999999999999993</v>
      </c>
      <c r="F1277" s="160"/>
      <c r="G1277" s="160"/>
      <c r="H1277" s="160"/>
      <c r="I1277" s="160"/>
      <c r="J1277" s="160"/>
      <c r="K1277" s="160"/>
      <c r="L1277" s="160"/>
      <c r="M1277" s="160"/>
      <c r="N1277" s="160"/>
      <c r="O1277" s="160"/>
      <c r="P1277" s="160"/>
      <c r="Q1277" s="160"/>
      <c r="R1277" s="160"/>
      <c r="S1277" s="160"/>
      <c r="T1277" s="160"/>
      <c r="U1277" s="160"/>
      <c r="V1277" s="160"/>
      <c r="W1277" s="160"/>
      <c r="X1277" s="151"/>
      <c r="Y1277" s="151"/>
      <c r="Z1277" s="151"/>
      <c r="AA1277" s="151"/>
      <c r="AB1277" s="151"/>
      <c r="AC1277" s="151"/>
      <c r="AD1277" s="151"/>
      <c r="AE1277" s="151"/>
      <c r="AF1277" s="151"/>
      <c r="AG1277" s="151" t="s">
        <v>250</v>
      </c>
      <c r="AH1277" s="151">
        <v>0</v>
      </c>
      <c r="AI1277" s="151"/>
      <c r="AJ1277" s="151"/>
      <c r="AK1277" s="151"/>
      <c r="AL1277" s="151"/>
      <c r="AM1277" s="151"/>
      <c r="AN1277" s="151"/>
      <c r="AO1277" s="151"/>
      <c r="AP1277" s="151"/>
      <c r="AQ1277" s="151"/>
      <c r="AR1277" s="151"/>
      <c r="AS1277" s="151"/>
      <c r="AT1277" s="151"/>
      <c r="AU1277" s="151"/>
      <c r="AV1277" s="151"/>
      <c r="AW1277" s="151"/>
      <c r="AX1277" s="151"/>
      <c r="AY1277" s="151"/>
      <c r="AZ1277" s="151"/>
      <c r="BA1277" s="151"/>
      <c r="BB1277" s="151"/>
      <c r="BC1277" s="151"/>
      <c r="BD1277" s="151"/>
      <c r="BE1277" s="151"/>
      <c r="BF1277" s="151"/>
      <c r="BG1277" s="151"/>
      <c r="BH1277" s="151"/>
    </row>
    <row r="1278" spans="1:60" outlineLevel="1">
      <c r="A1278" s="158"/>
      <c r="B1278" s="159"/>
      <c r="C1278" s="198" t="s">
        <v>2954</v>
      </c>
      <c r="D1278" s="190"/>
      <c r="E1278" s="191">
        <v>7.4</v>
      </c>
      <c r="F1278" s="160"/>
      <c r="G1278" s="160"/>
      <c r="H1278" s="160"/>
      <c r="I1278" s="160"/>
      <c r="J1278" s="160"/>
      <c r="K1278" s="160"/>
      <c r="L1278" s="160"/>
      <c r="M1278" s="160"/>
      <c r="N1278" s="160"/>
      <c r="O1278" s="160"/>
      <c r="P1278" s="160"/>
      <c r="Q1278" s="160"/>
      <c r="R1278" s="160"/>
      <c r="S1278" s="160"/>
      <c r="T1278" s="160"/>
      <c r="U1278" s="160"/>
      <c r="V1278" s="160"/>
      <c r="W1278" s="160"/>
      <c r="X1278" s="151"/>
      <c r="Y1278" s="151"/>
      <c r="Z1278" s="151"/>
      <c r="AA1278" s="151"/>
      <c r="AB1278" s="151"/>
      <c r="AC1278" s="151"/>
      <c r="AD1278" s="151"/>
      <c r="AE1278" s="151"/>
      <c r="AF1278" s="151"/>
      <c r="AG1278" s="151" t="s">
        <v>250</v>
      </c>
      <c r="AH1278" s="151">
        <v>0</v>
      </c>
      <c r="AI1278" s="151"/>
      <c r="AJ1278" s="151"/>
      <c r="AK1278" s="151"/>
      <c r="AL1278" s="151"/>
      <c r="AM1278" s="151"/>
      <c r="AN1278" s="151"/>
      <c r="AO1278" s="151"/>
      <c r="AP1278" s="151"/>
      <c r="AQ1278" s="151"/>
      <c r="AR1278" s="151"/>
      <c r="AS1278" s="151"/>
      <c r="AT1278" s="151"/>
      <c r="AU1278" s="151"/>
      <c r="AV1278" s="151"/>
      <c r="AW1278" s="151"/>
      <c r="AX1278" s="151"/>
      <c r="AY1278" s="151"/>
      <c r="AZ1278" s="151"/>
      <c r="BA1278" s="151"/>
      <c r="BB1278" s="151"/>
      <c r="BC1278" s="151"/>
      <c r="BD1278" s="151"/>
      <c r="BE1278" s="151"/>
      <c r="BF1278" s="151"/>
      <c r="BG1278" s="151"/>
      <c r="BH1278" s="151"/>
    </row>
    <row r="1279" spans="1:60" outlineLevel="1">
      <c r="A1279" s="158"/>
      <c r="B1279" s="159"/>
      <c r="C1279" s="198" t="s">
        <v>2955</v>
      </c>
      <c r="D1279" s="190"/>
      <c r="E1279" s="191">
        <v>9.1999999999999993</v>
      </c>
      <c r="F1279" s="160"/>
      <c r="G1279" s="160"/>
      <c r="H1279" s="160"/>
      <c r="I1279" s="160"/>
      <c r="J1279" s="160"/>
      <c r="K1279" s="160"/>
      <c r="L1279" s="160"/>
      <c r="M1279" s="160"/>
      <c r="N1279" s="160"/>
      <c r="O1279" s="160"/>
      <c r="P1279" s="160"/>
      <c r="Q1279" s="160"/>
      <c r="R1279" s="160"/>
      <c r="S1279" s="160"/>
      <c r="T1279" s="160"/>
      <c r="U1279" s="160"/>
      <c r="V1279" s="160"/>
      <c r="W1279" s="160"/>
      <c r="X1279" s="151"/>
      <c r="Y1279" s="151"/>
      <c r="Z1279" s="151"/>
      <c r="AA1279" s="151"/>
      <c r="AB1279" s="151"/>
      <c r="AC1279" s="151"/>
      <c r="AD1279" s="151"/>
      <c r="AE1279" s="151"/>
      <c r="AF1279" s="151"/>
      <c r="AG1279" s="151" t="s">
        <v>250</v>
      </c>
      <c r="AH1279" s="151">
        <v>0</v>
      </c>
      <c r="AI1279" s="151"/>
      <c r="AJ1279" s="151"/>
      <c r="AK1279" s="151"/>
      <c r="AL1279" s="151"/>
      <c r="AM1279" s="151"/>
      <c r="AN1279" s="151"/>
      <c r="AO1279" s="151"/>
      <c r="AP1279" s="151"/>
      <c r="AQ1279" s="151"/>
      <c r="AR1279" s="151"/>
      <c r="AS1279" s="151"/>
      <c r="AT1279" s="151"/>
      <c r="AU1279" s="151"/>
      <c r="AV1279" s="151"/>
      <c r="AW1279" s="151"/>
      <c r="AX1279" s="151"/>
      <c r="AY1279" s="151"/>
      <c r="AZ1279" s="151"/>
      <c r="BA1279" s="151"/>
      <c r="BB1279" s="151"/>
      <c r="BC1279" s="151"/>
      <c r="BD1279" s="151"/>
      <c r="BE1279" s="151"/>
      <c r="BF1279" s="151"/>
      <c r="BG1279" s="151"/>
      <c r="BH1279" s="151"/>
    </row>
    <row r="1280" spans="1:60" outlineLevel="1">
      <c r="A1280" s="158"/>
      <c r="B1280" s="159"/>
      <c r="C1280" s="198" t="s">
        <v>2956</v>
      </c>
      <c r="D1280" s="190"/>
      <c r="E1280" s="191">
        <v>9.3000000000000007</v>
      </c>
      <c r="F1280" s="160"/>
      <c r="G1280" s="160"/>
      <c r="H1280" s="160"/>
      <c r="I1280" s="160"/>
      <c r="J1280" s="160"/>
      <c r="K1280" s="160"/>
      <c r="L1280" s="160"/>
      <c r="M1280" s="160"/>
      <c r="N1280" s="160"/>
      <c r="O1280" s="160"/>
      <c r="P1280" s="160"/>
      <c r="Q1280" s="160"/>
      <c r="R1280" s="160"/>
      <c r="S1280" s="160"/>
      <c r="T1280" s="160"/>
      <c r="U1280" s="160"/>
      <c r="V1280" s="160"/>
      <c r="W1280" s="160"/>
      <c r="X1280" s="151"/>
      <c r="Y1280" s="151"/>
      <c r="Z1280" s="151"/>
      <c r="AA1280" s="151"/>
      <c r="AB1280" s="151"/>
      <c r="AC1280" s="151"/>
      <c r="AD1280" s="151"/>
      <c r="AE1280" s="151"/>
      <c r="AF1280" s="151"/>
      <c r="AG1280" s="151" t="s">
        <v>250</v>
      </c>
      <c r="AH1280" s="151">
        <v>0</v>
      </c>
      <c r="AI1280" s="151"/>
      <c r="AJ1280" s="151"/>
      <c r="AK1280" s="151"/>
      <c r="AL1280" s="151"/>
      <c r="AM1280" s="151"/>
      <c r="AN1280" s="151"/>
      <c r="AO1280" s="151"/>
      <c r="AP1280" s="151"/>
      <c r="AQ1280" s="151"/>
      <c r="AR1280" s="151"/>
      <c r="AS1280" s="151"/>
      <c r="AT1280" s="151"/>
      <c r="AU1280" s="151"/>
      <c r="AV1280" s="151"/>
      <c r="AW1280" s="151"/>
      <c r="AX1280" s="151"/>
      <c r="AY1280" s="151"/>
      <c r="AZ1280" s="151"/>
      <c r="BA1280" s="151"/>
      <c r="BB1280" s="151"/>
      <c r="BC1280" s="151"/>
      <c r="BD1280" s="151"/>
      <c r="BE1280" s="151"/>
      <c r="BF1280" s="151"/>
      <c r="BG1280" s="151"/>
      <c r="BH1280" s="151"/>
    </row>
    <row r="1281" spans="1:60" outlineLevel="1">
      <c r="A1281" s="168">
        <v>108</v>
      </c>
      <c r="B1281" s="169" t="s">
        <v>2957</v>
      </c>
      <c r="C1281" s="185" t="s">
        <v>2958</v>
      </c>
      <c r="D1281" s="170" t="s">
        <v>318</v>
      </c>
      <c r="E1281" s="171">
        <v>64.650000000000006</v>
      </c>
      <c r="F1281" s="172">
        <v>0</v>
      </c>
      <c r="G1281" s="173">
        <f>ROUND(E1281*F1281,2)</f>
        <v>0</v>
      </c>
      <c r="H1281" s="172"/>
      <c r="I1281" s="173">
        <f>ROUND(E1281*H1281,2)</f>
        <v>0</v>
      </c>
      <c r="J1281" s="172"/>
      <c r="K1281" s="173">
        <f>ROUND(E1281*J1281,2)</f>
        <v>0</v>
      </c>
      <c r="L1281" s="173">
        <v>21</v>
      </c>
      <c r="M1281" s="173">
        <f>G1281*(1+L1281/100)</f>
        <v>0</v>
      </c>
      <c r="N1281" s="173">
        <v>1.17E-3</v>
      </c>
      <c r="O1281" s="173">
        <f>ROUND(E1281*N1281,2)</f>
        <v>0.08</v>
      </c>
      <c r="P1281" s="173">
        <v>0</v>
      </c>
      <c r="Q1281" s="173">
        <f>ROUND(E1281*P1281,2)</f>
        <v>0</v>
      </c>
      <c r="R1281" s="173"/>
      <c r="S1281" s="173" t="s">
        <v>212</v>
      </c>
      <c r="T1281" s="174" t="s">
        <v>578</v>
      </c>
      <c r="U1281" s="160">
        <v>2.395</v>
      </c>
      <c r="V1281" s="160">
        <f>ROUND(E1281*U1281,2)</f>
        <v>154.84</v>
      </c>
      <c r="W1281" s="160"/>
      <c r="X1281" s="151"/>
      <c r="Y1281" s="151"/>
      <c r="Z1281" s="151"/>
      <c r="AA1281" s="151"/>
      <c r="AB1281" s="151"/>
      <c r="AC1281" s="151"/>
      <c r="AD1281" s="151"/>
      <c r="AE1281" s="151"/>
      <c r="AF1281" s="151"/>
      <c r="AG1281" s="151" t="s">
        <v>246</v>
      </c>
      <c r="AH1281" s="151"/>
      <c r="AI1281" s="151"/>
      <c r="AJ1281" s="151"/>
      <c r="AK1281" s="151"/>
      <c r="AL1281" s="151"/>
      <c r="AM1281" s="151"/>
      <c r="AN1281" s="151"/>
      <c r="AO1281" s="151"/>
      <c r="AP1281" s="151"/>
      <c r="AQ1281" s="151"/>
      <c r="AR1281" s="151"/>
      <c r="AS1281" s="151"/>
      <c r="AT1281" s="151"/>
      <c r="AU1281" s="151"/>
      <c r="AV1281" s="151"/>
      <c r="AW1281" s="151"/>
      <c r="AX1281" s="151"/>
      <c r="AY1281" s="151"/>
      <c r="AZ1281" s="151"/>
      <c r="BA1281" s="151"/>
      <c r="BB1281" s="151"/>
      <c r="BC1281" s="151"/>
      <c r="BD1281" s="151"/>
      <c r="BE1281" s="151"/>
      <c r="BF1281" s="151"/>
      <c r="BG1281" s="151"/>
      <c r="BH1281" s="151"/>
    </row>
    <row r="1282" spans="1:60" outlineLevel="1">
      <c r="A1282" s="158"/>
      <c r="B1282" s="159"/>
      <c r="C1282" s="319" t="s">
        <v>2959</v>
      </c>
      <c r="D1282" s="320"/>
      <c r="E1282" s="320"/>
      <c r="F1282" s="320"/>
      <c r="G1282" s="320"/>
      <c r="H1282" s="160"/>
      <c r="I1282" s="160"/>
      <c r="J1282" s="160"/>
      <c r="K1282" s="160"/>
      <c r="L1282" s="160"/>
      <c r="M1282" s="160"/>
      <c r="N1282" s="160"/>
      <c r="O1282" s="160"/>
      <c r="P1282" s="160"/>
      <c r="Q1282" s="160"/>
      <c r="R1282" s="160"/>
      <c r="S1282" s="160"/>
      <c r="T1282" s="160"/>
      <c r="U1282" s="160"/>
      <c r="V1282" s="160"/>
      <c r="W1282" s="160"/>
      <c r="X1282" s="151"/>
      <c r="Y1282" s="151"/>
      <c r="Z1282" s="151"/>
      <c r="AA1282" s="151"/>
      <c r="AB1282" s="151"/>
      <c r="AC1282" s="151"/>
      <c r="AD1282" s="151"/>
      <c r="AE1282" s="151"/>
      <c r="AF1282" s="151"/>
      <c r="AG1282" s="151" t="s">
        <v>204</v>
      </c>
      <c r="AH1282" s="151"/>
      <c r="AI1282" s="151"/>
      <c r="AJ1282" s="151"/>
      <c r="AK1282" s="151"/>
      <c r="AL1282" s="151"/>
      <c r="AM1282" s="151"/>
      <c r="AN1282" s="151"/>
      <c r="AO1282" s="151"/>
      <c r="AP1282" s="151"/>
      <c r="AQ1282" s="151"/>
      <c r="AR1282" s="151"/>
      <c r="AS1282" s="151"/>
      <c r="AT1282" s="151"/>
      <c r="AU1282" s="151"/>
      <c r="AV1282" s="151"/>
      <c r="AW1282" s="151"/>
      <c r="AX1282" s="151"/>
      <c r="AY1282" s="151"/>
      <c r="AZ1282" s="151"/>
      <c r="BA1282" s="151"/>
      <c r="BB1282" s="151"/>
      <c r="BC1282" s="151"/>
      <c r="BD1282" s="151"/>
      <c r="BE1282" s="151"/>
      <c r="BF1282" s="151"/>
      <c r="BG1282" s="151"/>
      <c r="BH1282" s="151"/>
    </row>
    <row r="1283" spans="1:60" outlineLevel="1">
      <c r="A1283" s="158"/>
      <c r="B1283" s="159"/>
      <c r="C1283" s="198" t="s">
        <v>2916</v>
      </c>
      <c r="D1283" s="190"/>
      <c r="E1283" s="191">
        <v>1.33</v>
      </c>
      <c r="F1283" s="160"/>
      <c r="G1283" s="160"/>
      <c r="H1283" s="160"/>
      <c r="I1283" s="160"/>
      <c r="J1283" s="160"/>
      <c r="K1283" s="160"/>
      <c r="L1283" s="160"/>
      <c r="M1283" s="160"/>
      <c r="N1283" s="160"/>
      <c r="O1283" s="160"/>
      <c r="P1283" s="160"/>
      <c r="Q1283" s="160"/>
      <c r="R1283" s="160"/>
      <c r="S1283" s="160"/>
      <c r="T1283" s="160"/>
      <c r="U1283" s="160"/>
      <c r="V1283" s="160"/>
      <c r="W1283" s="160"/>
      <c r="X1283" s="151"/>
      <c r="Y1283" s="151"/>
      <c r="Z1283" s="151"/>
      <c r="AA1283" s="151"/>
      <c r="AB1283" s="151"/>
      <c r="AC1283" s="151"/>
      <c r="AD1283" s="151"/>
      <c r="AE1283" s="151"/>
      <c r="AF1283" s="151"/>
      <c r="AG1283" s="151" t="s">
        <v>250</v>
      </c>
      <c r="AH1283" s="151">
        <v>0</v>
      </c>
      <c r="AI1283" s="151"/>
      <c r="AJ1283" s="151"/>
      <c r="AK1283" s="151"/>
      <c r="AL1283" s="151"/>
      <c r="AM1283" s="151"/>
      <c r="AN1283" s="151"/>
      <c r="AO1283" s="151"/>
      <c r="AP1283" s="151"/>
      <c r="AQ1283" s="151"/>
      <c r="AR1283" s="151"/>
      <c r="AS1283" s="151"/>
      <c r="AT1283" s="151"/>
      <c r="AU1283" s="151"/>
      <c r="AV1283" s="151"/>
      <c r="AW1283" s="151"/>
      <c r="AX1283" s="151"/>
      <c r="AY1283" s="151"/>
      <c r="AZ1283" s="151"/>
      <c r="BA1283" s="151"/>
      <c r="BB1283" s="151"/>
      <c r="BC1283" s="151"/>
      <c r="BD1283" s="151"/>
      <c r="BE1283" s="151"/>
      <c r="BF1283" s="151"/>
      <c r="BG1283" s="151"/>
      <c r="BH1283" s="151"/>
    </row>
    <row r="1284" spans="1:60" outlineLevel="1">
      <c r="A1284" s="158"/>
      <c r="B1284" s="159"/>
      <c r="C1284" s="198" t="s">
        <v>2917</v>
      </c>
      <c r="D1284" s="190"/>
      <c r="E1284" s="191">
        <v>1.8</v>
      </c>
      <c r="F1284" s="160"/>
      <c r="G1284" s="160"/>
      <c r="H1284" s="160"/>
      <c r="I1284" s="160"/>
      <c r="J1284" s="160"/>
      <c r="K1284" s="160"/>
      <c r="L1284" s="160"/>
      <c r="M1284" s="160"/>
      <c r="N1284" s="160"/>
      <c r="O1284" s="160"/>
      <c r="P1284" s="160"/>
      <c r="Q1284" s="160"/>
      <c r="R1284" s="160"/>
      <c r="S1284" s="160"/>
      <c r="T1284" s="160"/>
      <c r="U1284" s="160"/>
      <c r="V1284" s="160"/>
      <c r="W1284" s="160"/>
      <c r="X1284" s="151"/>
      <c r="Y1284" s="151"/>
      <c r="Z1284" s="151"/>
      <c r="AA1284" s="151"/>
      <c r="AB1284" s="151"/>
      <c r="AC1284" s="151"/>
      <c r="AD1284" s="151"/>
      <c r="AE1284" s="151"/>
      <c r="AF1284" s="151"/>
      <c r="AG1284" s="151" t="s">
        <v>250</v>
      </c>
      <c r="AH1284" s="151">
        <v>0</v>
      </c>
      <c r="AI1284" s="151"/>
      <c r="AJ1284" s="151"/>
      <c r="AK1284" s="151"/>
      <c r="AL1284" s="151"/>
      <c r="AM1284" s="151"/>
      <c r="AN1284" s="151"/>
      <c r="AO1284" s="151"/>
      <c r="AP1284" s="151"/>
      <c r="AQ1284" s="151"/>
      <c r="AR1284" s="151"/>
      <c r="AS1284" s="151"/>
      <c r="AT1284" s="151"/>
      <c r="AU1284" s="151"/>
      <c r="AV1284" s="151"/>
      <c r="AW1284" s="151"/>
      <c r="AX1284" s="151"/>
      <c r="AY1284" s="151"/>
      <c r="AZ1284" s="151"/>
      <c r="BA1284" s="151"/>
      <c r="BB1284" s="151"/>
      <c r="BC1284" s="151"/>
      <c r="BD1284" s="151"/>
      <c r="BE1284" s="151"/>
      <c r="BF1284" s="151"/>
      <c r="BG1284" s="151"/>
      <c r="BH1284" s="151"/>
    </row>
    <row r="1285" spans="1:60" outlineLevel="1">
      <c r="A1285" s="158"/>
      <c r="B1285" s="159"/>
      <c r="C1285" s="198" t="s">
        <v>2920</v>
      </c>
      <c r="D1285" s="190"/>
      <c r="E1285" s="191">
        <v>1.1000000000000001</v>
      </c>
      <c r="F1285" s="160"/>
      <c r="G1285" s="160"/>
      <c r="H1285" s="160"/>
      <c r="I1285" s="160"/>
      <c r="J1285" s="160"/>
      <c r="K1285" s="160"/>
      <c r="L1285" s="160"/>
      <c r="M1285" s="160"/>
      <c r="N1285" s="160"/>
      <c r="O1285" s="160"/>
      <c r="P1285" s="160"/>
      <c r="Q1285" s="160"/>
      <c r="R1285" s="160"/>
      <c r="S1285" s="160"/>
      <c r="T1285" s="160"/>
      <c r="U1285" s="160"/>
      <c r="V1285" s="160"/>
      <c r="W1285" s="160"/>
      <c r="X1285" s="151"/>
      <c r="Y1285" s="151"/>
      <c r="Z1285" s="151"/>
      <c r="AA1285" s="151"/>
      <c r="AB1285" s="151"/>
      <c r="AC1285" s="151"/>
      <c r="AD1285" s="151"/>
      <c r="AE1285" s="151"/>
      <c r="AF1285" s="151"/>
      <c r="AG1285" s="151" t="s">
        <v>250</v>
      </c>
      <c r="AH1285" s="151">
        <v>0</v>
      </c>
      <c r="AI1285" s="151"/>
      <c r="AJ1285" s="151"/>
      <c r="AK1285" s="151"/>
      <c r="AL1285" s="151"/>
      <c r="AM1285" s="151"/>
      <c r="AN1285" s="151"/>
      <c r="AO1285" s="151"/>
      <c r="AP1285" s="151"/>
      <c r="AQ1285" s="151"/>
      <c r="AR1285" s="151"/>
      <c r="AS1285" s="151"/>
      <c r="AT1285" s="151"/>
      <c r="AU1285" s="151"/>
      <c r="AV1285" s="151"/>
      <c r="AW1285" s="151"/>
      <c r="AX1285" s="151"/>
      <c r="AY1285" s="151"/>
      <c r="AZ1285" s="151"/>
      <c r="BA1285" s="151"/>
      <c r="BB1285" s="151"/>
      <c r="BC1285" s="151"/>
      <c r="BD1285" s="151"/>
      <c r="BE1285" s="151"/>
      <c r="BF1285" s="151"/>
      <c r="BG1285" s="151"/>
      <c r="BH1285" s="151"/>
    </row>
    <row r="1286" spans="1:60" outlineLevel="1">
      <c r="A1286" s="158"/>
      <c r="B1286" s="159"/>
      <c r="C1286" s="198" t="s">
        <v>2921</v>
      </c>
      <c r="D1286" s="190"/>
      <c r="E1286" s="191">
        <v>0.5</v>
      </c>
      <c r="F1286" s="160"/>
      <c r="G1286" s="160"/>
      <c r="H1286" s="160"/>
      <c r="I1286" s="160"/>
      <c r="J1286" s="160"/>
      <c r="K1286" s="160"/>
      <c r="L1286" s="160"/>
      <c r="M1286" s="160"/>
      <c r="N1286" s="160"/>
      <c r="O1286" s="160"/>
      <c r="P1286" s="160"/>
      <c r="Q1286" s="160"/>
      <c r="R1286" s="160"/>
      <c r="S1286" s="160"/>
      <c r="T1286" s="160"/>
      <c r="U1286" s="160"/>
      <c r="V1286" s="160"/>
      <c r="W1286" s="160"/>
      <c r="X1286" s="151"/>
      <c r="Y1286" s="151"/>
      <c r="Z1286" s="151"/>
      <c r="AA1286" s="151"/>
      <c r="AB1286" s="151"/>
      <c r="AC1286" s="151"/>
      <c r="AD1286" s="151"/>
      <c r="AE1286" s="151"/>
      <c r="AF1286" s="151"/>
      <c r="AG1286" s="151" t="s">
        <v>250</v>
      </c>
      <c r="AH1286" s="151">
        <v>0</v>
      </c>
      <c r="AI1286" s="151"/>
      <c r="AJ1286" s="151"/>
      <c r="AK1286" s="151"/>
      <c r="AL1286" s="151"/>
      <c r="AM1286" s="151"/>
      <c r="AN1286" s="151"/>
      <c r="AO1286" s="151"/>
      <c r="AP1286" s="151"/>
      <c r="AQ1286" s="151"/>
      <c r="AR1286" s="151"/>
      <c r="AS1286" s="151"/>
      <c r="AT1286" s="151"/>
      <c r="AU1286" s="151"/>
      <c r="AV1286" s="151"/>
      <c r="AW1286" s="151"/>
      <c r="AX1286" s="151"/>
      <c r="AY1286" s="151"/>
      <c r="AZ1286" s="151"/>
      <c r="BA1286" s="151"/>
      <c r="BB1286" s="151"/>
      <c r="BC1286" s="151"/>
      <c r="BD1286" s="151"/>
      <c r="BE1286" s="151"/>
      <c r="BF1286" s="151"/>
      <c r="BG1286" s="151"/>
      <c r="BH1286" s="151"/>
    </row>
    <row r="1287" spans="1:60" outlineLevel="1">
      <c r="A1287" s="158"/>
      <c r="B1287" s="159"/>
      <c r="C1287" s="198" t="s">
        <v>2927</v>
      </c>
      <c r="D1287" s="190"/>
      <c r="E1287" s="191">
        <v>7.02</v>
      </c>
      <c r="F1287" s="160"/>
      <c r="G1287" s="160"/>
      <c r="H1287" s="160"/>
      <c r="I1287" s="160"/>
      <c r="J1287" s="160"/>
      <c r="K1287" s="160"/>
      <c r="L1287" s="160"/>
      <c r="M1287" s="160"/>
      <c r="N1287" s="160"/>
      <c r="O1287" s="160"/>
      <c r="P1287" s="160"/>
      <c r="Q1287" s="160"/>
      <c r="R1287" s="160"/>
      <c r="S1287" s="160"/>
      <c r="T1287" s="160"/>
      <c r="U1287" s="160"/>
      <c r="V1287" s="160"/>
      <c r="W1287" s="160"/>
      <c r="X1287" s="151"/>
      <c r="Y1287" s="151"/>
      <c r="Z1287" s="151"/>
      <c r="AA1287" s="151"/>
      <c r="AB1287" s="151"/>
      <c r="AC1287" s="151"/>
      <c r="AD1287" s="151"/>
      <c r="AE1287" s="151"/>
      <c r="AF1287" s="151"/>
      <c r="AG1287" s="151" t="s">
        <v>250</v>
      </c>
      <c r="AH1287" s="151">
        <v>0</v>
      </c>
      <c r="AI1287" s="151"/>
      <c r="AJ1287" s="151"/>
      <c r="AK1287" s="151"/>
      <c r="AL1287" s="151"/>
      <c r="AM1287" s="151"/>
      <c r="AN1287" s="151"/>
      <c r="AO1287" s="151"/>
      <c r="AP1287" s="151"/>
      <c r="AQ1287" s="151"/>
      <c r="AR1287" s="151"/>
      <c r="AS1287" s="151"/>
      <c r="AT1287" s="151"/>
      <c r="AU1287" s="151"/>
      <c r="AV1287" s="151"/>
      <c r="AW1287" s="151"/>
      <c r="AX1287" s="151"/>
      <c r="AY1287" s="151"/>
      <c r="AZ1287" s="151"/>
      <c r="BA1287" s="151"/>
      <c r="BB1287" s="151"/>
      <c r="BC1287" s="151"/>
      <c r="BD1287" s="151"/>
      <c r="BE1287" s="151"/>
      <c r="BF1287" s="151"/>
      <c r="BG1287" s="151"/>
      <c r="BH1287" s="151"/>
    </row>
    <row r="1288" spans="1:60" outlineLevel="1">
      <c r="A1288" s="158"/>
      <c r="B1288" s="159"/>
      <c r="C1288" s="198" t="s">
        <v>2928</v>
      </c>
      <c r="D1288" s="190"/>
      <c r="E1288" s="191">
        <v>5</v>
      </c>
      <c r="F1288" s="160"/>
      <c r="G1288" s="160"/>
      <c r="H1288" s="160"/>
      <c r="I1288" s="160"/>
      <c r="J1288" s="160"/>
      <c r="K1288" s="160"/>
      <c r="L1288" s="160"/>
      <c r="M1288" s="160"/>
      <c r="N1288" s="160"/>
      <c r="O1288" s="160"/>
      <c r="P1288" s="160"/>
      <c r="Q1288" s="160"/>
      <c r="R1288" s="160"/>
      <c r="S1288" s="160"/>
      <c r="T1288" s="160"/>
      <c r="U1288" s="160"/>
      <c r="V1288" s="160"/>
      <c r="W1288" s="160"/>
      <c r="X1288" s="151"/>
      <c r="Y1288" s="151"/>
      <c r="Z1288" s="151"/>
      <c r="AA1288" s="151"/>
      <c r="AB1288" s="151"/>
      <c r="AC1288" s="151"/>
      <c r="AD1288" s="151"/>
      <c r="AE1288" s="151"/>
      <c r="AF1288" s="151"/>
      <c r="AG1288" s="151" t="s">
        <v>250</v>
      </c>
      <c r="AH1288" s="151">
        <v>0</v>
      </c>
      <c r="AI1288" s="151"/>
      <c r="AJ1288" s="151"/>
      <c r="AK1288" s="151"/>
      <c r="AL1288" s="151"/>
      <c r="AM1288" s="151"/>
      <c r="AN1288" s="151"/>
      <c r="AO1288" s="151"/>
      <c r="AP1288" s="151"/>
      <c r="AQ1288" s="151"/>
      <c r="AR1288" s="151"/>
      <c r="AS1288" s="151"/>
      <c r="AT1288" s="151"/>
      <c r="AU1288" s="151"/>
      <c r="AV1288" s="151"/>
      <c r="AW1288" s="151"/>
      <c r="AX1288" s="151"/>
      <c r="AY1288" s="151"/>
      <c r="AZ1288" s="151"/>
      <c r="BA1288" s="151"/>
      <c r="BB1288" s="151"/>
      <c r="BC1288" s="151"/>
      <c r="BD1288" s="151"/>
      <c r="BE1288" s="151"/>
      <c r="BF1288" s="151"/>
      <c r="BG1288" s="151"/>
      <c r="BH1288" s="151"/>
    </row>
    <row r="1289" spans="1:60" outlineLevel="1">
      <c r="A1289" s="158"/>
      <c r="B1289" s="159"/>
      <c r="C1289" s="198" t="s">
        <v>2929</v>
      </c>
      <c r="D1289" s="190"/>
      <c r="E1289" s="191">
        <v>12.39</v>
      </c>
      <c r="F1289" s="160"/>
      <c r="G1289" s="160"/>
      <c r="H1289" s="160"/>
      <c r="I1289" s="160"/>
      <c r="J1289" s="160"/>
      <c r="K1289" s="160"/>
      <c r="L1289" s="160"/>
      <c r="M1289" s="160"/>
      <c r="N1289" s="160"/>
      <c r="O1289" s="160"/>
      <c r="P1289" s="160"/>
      <c r="Q1289" s="160"/>
      <c r="R1289" s="160"/>
      <c r="S1289" s="160"/>
      <c r="T1289" s="160"/>
      <c r="U1289" s="160"/>
      <c r="V1289" s="160"/>
      <c r="W1289" s="160"/>
      <c r="X1289" s="151"/>
      <c r="Y1289" s="151"/>
      <c r="Z1289" s="151"/>
      <c r="AA1289" s="151"/>
      <c r="AB1289" s="151"/>
      <c r="AC1289" s="151"/>
      <c r="AD1289" s="151"/>
      <c r="AE1289" s="151"/>
      <c r="AF1289" s="151"/>
      <c r="AG1289" s="151" t="s">
        <v>250</v>
      </c>
      <c r="AH1289" s="151">
        <v>0</v>
      </c>
      <c r="AI1289" s="151"/>
      <c r="AJ1289" s="151"/>
      <c r="AK1289" s="151"/>
      <c r="AL1289" s="151"/>
      <c r="AM1289" s="151"/>
      <c r="AN1289" s="151"/>
      <c r="AO1289" s="151"/>
      <c r="AP1289" s="151"/>
      <c r="AQ1289" s="151"/>
      <c r="AR1289" s="151"/>
      <c r="AS1289" s="151"/>
      <c r="AT1289" s="151"/>
      <c r="AU1289" s="151"/>
      <c r="AV1289" s="151"/>
      <c r="AW1289" s="151"/>
      <c r="AX1289" s="151"/>
      <c r="AY1289" s="151"/>
      <c r="AZ1289" s="151"/>
      <c r="BA1289" s="151"/>
      <c r="BB1289" s="151"/>
      <c r="BC1289" s="151"/>
      <c r="BD1289" s="151"/>
      <c r="BE1289" s="151"/>
      <c r="BF1289" s="151"/>
      <c r="BG1289" s="151"/>
      <c r="BH1289" s="151"/>
    </row>
    <row r="1290" spans="1:60" outlineLevel="1">
      <c r="A1290" s="158"/>
      <c r="B1290" s="159"/>
      <c r="C1290" s="198" t="s">
        <v>2930</v>
      </c>
      <c r="D1290" s="190"/>
      <c r="E1290" s="191">
        <v>1.46</v>
      </c>
      <c r="F1290" s="160"/>
      <c r="G1290" s="160"/>
      <c r="H1290" s="160"/>
      <c r="I1290" s="160"/>
      <c r="J1290" s="160"/>
      <c r="K1290" s="160"/>
      <c r="L1290" s="160"/>
      <c r="M1290" s="160"/>
      <c r="N1290" s="160"/>
      <c r="O1290" s="160"/>
      <c r="P1290" s="160"/>
      <c r="Q1290" s="160"/>
      <c r="R1290" s="160"/>
      <c r="S1290" s="160"/>
      <c r="T1290" s="160"/>
      <c r="U1290" s="160"/>
      <c r="V1290" s="160"/>
      <c r="W1290" s="160"/>
      <c r="X1290" s="151"/>
      <c r="Y1290" s="151"/>
      <c r="Z1290" s="151"/>
      <c r="AA1290" s="151"/>
      <c r="AB1290" s="151"/>
      <c r="AC1290" s="151"/>
      <c r="AD1290" s="151"/>
      <c r="AE1290" s="151"/>
      <c r="AF1290" s="151"/>
      <c r="AG1290" s="151" t="s">
        <v>250</v>
      </c>
      <c r="AH1290" s="151">
        <v>0</v>
      </c>
      <c r="AI1290" s="151"/>
      <c r="AJ1290" s="151"/>
      <c r="AK1290" s="151"/>
      <c r="AL1290" s="151"/>
      <c r="AM1290" s="151"/>
      <c r="AN1290" s="151"/>
      <c r="AO1290" s="151"/>
      <c r="AP1290" s="151"/>
      <c r="AQ1290" s="151"/>
      <c r="AR1290" s="151"/>
      <c r="AS1290" s="151"/>
      <c r="AT1290" s="151"/>
      <c r="AU1290" s="151"/>
      <c r="AV1290" s="151"/>
      <c r="AW1290" s="151"/>
      <c r="AX1290" s="151"/>
      <c r="AY1290" s="151"/>
      <c r="AZ1290" s="151"/>
      <c r="BA1290" s="151"/>
      <c r="BB1290" s="151"/>
      <c r="BC1290" s="151"/>
      <c r="BD1290" s="151"/>
      <c r="BE1290" s="151"/>
      <c r="BF1290" s="151"/>
      <c r="BG1290" s="151"/>
      <c r="BH1290" s="151"/>
    </row>
    <row r="1291" spans="1:60" outlineLevel="1">
      <c r="A1291" s="158"/>
      <c r="B1291" s="159"/>
      <c r="C1291" s="198" t="s">
        <v>2931</v>
      </c>
      <c r="D1291" s="190"/>
      <c r="E1291" s="191">
        <v>6.85</v>
      </c>
      <c r="F1291" s="160"/>
      <c r="G1291" s="160"/>
      <c r="H1291" s="160"/>
      <c r="I1291" s="160"/>
      <c r="J1291" s="160"/>
      <c r="K1291" s="160"/>
      <c r="L1291" s="160"/>
      <c r="M1291" s="160"/>
      <c r="N1291" s="160"/>
      <c r="O1291" s="160"/>
      <c r="P1291" s="160"/>
      <c r="Q1291" s="160"/>
      <c r="R1291" s="160"/>
      <c r="S1291" s="160"/>
      <c r="T1291" s="160"/>
      <c r="U1291" s="160"/>
      <c r="V1291" s="160"/>
      <c r="W1291" s="160"/>
      <c r="X1291" s="151"/>
      <c r="Y1291" s="151"/>
      <c r="Z1291" s="151"/>
      <c r="AA1291" s="151"/>
      <c r="AB1291" s="151"/>
      <c r="AC1291" s="151"/>
      <c r="AD1291" s="151"/>
      <c r="AE1291" s="151"/>
      <c r="AF1291" s="151"/>
      <c r="AG1291" s="151" t="s">
        <v>250</v>
      </c>
      <c r="AH1291" s="151">
        <v>0</v>
      </c>
      <c r="AI1291" s="151"/>
      <c r="AJ1291" s="151"/>
      <c r="AK1291" s="151"/>
      <c r="AL1291" s="151"/>
      <c r="AM1291" s="151"/>
      <c r="AN1291" s="151"/>
      <c r="AO1291" s="151"/>
      <c r="AP1291" s="151"/>
      <c r="AQ1291" s="151"/>
      <c r="AR1291" s="151"/>
      <c r="AS1291" s="151"/>
      <c r="AT1291" s="151"/>
      <c r="AU1291" s="151"/>
      <c r="AV1291" s="151"/>
      <c r="AW1291" s="151"/>
      <c r="AX1291" s="151"/>
      <c r="AY1291" s="151"/>
      <c r="AZ1291" s="151"/>
      <c r="BA1291" s="151"/>
      <c r="BB1291" s="151"/>
      <c r="BC1291" s="151"/>
      <c r="BD1291" s="151"/>
      <c r="BE1291" s="151"/>
      <c r="BF1291" s="151"/>
      <c r="BG1291" s="151"/>
      <c r="BH1291" s="151"/>
    </row>
    <row r="1292" spans="1:60" outlineLevel="1">
      <c r="A1292" s="158"/>
      <c r="B1292" s="159"/>
      <c r="C1292" s="198" t="s">
        <v>2932</v>
      </c>
      <c r="D1292" s="190"/>
      <c r="E1292" s="191">
        <v>3.9</v>
      </c>
      <c r="F1292" s="160"/>
      <c r="G1292" s="160"/>
      <c r="H1292" s="160"/>
      <c r="I1292" s="160"/>
      <c r="J1292" s="160"/>
      <c r="K1292" s="160"/>
      <c r="L1292" s="160"/>
      <c r="M1292" s="160"/>
      <c r="N1292" s="160"/>
      <c r="O1292" s="160"/>
      <c r="P1292" s="160"/>
      <c r="Q1292" s="160"/>
      <c r="R1292" s="160"/>
      <c r="S1292" s="160"/>
      <c r="T1292" s="160"/>
      <c r="U1292" s="160"/>
      <c r="V1292" s="160"/>
      <c r="W1292" s="160"/>
      <c r="X1292" s="151"/>
      <c r="Y1292" s="151"/>
      <c r="Z1292" s="151"/>
      <c r="AA1292" s="151"/>
      <c r="AB1292" s="151"/>
      <c r="AC1292" s="151"/>
      <c r="AD1292" s="151"/>
      <c r="AE1292" s="151"/>
      <c r="AF1292" s="151"/>
      <c r="AG1292" s="151" t="s">
        <v>250</v>
      </c>
      <c r="AH1292" s="151">
        <v>0</v>
      </c>
      <c r="AI1292" s="151"/>
      <c r="AJ1292" s="151"/>
      <c r="AK1292" s="151"/>
      <c r="AL1292" s="151"/>
      <c r="AM1292" s="151"/>
      <c r="AN1292" s="151"/>
      <c r="AO1292" s="151"/>
      <c r="AP1292" s="151"/>
      <c r="AQ1292" s="151"/>
      <c r="AR1292" s="151"/>
      <c r="AS1292" s="151"/>
      <c r="AT1292" s="151"/>
      <c r="AU1292" s="151"/>
      <c r="AV1292" s="151"/>
      <c r="AW1292" s="151"/>
      <c r="AX1292" s="151"/>
      <c r="AY1292" s="151"/>
      <c r="AZ1292" s="151"/>
      <c r="BA1292" s="151"/>
      <c r="BB1292" s="151"/>
      <c r="BC1292" s="151"/>
      <c r="BD1292" s="151"/>
      <c r="BE1292" s="151"/>
      <c r="BF1292" s="151"/>
      <c r="BG1292" s="151"/>
      <c r="BH1292" s="151"/>
    </row>
    <row r="1293" spans="1:60" outlineLevel="1">
      <c r="A1293" s="158"/>
      <c r="B1293" s="159"/>
      <c r="C1293" s="198" t="s">
        <v>2933</v>
      </c>
      <c r="D1293" s="190"/>
      <c r="E1293" s="191">
        <v>9.6</v>
      </c>
      <c r="F1293" s="160"/>
      <c r="G1293" s="160"/>
      <c r="H1293" s="160"/>
      <c r="I1293" s="160"/>
      <c r="J1293" s="160"/>
      <c r="K1293" s="160"/>
      <c r="L1293" s="160"/>
      <c r="M1293" s="160"/>
      <c r="N1293" s="160"/>
      <c r="O1293" s="160"/>
      <c r="P1293" s="160"/>
      <c r="Q1293" s="160"/>
      <c r="R1293" s="160"/>
      <c r="S1293" s="160"/>
      <c r="T1293" s="160"/>
      <c r="U1293" s="160"/>
      <c r="V1293" s="160"/>
      <c r="W1293" s="160"/>
      <c r="X1293" s="151"/>
      <c r="Y1293" s="151"/>
      <c r="Z1293" s="151"/>
      <c r="AA1293" s="151"/>
      <c r="AB1293" s="151"/>
      <c r="AC1293" s="151"/>
      <c r="AD1293" s="151"/>
      <c r="AE1293" s="151"/>
      <c r="AF1293" s="151"/>
      <c r="AG1293" s="151" t="s">
        <v>250</v>
      </c>
      <c r="AH1293" s="151">
        <v>0</v>
      </c>
      <c r="AI1293" s="151"/>
      <c r="AJ1293" s="151"/>
      <c r="AK1293" s="151"/>
      <c r="AL1293" s="151"/>
      <c r="AM1293" s="151"/>
      <c r="AN1293" s="151"/>
      <c r="AO1293" s="151"/>
      <c r="AP1293" s="151"/>
      <c r="AQ1293" s="151"/>
      <c r="AR1293" s="151"/>
      <c r="AS1293" s="151"/>
      <c r="AT1293" s="151"/>
      <c r="AU1293" s="151"/>
      <c r="AV1293" s="151"/>
      <c r="AW1293" s="151"/>
      <c r="AX1293" s="151"/>
      <c r="AY1293" s="151"/>
      <c r="AZ1293" s="151"/>
      <c r="BA1293" s="151"/>
      <c r="BB1293" s="151"/>
      <c r="BC1293" s="151"/>
      <c r="BD1293" s="151"/>
      <c r="BE1293" s="151"/>
      <c r="BF1293" s="151"/>
      <c r="BG1293" s="151"/>
      <c r="BH1293" s="151"/>
    </row>
    <row r="1294" spans="1:60" outlineLevel="1">
      <c r="A1294" s="158"/>
      <c r="B1294" s="159"/>
      <c r="C1294" s="198" t="s">
        <v>2934</v>
      </c>
      <c r="D1294" s="190"/>
      <c r="E1294" s="191">
        <v>1.65</v>
      </c>
      <c r="F1294" s="160"/>
      <c r="G1294" s="160"/>
      <c r="H1294" s="160"/>
      <c r="I1294" s="160"/>
      <c r="J1294" s="160"/>
      <c r="K1294" s="160"/>
      <c r="L1294" s="160"/>
      <c r="M1294" s="160"/>
      <c r="N1294" s="160"/>
      <c r="O1294" s="160"/>
      <c r="P1294" s="160"/>
      <c r="Q1294" s="160"/>
      <c r="R1294" s="160"/>
      <c r="S1294" s="160"/>
      <c r="T1294" s="160"/>
      <c r="U1294" s="160"/>
      <c r="V1294" s="160"/>
      <c r="W1294" s="160"/>
      <c r="X1294" s="151"/>
      <c r="Y1294" s="151"/>
      <c r="Z1294" s="151"/>
      <c r="AA1294" s="151"/>
      <c r="AB1294" s="151"/>
      <c r="AC1294" s="151"/>
      <c r="AD1294" s="151"/>
      <c r="AE1294" s="151"/>
      <c r="AF1294" s="151"/>
      <c r="AG1294" s="151" t="s">
        <v>250</v>
      </c>
      <c r="AH1294" s="151">
        <v>0</v>
      </c>
      <c r="AI1294" s="151"/>
      <c r="AJ1294" s="151"/>
      <c r="AK1294" s="151"/>
      <c r="AL1294" s="151"/>
      <c r="AM1294" s="151"/>
      <c r="AN1294" s="151"/>
      <c r="AO1294" s="151"/>
      <c r="AP1294" s="151"/>
      <c r="AQ1294" s="151"/>
      <c r="AR1294" s="151"/>
      <c r="AS1294" s="151"/>
      <c r="AT1294" s="151"/>
      <c r="AU1294" s="151"/>
      <c r="AV1294" s="151"/>
      <c r="AW1294" s="151"/>
      <c r="AX1294" s="151"/>
      <c r="AY1294" s="151"/>
      <c r="AZ1294" s="151"/>
      <c r="BA1294" s="151"/>
      <c r="BB1294" s="151"/>
      <c r="BC1294" s="151"/>
      <c r="BD1294" s="151"/>
      <c r="BE1294" s="151"/>
      <c r="BF1294" s="151"/>
      <c r="BG1294" s="151"/>
      <c r="BH1294" s="151"/>
    </row>
    <row r="1295" spans="1:60" outlineLevel="1">
      <c r="A1295" s="158"/>
      <c r="B1295" s="159"/>
      <c r="C1295" s="198" t="s">
        <v>2935</v>
      </c>
      <c r="D1295" s="190"/>
      <c r="E1295" s="191">
        <v>5.75</v>
      </c>
      <c r="F1295" s="160"/>
      <c r="G1295" s="160"/>
      <c r="H1295" s="160"/>
      <c r="I1295" s="160"/>
      <c r="J1295" s="160"/>
      <c r="K1295" s="160"/>
      <c r="L1295" s="160"/>
      <c r="M1295" s="160"/>
      <c r="N1295" s="160"/>
      <c r="O1295" s="160"/>
      <c r="P1295" s="160"/>
      <c r="Q1295" s="160"/>
      <c r="R1295" s="160"/>
      <c r="S1295" s="160"/>
      <c r="T1295" s="160"/>
      <c r="U1295" s="160"/>
      <c r="V1295" s="160"/>
      <c r="W1295" s="160"/>
      <c r="X1295" s="151"/>
      <c r="Y1295" s="151"/>
      <c r="Z1295" s="151"/>
      <c r="AA1295" s="151"/>
      <c r="AB1295" s="151"/>
      <c r="AC1295" s="151"/>
      <c r="AD1295" s="151"/>
      <c r="AE1295" s="151"/>
      <c r="AF1295" s="151"/>
      <c r="AG1295" s="151" t="s">
        <v>250</v>
      </c>
      <c r="AH1295" s="151">
        <v>0</v>
      </c>
      <c r="AI1295" s="151"/>
      <c r="AJ1295" s="151"/>
      <c r="AK1295" s="151"/>
      <c r="AL1295" s="151"/>
      <c r="AM1295" s="151"/>
      <c r="AN1295" s="151"/>
      <c r="AO1295" s="151"/>
      <c r="AP1295" s="151"/>
      <c r="AQ1295" s="151"/>
      <c r="AR1295" s="151"/>
      <c r="AS1295" s="151"/>
      <c r="AT1295" s="151"/>
      <c r="AU1295" s="151"/>
      <c r="AV1295" s="151"/>
      <c r="AW1295" s="151"/>
      <c r="AX1295" s="151"/>
      <c r="AY1295" s="151"/>
      <c r="AZ1295" s="151"/>
      <c r="BA1295" s="151"/>
      <c r="BB1295" s="151"/>
      <c r="BC1295" s="151"/>
      <c r="BD1295" s="151"/>
      <c r="BE1295" s="151"/>
      <c r="BF1295" s="151"/>
      <c r="BG1295" s="151"/>
      <c r="BH1295" s="151"/>
    </row>
    <row r="1296" spans="1:60" outlineLevel="1">
      <c r="A1296" s="158"/>
      <c r="B1296" s="159"/>
      <c r="C1296" s="198" t="s">
        <v>2936</v>
      </c>
      <c r="D1296" s="190"/>
      <c r="E1296" s="191">
        <v>1</v>
      </c>
      <c r="F1296" s="160"/>
      <c r="G1296" s="160"/>
      <c r="H1296" s="160"/>
      <c r="I1296" s="160"/>
      <c r="J1296" s="160"/>
      <c r="K1296" s="160"/>
      <c r="L1296" s="160"/>
      <c r="M1296" s="160"/>
      <c r="N1296" s="160"/>
      <c r="O1296" s="160"/>
      <c r="P1296" s="160"/>
      <c r="Q1296" s="160"/>
      <c r="R1296" s="160"/>
      <c r="S1296" s="160"/>
      <c r="T1296" s="160"/>
      <c r="U1296" s="160"/>
      <c r="V1296" s="160"/>
      <c r="W1296" s="160"/>
      <c r="X1296" s="151"/>
      <c r="Y1296" s="151"/>
      <c r="Z1296" s="151"/>
      <c r="AA1296" s="151"/>
      <c r="AB1296" s="151"/>
      <c r="AC1296" s="151"/>
      <c r="AD1296" s="151"/>
      <c r="AE1296" s="151"/>
      <c r="AF1296" s="151"/>
      <c r="AG1296" s="151" t="s">
        <v>250</v>
      </c>
      <c r="AH1296" s="151">
        <v>0</v>
      </c>
      <c r="AI1296" s="151"/>
      <c r="AJ1296" s="151"/>
      <c r="AK1296" s="151"/>
      <c r="AL1296" s="151"/>
      <c r="AM1296" s="151"/>
      <c r="AN1296" s="151"/>
      <c r="AO1296" s="151"/>
      <c r="AP1296" s="151"/>
      <c r="AQ1296" s="151"/>
      <c r="AR1296" s="151"/>
      <c r="AS1296" s="151"/>
      <c r="AT1296" s="151"/>
      <c r="AU1296" s="151"/>
      <c r="AV1296" s="151"/>
      <c r="AW1296" s="151"/>
      <c r="AX1296" s="151"/>
      <c r="AY1296" s="151"/>
      <c r="AZ1296" s="151"/>
      <c r="BA1296" s="151"/>
      <c r="BB1296" s="151"/>
      <c r="BC1296" s="151"/>
      <c r="BD1296" s="151"/>
      <c r="BE1296" s="151"/>
      <c r="BF1296" s="151"/>
      <c r="BG1296" s="151"/>
      <c r="BH1296" s="151"/>
    </row>
    <row r="1297" spans="1:60" outlineLevel="1">
      <c r="A1297" s="158"/>
      <c r="B1297" s="159"/>
      <c r="C1297" s="198" t="s">
        <v>2937</v>
      </c>
      <c r="D1297" s="190"/>
      <c r="E1297" s="191">
        <v>0.9</v>
      </c>
      <c r="F1297" s="160"/>
      <c r="G1297" s="160"/>
      <c r="H1297" s="160"/>
      <c r="I1297" s="160"/>
      <c r="J1297" s="160"/>
      <c r="K1297" s="160"/>
      <c r="L1297" s="160"/>
      <c r="M1297" s="160"/>
      <c r="N1297" s="160"/>
      <c r="O1297" s="160"/>
      <c r="P1297" s="160"/>
      <c r="Q1297" s="160"/>
      <c r="R1297" s="160"/>
      <c r="S1297" s="160"/>
      <c r="T1297" s="160"/>
      <c r="U1297" s="160"/>
      <c r="V1297" s="160"/>
      <c r="W1297" s="160"/>
      <c r="X1297" s="151"/>
      <c r="Y1297" s="151"/>
      <c r="Z1297" s="151"/>
      <c r="AA1297" s="151"/>
      <c r="AB1297" s="151"/>
      <c r="AC1297" s="151"/>
      <c r="AD1297" s="151"/>
      <c r="AE1297" s="151"/>
      <c r="AF1297" s="151"/>
      <c r="AG1297" s="151" t="s">
        <v>250</v>
      </c>
      <c r="AH1297" s="151">
        <v>0</v>
      </c>
      <c r="AI1297" s="151"/>
      <c r="AJ1297" s="151"/>
      <c r="AK1297" s="151"/>
      <c r="AL1297" s="151"/>
      <c r="AM1297" s="151"/>
      <c r="AN1297" s="151"/>
      <c r="AO1297" s="151"/>
      <c r="AP1297" s="151"/>
      <c r="AQ1297" s="151"/>
      <c r="AR1297" s="151"/>
      <c r="AS1297" s="151"/>
      <c r="AT1297" s="151"/>
      <c r="AU1297" s="151"/>
      <c r="AV1297" s="151"/>
      <c r="AW1297" s="151"/>
      <c r="AX1297" s="151"/>
      <c r="AY1297" s="151"/>
      <c r="AZ1297" s="151"/>
      <c r="BA1297" s="151"/>
      <c r="BB1297" s="151"/>
      <c r="BC1297" s="151"/>
      <c r="BD1297" s="151"/>
      <c r="BE1297" s="151"/>
      <c r="BF1297" s="151"/>
      <c r="BG1297" s="151"/>
      <c r="BH1297" s="151"/>
    </row>
    <row r="1298" spans="1:60" outlineLevel="1">
      <c r="A1298" s="158"/>
      <c r="B1298" s="159"/>
      <c r="C1298" s="198" t="s">
        <v>2938</v>
      </c>
      <c r="D1298" s="190"/>
      <c r="E1298" s="191">
        <v>4.4000000000000004</v>
      </c>
      <c r="F1298" s="160"/>
      <c r="G1298" s="160"/>
      <c r="H1298" s="160"/>
      <c r="I1298" s="160"/>
      <c r="J1298" s="160"/>
      <c r="K1298" s="160"/>
      <c r="L1298" s="160"/>
      <c r="M1298" s="160"/>
      <c r="N1298" s="160"/>
      <c r="O1298" s="160"/>
      <c r="P1298" s="160"/>
      <c r="Q1298" s="160"/>
      <c r="R1298" s="160"/>
      <c r="S1298" s="160"/>
      <c r="T1298" s="160"/>
      <c r="U1298" s="160"/>
      <c r="V1298" s="160"/>
      <c r="W1298" s="160"/>
      <c r="X1298" s="151"/>
      <c r="Y1298" s="151"/>
      <c r="Z1298" s="151"/>
      <c r="AA1298" s="151"/>
      <c r="AB1298" s="151"/>
      <c r="AC1298" s="151"/>
      <c r="AD1298" s="151"/>
      <c r="AE1298" s="151"/>
      <c r="AF1298" s="151"/>
      <c r="AG1298" s="151" t="s">
        <v>250</v>
      </c>
      <c r="AH1298" s="151">
        <v>0</v>
      </c>
      <c r="AI1298" s="151"/>
      <c r="AJ1298" s="151"/>
      <c r="AK1298" s="151"/>
      <c r="AL1298" s="151"/>
      <c r="AM1298" s="151"/>
      <c r="AN1298" s="151"/>
      <c r="AO1298" s="151"/>
      <c r="AP1298" s="151"/>
      <c r="AQ1298" s="151"/>
      <c r="AR1298" s="151"/>
      <c r="AS1298" s="151"/>
      <c r="AT1298" s="151"/>
      <c r="AU1298" s="151"/>
      <c r="AV1298" s="151"/>
      <c r="AW1298" s="151"/>
      <c r="AX1298" s="151"/>
      <c r="AY1298" s="151"/>
      <c r="AZ1298" s="151"/>
      <c r="BA1298" s="151"/>
      <c r="BB1298" s="151"/>
      <c r="BC1298" s="151"/>
      <c r="BD1298" s="151"/>
      <c r="BE1298" s="151"/>
      <c r="BF1298" s="151"/>
      <c r="BG1298" s="151"/>
      <c r="BH1298" s="151"/>
    </row>
    <row r="1299" spans="1:60" outlineLevel="1">
      <c r="A1299" s="168">
        <v>109</v>
      </c>
      <c r="B1299" s="169" t="s">
        <v>2960</v>
      </c>
      <c r="C1299" s="185" t="s">
        <v>2961</v>
      </c>
      <c r="D1299" s="170" t="s">
        <v>318</v>
      </c>
      <c r="E1299" s="171">
        <v>85</v>
      </c>
      <c r="F1299" s="172">
        <v>0</v>
      </c>
      <c r="G1299" s="173">
        <f>ROUND(E1299*F1299,2)</f>
        <v>0</v>
      </c>
      <c r="H1299" s="172"/>
      <c r="I1299" s="173">
        <f>ROUND(E1299*H1299,2)</f>
        <v>0</v>
      </c>
      <c r="J1299" s="172"/>
      <c r="K1299" s="173">
        <f>ROUND(E1299*J1299,2)</f>
        <v>0</v>
      </c>
      <c r="L1299" s="173">
        <v>21</v>
      </c>
      <c r="M1299" s="173">
        <f>G1299*(1+L1299/100)</f>
        <v>0</v>
      </c>
      <c r="N1299" s="173">
        <v>2.0300000000000001E-3</v>
      </c>
      <c r="O1299" s="173">
        <f>ROUND(E1299*N1299,2)</f>
        <v>0.17</v>
      </c>
      <c r="P1299" s="173">
        <v>0</v>
      </c>
      <c r="Q1299" s="173">
        <f>ROUND(E1299*P1299,2)</f>
        <v>0</v>
      </c>
      <c r="R1299" s="173"/>
      <c r="S1299" s="173" t="s">
        <v>212</v>
      </c>
      <c r="T1299" s="174" t="s">
        <v>578</v>
      </c>
      <c r="U1299" s="160">
        <v>0.59030000000000005</v>
      </c>
      <c r="V1299" s="160">
        <f>ROUND(E1299*U1299,2)</f>
        <v>50.18</v>
      </c>
      <c r="W1299" s="160"/>
      <c r="X1299" s="151"/>
      <c r="Y1299" s="151"/>
      <c r="Z1299" s="151"/>
      <c r="AA1299" s="151"/>
      <c r="AB1299" s="151"/>
      <c r="AC1299" s="151"/>
      <c r="AD1299" s="151"/>
      <c r="AE1299" s="151"/>
      <c r="AF1299" s="151"/>
      <c r="AG1299" s="151" t="s">
        <v>246</v>
      </c>
      <c r="AH1299" s="151"/>
      <c r="AI1299" s="151"/>
      <c r="AJ1299" s="151"/>
      <c r="AK1299" s="151"/>
      <c r="AL1299" s="151"/>
      <c r="AM1299" s="151"/>
      <c r="AN1299" s="151"/>
      <c r="AO1299" s="151"/>
      <c r="AP1299" s="151"/>
      <c r="AQ1299" s="151"/>
      <c r="AR1299" s="151"/>
      <c r="AS1299" s="151"/>
      <c r="AT1299" s="151"/>
      <c r="AU1299" s="151"/>
      <c r="AV1299" s="151"/>
      <c r="AW1299" s="151"/>
      <c r="AX1299" s="151"/>
      <c r="AY1299" s="151"/>
      <c r="AZ1299" s="151"/>
      <c r="BA1299" s="151"/>
      <c r="BB1299" s="151"/>
      <c r="BC1299" s="151"/>
      <c r="BD1299" s="151"/>
      <c r="BE1299" s="151"/>
      <c r="BF1299" s="151"/>
      <c r="BG1299" s="151"/>
      <c r="BH1299" s="151"/>
    </row>
    <row r="1300" spans="1:60" outlineLevel="1">
      <c r="A1300" s="158"/>
      <c r="B1300" s="159"/>
      <c r="C1300" s="198" t="s">
        <v>2941</v>
      </c>
      <c r="D1300" s="190"/>
      <c r="E1300" s="191">
        <v>85</v>
      </c>
      <c r="F1300" s="160"/>
      <c r="G1300" s="160"/>
      <c r="H1300" s="160"/>
      <c r="I1300" s="160"/>
      <c r="J1300" s="160"/>
      <c r="K1300" s="160"/>
      <c r="L1300" s="160"/>
      <c r="M1300" s="160"/>
      <c r="N1300" s="160"/>
      <c r="O1300" s="160"/>
      <c r="P1300" s="160"/>
      <c r="Q1300" s="160"/>
      <c r="R1300" s="160"/>
      <c r="S1300" s="160"/>
      <c r="T1300" s="160"/>
      <c r="U1300" s="160"/>
      <c r="V1300" s="160"/>
      <c r="W1300" s="160"/>
      <c r="X1300" s="151"/>
      <c r="Y1300" s="151"/>
      <c r="Z1300" s="151"/>
      <c r="AA1300" s="151"/>
      <c r="AB1300" s="151"/>
      <c r="AC1300" s="151"/>
      <c r="AD1300" s="151"/>
      <c r="AE1300" s="151"/>
      <c r="AF1300" s="151"/>
      <c r="AG1300" s="151" t="s">
        <v>250</v>
      </c>
      <c r="AH1300" s="151">
        <v>0</v>
      </c>
      <c r="AI1300" s="151"/>
      <c r="AJ1300" s="151"/>
      <c r="AK1300" s="151"/>
      <c r="AL1300" s="151"/>
      <c r="AM1300" s="151"/>
      <c r="AN1300" s="151"/>
      <c r="AO1300" s="151"/>
      <c r="AP1300" s="151"/>
      <c r="AQ1300" s="151"/>
      <c r="AR1300" s="151"/>
      <c r="AS1300" s="151"/>
      <c r="AT1300" s="151"/>
      <c r="AU1300" s="151"/>
      <c r="AV1300" s="151"/>
      <c r="AW1300" s="151"/>
      <c r="AX1300" s="151"/>
      <c r="AY1300" s="151"/>
      <c r="AZ1300" s="151"/>
      <c r="BA1300" s="151"/>
      <c r="BB1300" s="151"/>
      <c r="BC1300" s="151"/>
      <c r="BD1300" s="151"/>
      <c r="BE1300" s="151"/>
      <c r="BF1300" s="151"/>
      <c r="BG1300" s="151"/>
      <c r="BH1300" s="151"/>
    </row>
    <row r="1301" spans="1:60" outlineLevel="1">
      <c r="A1301" s="168">
        <v>110</v>
      </c>
      <c r="B1301" s="169" t="s">
        <v>2962</v>
      </c>
      <c r="C1301" s="185" t="s">
        <v>2963</v>
      </c>
      <c r="D1301" s="170" t="s">
        <v>318</v>
      </c>
      <c r="E1301" s="171">
        <v>36.200000000000003</v>
      </c>
      <c r="F1301" s="172">
        <v>0</v>
      </c>
      <c r="G1301" s="173">
        <f>ROUND(E1301*F1301,2)</f>
        <v>0</v>
      </c>
      <c r="H1301" s="172"/>
      <c r="I1301" s="173">
        <f>ROUND(E1301*H1301,2)</f>
        <v>0</v>
      </c>
      <c r="J1301" s="172"/>
      <c r="K1301" s="173">
        <f>ROUND(E1301*J1301,2)</f>
        <v>0</v>
      </c>
      <c r="L1301" s="173">
        <v>21</v>
      </c>
      <c r="M1301" s="173">
        <f>G1301*(1+L1301/100)</f>
        <v>0</v>
      </c>
      <c r="N1301" s="173">
        <v>2.8999999999999998E-3</v>
      </c>
      <c r="O1301" s="173">
        <f>ROUND(E1301*N1301,2)</f>
        <v>0.1</v>
      </c>
      <c r="P1301" s="173">
        <v>0</v>
      </c>
      <c r="Q1301" s="173">
        <f>ROUND(E1301*P1301,2)</f>
        <v>0</v>
      </c>
      <c r="R1301" s="173"/>
      <c r="S1301" s="173" t="s">
        <v>212</v>
      </c>
      <c r="T1301" s="174" t="s">
        <v>578</v>
      </c>
      <c r="U1301" s="160">
        <v>0.59260000000000002</v>
      </c>
      <c r="V1301" s="160">
        <f>ROUND(E1301*U1301,2)</f>
        <v>21.45</v>
      </c>
      <c r="W1301" s="160"/>
      <c r="X1301" s="151"/>
      <c r="Y1301" s="151"/>
      <c r="Z1301" s="151"/>
      <c r="AA1301" s="151"/>
      <c r="AB1301" s="151"/>
      <c r="AC1301" s="151"/>
      <c r="AD1301" s="151"/>
      <c r="AE1301" s="151"/>
      <c r="AF1301" s="151"/>
      <c r="AG1301" s="151" t="s">
        <v>246</v>
      </c>
      <c r="AH1301" s="151"/>
      <c r="AI1301" s="151"/>
      <c r="AJ1301" s="151"/>
      <c r="AK1301" s="151"/>
      <c r="AL1301" s="151"/>
      <c r="AM1301" s="151"/>
      <c r="AN1301" s="151"/>
      <c r="AO1301" s="151"/>
      <c r="AP1301" s="151"/>
      <c r="AQ1301" s="151"/>
      <c r="AR1301" s="151"/>
      <c r="AS1301" s="151"/>
      <c r="AT1301" s="151"/>
      <c r="AU1301" s="151"/>
      <c r="AV1301" s="151"/>
      <c r="AW1301" s="151"/>
      <c r="AX1301" s="151"/>
      <c r="AY1301" s="151"/>
      <c r="AZ1301" s="151"/>
      <c r="BA1301" s="151"/>
      <c r="BB1301" s="151"/>
      <c r="BC1301" s="151"/>
      <c r="BD1301" s="151"/>
      <c r="BE1301" s="151"/>
      <c r="BF1301" s="151"/>
      <c r="BG1301" s="151"/>
      <c r="BH1301" s="151"/>
    </row>
    <row r="1302" spans="1:60" outlineLevel="1">
      <c r="A1302" s="158"/>
      <c r="B1302" s="159"/>
      <c r="C1302" s="198" t="s">
        <v>2942</v>
      </c>
      <c r="D1302" s="190"/>
      <c r="E1302" s="191">
        <v>36.200000000000003</v>
      </c>
      <c r="F1302" s="160"/>
      <c r="G1302" s="160"/>
      <c r="H1302" s="160"/>
      <c r="I1302" s="160"/>
      <c r="J1302" s="160"/>
      <c r="K1302" s="160"/>
      <c r="L1302" s="160"/>
      <c r="M1302" s="160"/>
      <c r="N1302" s="160"/>
      <c r="O1302" s="160"/>
      <c r="P1302" s="160"/>
      <c r="Q1302" s="160"/>
      <c r="R1302" s="160"/>
      <c r="S1302" s="160"/>
      <c r="T1302" s="160"/>
      <c r="U1302" s="160"/>
      <c r="V1302" s="160"/>
      <c r="W1302" s="160"/>
      <c r="X1302" s="151"/>
      <c r="Y1302" s="151"/>
      <c r="Z1302" s="151"/>
      <c r="AA1302" s="151"/>
      <c r="AB1302" s="151"/>
      <c r="AC1302" s="151"/>
      <c r="AD1302" s="151"/>
      <c r="AE1302" s="151"/>
      <c r="AF1302" s="151"/>
      <c r="AG1302" s="151" t="s">
        <v>250</v>
      </c>
      <c r="AH1302" s="151">
        <v>0</v>
      </c>
      <c r="AI1302" s="151"/>
      <c r="AJ1302" s="151"/>
      <c r="AK1302" s="151"/>
      <c r="AL1302" s="151"/>
      <c r="AM1302" s="151"/>
      <c r="AN1302" s="151"/>
      <c r="AO1302" s="151"/>
      <c r="AP1302" s="151"/>
      <c r="AQ1302" s="151"/>
      <c r="AR1302" s="151"/>
      <c r="AS1302" s="151"/>
      <c r="AT1302" s="151"/>
      <c r="AU1302" s="151"/>
      <c r="AV1302" s="151"/>
      <c r="AW1302" s="151"/>
      <c r="AX1302" s="151"/>
      <c r="AY1302" s="151"/>
      <c r="AZ1302" s="151"/>
      <c r="BA1302" s="151"/>
      <c r="BB1302" s="151"/>
      <c r="BC1302" s="151"/>
      <c r="BD1302" s="151"/>
      <c r="BE1302" s="151"/>
      <c r="BF1302" s="151"/>
      <c r="BG1302" s="151"/>
      <c r="BH1302" s="151"/>
    </row>
    <row r="1303" spans="1:60" ht="33.75" outlineLevel="1">
      <c r="A1303" s="168">
        <v>111</v>
      </c>
      <c r="B1303" s="169" t="s">
        <v>2964</v>
      </c>
      <c r="C1303" s="185" t="s">
        <v>2965</v>
      </c>
      <c r="D1303" s="170" t="s">
        <v>211</v>
      </c>
      <c r="E1303" s="171">
        <v>1</v>
      </c>
      <c r="F1303" s="172">
        <v>0</v>
      </c>
      <c r="G1303" s="173">
        <f>ROUND(E1303*F1303,2)</f>
        <v>0</v>
      </c>
      <c r="H1303" s="172"/>
      <c r="I1303" s="173">
        <f>ROUND(E1303*H1303,2)</f>
        <v>0</v>
      </c>
      <c r="J1303" s="172"/>
      <c r="K1303" s="173">
        <f>ROUND(E1303*J1303,2)</f>
        <v>0</v>
      </c>
      <c r="L1303" s="173">
        <v>21</v>
      </c>
      <c r="M1303" s="173">
        <f>G1303*(1+L1303/100)</f>
        <v>0</v>
      </c>
      <c r="N1303" s="173">
        <v>3.4000000000000002E-4</v>
      </c>
      <c r="O1303" s="173">
        <f>ROUND(E1303*N1303,2)</f>
        <v>0</v>
      </c>
      <c r="P1303" s="173">
        <v>0</v>
      </c>
      <c r="Q1303" s="173">
        <f>ROUND(E1303*P1303,2)</f>
        <v>0</v>
      </c>
      <c r="R1303" s="173" t="s">
        <v>1193</v>
      </c>
      <c r="S1303" s="173" t="s">
        <v>201</v>
      </c>
      <c r="T1303" s="174" t="s">
        <v>245</v>
      </c>
      <c r="U1303" s="160">
        <v>0.41</v>
      </c>
      <c r="V1303" s="160">
        <f>ROUND(E1303*U1303,2)</f>
        <v>0.41</v>
      </c>
      <c r="W1303" s="160"/>
      <c r="X1303" s="151"/>
      <c r="Y1303" s="151"/>
      <c r="Z1303" s="151"/>
      <c r="AA1303" s="151"/>
      <c r="AB1303" s="151"/>
      <c r="AC1303" s="151"/>
      <c r="AD1303" s="151"/>
      <c r="AE1303" s="151"/>
      <c r="AF1303" s="151"/>
      <c r="AG1303" s="151" t="s">
        <v>246</v>
      </c>
      <c r="AH1303" s="151"/>
      <c r="AI1303" s="151"/>
      <c r="AJ1303" s="151"/>
      <c r="AK1303" s="151"/>
      <c r="AL1303" s="151"/>
      <c r="AM1303" s="151"/>
      <c r="AN1303" s="151"/>
      <c r="AO1303" s="151"/>
      <c r="AP1303" s="151"/>
      <c r="AQ1303" s="151"/>
      <c r="AR1303" s="151"/>
      <c r="AS1303" s="151"/>
      <c r="AT1303" s="151"/>
      <c r="AU1303" s="151"/>
      <c r="AV1303" s="151"/>
      <c r="AW1303" s="151"/>
      <c r="AX1303" s="151"/>
      <c r="AY1303" s="151"/>
      <c r="AZ1303" s="151"/>
      <c r="BA1303" s="151"/>
      <c r="BB1303" s="151"/>
      <c r="BC1303" s="151"/>
      <c r="BD1303" s="151"/>
      <c r="BE1303" s="151"/>
      <c r="BF1303" s="151"/>
      <c r="BG1303" s="151"/>
      <c r="BH1303" s="151"/>
    </row>
    <row r="1304" spans="1:60" outlineLevel="1">
      <c r="A1304" s="158"/>
      <c r="B1304" s="159"/>
      <c r="C1304" s="198" t="s">
        <v>2901</v>
      </c>
      <c r="D1304" s="190"/>
      <c r="E1304" s="191">
        <v>1</v>
      </c>
      <c r="F1304" s="160"/>
      <c r="G1304" s="160"/>
      <c r="H1304" s="160"/>
      <c r="I1304" s="160"/>
      <c r="J1304" s="160"/>
      <c r="K1304" s="160"/>
      <c r="L1304" s="160"/>
      <c r="M1304" s="160"/>
      <c r="N1304" s="160"/>
      <c r="O1304" s="160"/>
      <c r="P1304" s="160"/>
      <c r="Q1304" s="160"/>
      <c r="R1304" s="160"/>
      <c r="S1304" s="160"/>
      <c r="T1304" s="160"/>
      <c r="U1304" s="160"/>
      <c r="V1304" s="160"/>
      <c r="W1304" s="160"/>
      <c r="X1304" s="151"/>
      <c r="Y1304" s="151"/>
      <c r="Z1304" s="151"/>
      <c r="AA1304" s="151"/>
      <c r="AB1304" s="151"/>
      <c r="AC1304" s="151"/>
      <c r="AD1304" s="151"/>
      <c r="AE1304" s="151"/>
      <c r="AF1304" s="151"/>
      <c r="AG1304" s="151" t="s">
        <v>250</v>
      </c>
      <c r="AH1304" s="151">
        <v>0</v>
      </c>
      <c r="AI1304" s="151"/>
      <c r="AJ1304" s="151"/>
      <c r="AK1304" s="151"/>
      <c r="AL1304" s="151"/>
      <c r="AM1304" s="151"/>
      <c r="AN1304" s="151"/>
      <c r="AO1304" s="151"/>
      <c r="AP1304" s="151"/>
      <c r="AQ1304" s="151"/>
      <c r="AR1304" s="151"/>
      <c r="AS1304" s="151"/>
      <c r="AT1304" s="151"/>
      <c r="AU1304" s="151"/>
      <c r="AV1304" s="151"/>
      <c r="AW1304" s="151"/>
      <c r="AX1304" s="151"/>
      <c r="AY1304" s="151"/>
      <c r="AZ1304" s="151"/>
      <c r="BA1304" s="151"/>
      <c r="BB1304" s="151"/>
      <c r="BC1304" s="151"/>
      <c r="BD1304" s="151"/>
      <c r="BE1304" s="151"/>
      <c r="BF1304" s="151"/>
      <c r="BG1304" s="151"/>
      <c r="BH1304" s="151"/>
    </row>
    <row r="1305" spans="1:60" ht="33.75" outlineLevel="1">
      <c r="A1305" s="168">
        <v>112</v>
      </c>
      <c r="B1305" s="169" t="s">
        <v>2966</v>
      </c>
      <c r="C1305" s="185" t="s">
        <v>2967</v>
      </c>
      <c r="D1305" s="170" t="s">
        <v>211</v>
      </c>
      <c r="E1305" s="171">
        <v>6</v>
      </c>
      <c r="F1305" s="172">
        <v>0</v>
      </c>
      <c r="G1305" s="173">
        <f>ROUND(E1305*F1305,2)</f>
        <v>0</v>
      </c>
      <c r="H1305" s="172"/>
      <c r="I1305" s="173">
        <f>ROUND(E1305*H1305,2)</f>
        <v>0</v>
      </c>
      <c r="J1305" s="172"/>
      <c r="K1305" s="173">
        <f>ROUND(E1305*J1305,2)</f>
        <v>0</v>
      </c>
      <c r="L1305" s="173">
        <v>21</v>
      </c>
      <c r="M1305" s="173">
        <f>G1305*(1+L1305/100)</f>
        <v>0</v>
      </c>
      <c r="N1305" s="173">
        <v>4.0000000000000002E-4</v>
      </c>
      <c r="O1305" s="173">
        <f>ROUND(E1305*N1305,2)</f>
        <v>0</v>
      </c>
      <c r="P1305" s="173">
        <v>0</v>
      </c>
      <c r="Q1305" s="173">
        <f>ROUND(E1305*P1305,2)</f>
        <v>0</v>
      </c>
      <c r="R1305" s="173" t="s">
        <v>1193</v>
      </c>
      <c r="S1305" s="173" t="s">
        <v>201</v>
      </c>
      <c r="T1305" s="174" t="s">
        <v>245</v>
      </c>
      <c r="U1305" s="160">
        <v>0.45</v>
      </c>
      <c r="V1305" s="160">
        <f>ROUND(E1305*U1305,2)</f>
        <v>2.7</v>
      </c>
      <c r="W1305" s="160"/>
      <c r="X1305" s="151"/>
      <c r="Y1305" s="151"/>
      <c r="Z1305" s="151"/>
      <c r="AA1305" s="151"/>
      <c r="AB1305" s="151"/>
      <c r="AC1305" s="151"/>
      <c r="AD1305" s="151"/>
      <c r="AE1305" s="151"/>
      <c r="AF1305" s="151"/>
      <c r="AG1305" s="151" t="s">
        <v>246</v>
      </c>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row>
    <row r="1306" spans="1:60" outlineLevel="1">
      <c r="A1306" s="158"/>
      <c r="B1306" s="159"/>
      <c r="C1306" s="198" t="s">
        <v>2904</v>
      </c>
      <c r="D1306" s="190"/>
      <c r="E1306" s="191">
        <v>1</v>
      </c>
      <c r="F1306" s="160"/>
      <c r="G1306" s="160"/>
      <c r="H1306" s="160"/>
      <c r="I1306" s="160"/>
      <c r="J1306" s="160"/>
      <c r="K1306" s="160"/>
      <c r="L1306" s="160"/>
      <c r="M1306" s="160"/>
      <c r="N1306" s="160"/>
      <c r="O1306" s="160"/>
      <c r="P1306" s="160"/>
      <c r="Q1306" s="160"/>
      <c r="R1306" s="160"/>
      <c r="S1306" s="160"/>
      <c r="T1306" s="160"/>
      <c r="U1306" s="160"/>
      <c r="V1306" s="160"/>
      <c r="W1306" s="160"/>
      <c r="X1306" s="151"/>
      <c r="Y1306" s="151"/>
      <c r="Z1306" s="151"/>
      <c r="AA1306" s="151"/>
      <c r="AB1306" s="151"/>
      <c r="AC1306" s="151"/>
      <c r="AD1306" s="151"/>
      <c r="AE1306" s="151"/>
      <c r="AF1306" s="151"/>
      <c r="AG1306" s="151" t="s">
        <v>250</v>
      </c>
      <c r="AH1306" s="151">
        <v>0</v>
      </c>
      <c r="AI1306" s="151"/>
      <c r="AJ1306" s="151"/>
      <c r="AK1306" s="151"/>
      <c r="AL1306" s="151"/>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row>
    <row r="1307" spans="1:60" outlineLevel="1">
      <c r="A1307" s="158"/>
      <c r="B1307" s="159"/>
      <c r="C1307" s="198" t="s">
        <v>2905</v>
      </c>
      <c r="D1307" s="190"/>
      <c r="E1307" s="191">
        <v>1</v>
      </c>
      <c r="F1307" s="160"/>
      <c r="G1307" s="160"/>
      <c r="H1307" s="160"/>
      <c r="I1307" s="160"/>
      <c r="J1307" s="160"/>
      <c r="K1307" s="160"/>
      <c r="L1307" s="160"/>
      <c r="M1307" s="160"/>
      <c r="N1307" s="160"/>
      <c r="O1307" s="160"/>
      <c r="P1307" s="160"/>
      <c r="Q1307" s="160"/>
      <c r="R1307" s="160"/>
      <c r="S1307" s="160"/>
      <c r="T1307" s="160"/>
      <c r="U1307" s="160"/>
      <c r="V1307" s="160"/>
      <c r="W1307" s="160"/>
      <c r="X1307" s="151"/>
      <c r="Y1307" s="151"/>
      <c r="Z1307" s="151"/>
      <c r="AA1307" s="151"/>
      <c r="AB1307" s="151"/>
      <c r="AC1307" s="151"/>
      <c r="AD1307" s="151"/>
      <c r="AE1307" s="151"/>
      <c r="AF1307" s="151"/>
      <c r="AG1307" s="151" t="s">
        <v>250</v>
      </c>
      <c r="AH1307" s="151">
        <v>0</v>
      </c>
      <c r="AI1307" s="151"/>
      <c r="AJ1307" s="151"/>
      <c r="AK1307" s="151"/>
      <c r="AL1307" s="151"/>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row>
    <row r="1308" spans="1:60" outlineLevel="1">
      <c r="A1308" s="158"/>
      <c r="B1308" s="159"/>
      <c r="C1308" s="198" t="s">
        <v>2906</v>
      </c>
      <c r="D1308" s="190"/>
      <c r="E1308" s="191">
        <v>1</v>
      </c>
      <c r="F1308" s="160"/>
      <c r="G1308" s="160"/>
      <c r="H1308" s="160"/>
      <c r="I1308" s="160"/>
      <c r="J1308" s="160"/>
      <c r="K1308" s="160"/>
      <c r="L1308" s="160"/>
      <c r="M1308" s="160"/>
      <c r="N1308" s="160"/>
      <c r="O1308" s="160"/>
      <c r="P1308" s="160"/>
      <c r="Q1308" s="160"/>
      <c r="R1308" s="160"/>
      <c r="S1308" s="160"/>
      <c r="T1308" s="160"/>
      <c r="U1308" s="160"/>
      <c r="V1308" s="160"/>
      <c r="W1308" s="160"/>
      <c r="X1308" s="151"/>
      <c r="Y1308" s="151"/>
      <c r="Z1308" s="151"/>
      <c r="AA1308" s="151"/>
      <c r="AB1308" s="151"/>
      <c r="AC1308" s="151"/>
      <c r="AD1308" s="151"/>
      <c r="AE1308" s="151"/>
      <c r="AF1308" s="151"/>
      <c r="AG1308" s="151" t="s">
        <v>250</v>
      </c>
      <c r="AH1308" s="151">
        <v>0</v>
      </c>
      <c r="AI1308" s="151"/>
      <c r="AJ1308" s="151"/>
      <c r="AK1308" s="151"/>
      <c r="AL1308" s="151"/>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row>
    <row r="1309" spans="1:60" outlineLevel="1">
      <c r="A1309" s="158"/>
      <c r="B1309" s="159"/>
      <c r="C1309" s="198" t="s">
        <v>2907</v>
      </c>
      <c r="D1309" s="190"/>
      <c r="E1309" s="191">
        <v>1</v>
      </c>
      <c r="F1309" s="160"/>
      <c r="G1309" s="160"/>
      <c r="H1309" s="160"/>
      <c r="I1309" s="160"/>
      <c r="J1309" s="160"/>
      <c r="K1309" s="160"/>
      <c r="L1309" s="160"/>
      <c r="M1309" s="160"/>
      <c r="N1309" s="160"/>
      <c r="O1309" s="160"/>
      <c r="P1309" s="160"/>
      <c r="Q1309" s="160"/>
      <c r="R1309" s="160"/>
      <c r="S1309" s="160"/>
      <c r="T1309" s="160"/>
      <c r="U1309" s="160"/>
      <c r="V1309" s="160"/>
      <c r="W1309" s="160"/>
      <c r="X1309" s="151"/>
      <c r="Y1309" s="151"/>
      <c r="Z1309" s="151"/>
      <c r="AA1309" s="151"/>
      <c r="AB1309" s="151"/>
      <c r="AC1309" s="151"/>
      <c r="AD1309" s="151"/>
      <c r="AE1309" s="151"/>
      <c r="AF1309" s="151"/>
      <c r="AG1309" s="151" t="s">
        <v>250</v>
      </c>
      <c r="AH1309" s="151">
        <v>0</v>
      </c>
      <c r="AI1309" s="151"/>
      <c r="AJ1309" s="151"/>
      <c r="AK1309" s="151"/>
      <c r="AL1309" s="151"/>
      <c r="AM1309" s="151"/>
      <c r="AN1309" s="151"/>
      <c r="AO1309" s="151"/>
      <c r="AP1309" s="151"/>
      <c r="AQ1309" s="151"/>
      <c r="AR1309" s="151"/>
      <c r="AS1309" s="151"/>
      <c r="AT1309" s="151"/>
      <c r="AU1309" s="151"/>
      <c r="AV1309" s="151"/>
      <c r="AW1309" s="151"/>
      <c r="AX1309" s="151"/>
      <c r="AY1309" s="151"/>
      <c r="AZ1309" s="151"/>
      <c r="BA1309" s="151"/>
      <c r="BB1309" s="151"/>
      <c r="BC1309" s="151"/>
      <c r="BD1309" s="151"/>
      <c r="BE1309" s="151"/>
      <c r="BF1309" s="151"/>
      <c r="BG1309" s="151"/>
      <c r="BH1309" s="151"/>
    </row>
    <row r="1310" spans="1:60" outlineLevel="1">
      <c r="A1310" s="158"/>
      <c r="B1310" s="159"/>
      <c r="C1310" s="198" t="s">
        <v>2908</v>
      </c>
      <c r="D1310" s="190"/>
      <c r="E1310" s="191">
        <v>1</v>
      </c>
      <c r="F1310" s="160"/>
      <c r="G1310" s="160"/>
      <c r="H1310" s="160"/>
      <c r="I1310" s="160"/>
      <c r="J1310" s="160"/>
      <c r="K1310" s="160"/>
      <c r="L1310" s="160"/>
      <c r="M1310" s="160"/>
      <c r="N1310" s="160"/>
      <c r="O1310" s="160"/>
      <c r="P1310" s="160"/>
      <c r="Q1310" s="160"/>
      <c r="R1310" s="160"/>
      <c r="S1310" s="160"/>
      <c r="T1310" s="160"/>
      <c r="U1310" s="160"/>
      <c r="V1310" s="160"/>
      <c r="W1310" s="160"/>
      <c r="X1310" s="151"/>
      <c r="Y1310" s="151"/>
      <c r="Z1310" s="151"/>
      <c r="AA1310" s="151"/>
      <c r="AB1310" s="151"/>
      <c r="AC1310" s="151"/>
      <c r="AD1310" s="151"/>
      <c r="AE1310" s="151"/>
      <c r="AF1310" s="151"/>
      <c r="AG1310" s="151" t="s">
        <v>250</v>
      </c>
      <c r="AH1310" s="151">
        <v>0</v>
      </c>
      <c r="AI1310" s="151"/>
      <c r="AJ1310" s="151"/>
      <c r="AK1310" s="151"/>
      <c r="AL1310" s="151"/>
      <c r="AM1310" s="151"/>
      <c r="AN1310" s="151"/>
      <c r="AO1310" s="151"/>
      <c r="AP1310" s="151"/>
      <c r="AQ1310" s="151"/>
      <c r="AR1310" s="151"/>
      <c r="AS1310" s="151"/>
      <c r="AT1310" s="151"/>
      <c r="AU1310" s="151"/>
      <c r="AV1310" s="151"/>
      <c r="AW1310" s="151"/>
      <c r="AX1310" s="151"/>
      <c r="AY1310" s="151"/>
      <c r="AZ1310" s="151"/>
      <c r="BA1310" s="151"/>
      <c r="BB1310" s="151"/>
      <c r="BC1310" s="151"/>
      <c r="BD1310" s="151"/>
      <c r="BE1310" s="151"/>
      <c r="BF1310" s="151"/>
      <c r="BG1310" s="151"/>
      <c r="BH1310" s="151"/>
    </row>
    <row r="1311" spans="1:60" outlineLevel="1">
      <c r="A1311" s="158"/>
      <c r="B1311" s="159"/>
      <c r="C1311" s="198" t="s">
        <v>2909</v>
      </c>
      <c r="D1311" s="190"/>
      <c r="E1311" s="191">
        <v>1</v>
      </c>
      <c r="F1311" s="160"/>
      <c r="G1311" s="160"/>
      <c r="H1311" s="160"/>
      <c r="I1311" s="160"/>
      <c r="J1311" s="160"/>
      <c r="K1311" s="160"/>
      <c r="L1311" s="160"/>
      <c r="M1311" s="160"/>
      <c r="N1311" s="160"/>
      <c r="O1311" s="160"/>
      <c r="P1311" s="160"/>
      <c r="Q1311" s="160"/>
      <c r="R1311" s="160"/>
      <c r="S1311" s="160"/>
      <c r="T1311" s="160"/>
      <c r="U1311" s="160"/>
      <c r="V1311" s="160"/>
      <c r="W1311" s="160"/>
      <c r="X1311" s="151"/>
      <c r="Y1311" s="151"/>
      <c r="Z1311" s="151"/>
      <c r="AA1311" s="151"/>
      <c r="AB1311" s="151"/>
      <c r="AC1311" s="151"/>
      <c r="AD1311" s="151"/>
      <c r="AE1311" s="151"/>
      <c r="AF1311" s="151"/>
      <c r="AG1311" s="151" t="s">
        <v>250</v>
      </c>
      <c r="AH1311" s="151">
        <v>0</v>
      </c>
      <c r="AI1311" s="151"/>
      <c r="AJ1311" s="151"/>
      <c r="AK1311" s="151"/>
      <c r="AL1311" s="151"/>
      <c r="AM1311" s="151"/>
      <c r="AN1311" s="151"/>
      <c r="AO1311" s="151"/>
      <c r="AP1311" s="151"/>
      <c r="AQ1311" s="151"/>
      <c r="AR1311" s="151"/>
      <c r="AS1311" s="151"/>
      <c r="AT1311" s="151"/>
      <c r="AU1311" s="151"/>
      <c r="AV1311" s="151"/>
      <c r="AW1311" s="151"/>
      <c r="AX1311" s="151"/>
      <c r="AY1311" s="151"/>
      <c r="AZ1311" s="151"/>
      <c r="BA1311" s="151"/>
      <c r="BB1311" s="151"/>
      <c r="BC1311" s="151"/>
      <c r="BD1311" s="151"/>
      <c r="BE1311" s="151"/>
      <c r="BF1311" s="151"/>
      <c r="BG1311" s="151"/>
      <c r="BH1311" s="151"/>
    </row>
    <row r="1312" spans="1:60" ht="33.75" outlineLevel="1">
      <c r="A1312" s="168">
        <v>113</v>
      </c>
      <c r="B1312" s="169" t="s">
        <v>2968</v>
      </c>
      <c r="C1312" s="185" t="s">
        <v>2969</v>
      </c>
      <c r="D1312" s="170" t="s">
        <v>318</v>
      </c>
      <c r="E1312" s="171">
        <v>5.2</v>
      </c>
      <c r="F1312" s="172">
        <v>0</v>
      </c>
      <c r="G1312" s="173">
        <f>ROUND(E1312*F1312,2)</f>
        <v>0</v>
      </c>
      <c r="H1312" s="172"/>
      <c r="I1312" s="173">
        <f>ROUND(E1312*H1312,2)</f>
        <v>0</v>
      </c>
      <c r="J1312" s="172"/>
      <c r="K1312" s="173">
        <f>ROUND(E1312*J1312,2)</f>
        <v>0</v>
      </c>
      <c r="L1312" s="173">
        <v>21</v>
      </c>
      <c r="M1312" s="173">
        <f>G1312*(1+L1312/100)</f>
        <v>0</v>
      </c>
      <c r="N1312" s="173">
        <v>2.2499999999999998E-3</v>
      </c>
      <c r="O1312" s="173">
        <f>ROUND(E1312*N1312,2)</f>
        <v>0.01</v>
      </c>
      <c r="P1312" s="173">
        <v>0</v>
      </c>
      <c r="Q1312" s="173">
        <f>ROUND(E1312*P1312,2)</f>
        <v>0</v>
      </c>
      <c r="R1312" s="173" t="s">
        <v>1193</v>
      </c>
      <c r="S1312" s="173" t="s">
        <v>201</v>
      </c>
      <c r="T1312" s="174" t="s">
        <v>245</v>
      </c>
      <c r="U1312" s="160">
        <v>0.36399999999999999</v>
      </c>
      <c r="V1312" s="160">
        <f>ROUND(E1312*U1312,2)</f>
        <v>1.89</v>
      </c>
      <c r="W1312" s="160"/>
      <c r="X1312" s="151"/>
      <c r="Y1312" s="151"/>
      <c r="Z1312" s="151"/>
      <c r="AA1312" s="151"/>
      <c r="AB1312" s="151"/>
      <c r="AC1312" s="151"/>
      <c r="AD1312" s="151"/>
      <c r="AE1312" s="151"/>
      <c r="AF1312" s="151"/>
      <c r="AG1312" s="151" t="s">
        <v>246</v>
      </c>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c r="BA1312" s="151"/>
      <c r="BB1312" s="151"/>
      <c r="BC1312" s="151"/>
      <c r="BD1312" s="151"/>
      <c r="BE1312" s="151"/>
      <c r="BF1312" s="151"/>
      <c r="BG1312" s="151"/>
      <c r="BH1312" s="151"/>
    </row>
    <row r="1313" spans="1:60" outlineLevel="1">
      <c r="A1313" s="158"/>
      <c r="B1313" s="159"/>
      <c r="C1313" s="319" t="s">
        <v>2970</v>
      </c>
      <c r="D1313" s="320"/>
      <c r="E1313" s="320"/>
      <c r="F1313" s="320"/>
      <c r="G1313" s="320"/>
      <c r="H1313" s="160"/>
      <c r="I1313" s="160"/>
      <c r="J1313" s="160"/>
      <c r="K1313" s="160"/>
      <c r="L1313" s="160"/>
      <c r="M1313" s="160"/>
      <c r="N1313" s="160"/>
      <c r="O1313" s="160"/>
      <c r="P1313" s="160"/>
      <c r="Q1313" s="160"/>
      <c r="R1313" s="160"/>
      <c r="S1313" s="160"/>
      <c r="T1313" s="160"/>
      <c r="U1313" s="160"/>
      <c r="V1313" s="160"/>
      <c r="W1313" s="160"/>
      <c r="X1313" s="151"/>
      <c r="Y1313" s="151"/>
      <c r="Z1313" s="151"/>
      <c r="AA1313" s="151"/>
      <c r="AB1313" s="151"/>
      <c r="AC1313" s="151"/>
      <c r="AD1313" s="151"/>
      <c r="AE1313" s="151"/>
      <c r="AF1313" s="151"/>
      <c r="AG1313" s="151" t="s">
        <v>204</v>
      </c>
      <c r="AH1313" s="151"/>
      <c r="AI1313" s="151"/>
      <c r="AJ1313" s="151"/>
      <c r="AK1313" s="151"/>
      <c r="AL1313" s="151"/>
      <c r="AM1313" s="151"/>
      <c r="AN1313" s="151"/>
      <c r="AO1313" s="151"/>
      <c r="AP1313" s="151"/>
      <c r="AQ1313" s="151"/>
      <c r="AR1313" s="151"/>
      <c r="AS1313" s="151"/>
      <c r="AT1313" s="151"/>
      <c r="AU1313" s="151"/>
      <c r="AV1313" s="151"/>
      <c r="AW1313" s="151"/>
      <c r="AX1313" s="151"/>
      <c r="AY1313" s="151"/>
      <c r="AZ1313" s="151"/>
      <c r="BA1313" s="151"/>
      <c r="BB1313" s="151"/>
      <c r="BC1313" s="151"/>
      <c r="BD1313" s="151"/>
      <c r="BE1313" s="151"/>
      <c r="BF1313" s="151"/>
      <c r="BG1313" s="151"/>
      <c r="BH1313" s="151"/>
    </row>
    <row r="1314" spans="1:60" outlineLevel="1">
      <c r="A1314" s="158"/>
      <c r="B1314" s="159"/>
      <c r="C1314" s="198" t="s">
        <v>2971</v>
      </c>
      <c r="D1314" s="190"/>
      <c r="E1314" s="191">
        <v>5.2</v>
      </c>
      <c r="F1314" s="160"/>
      <c r="G1314" s="160"/>
      <c r="H1314" s="160"/>
      <c r="I1314" s="160"/>
      <c r="J1314" s="160"/>
      <c r="K1314" s="160"/>
      <c r="L1314" s="160"/>
      <c r="M1314" s="160"/>
      <c r="N1314" s="160"/>
      <c r="O1314" s="160"/>
      <c r="P1314" s="160"/>
      <c r="Q1314" s="160"/>
      <c r="R1314" s="160"/>
      <c r="S1314" s="160"/>
      <c r="T1314" s="160"/>
      <c r="U1314" s="160"/>
      <c r="V1314" s="160"/>
      <c r="W1314" s="160"/>
      <c r="X1314" s="151"/>
      <c r="Y1314" s="151"/>
      <c r="Z1314" s="151"/>
      <c r="AA1314" s="151"/>
      <c r="AB1314" s="151"/>
      <c r="AC1314" s="151"/>
      <c r="AD1314" s="151"/>
      <c r="AE1314" s="151"/>
      <c r="AF1314" s="151"/>
      <c r="AG1314" s="151" t="s">
        <v>250</v>
      </c>
      <c r="AH1314" s="151">
        <v>0</v>
      </c>
      <c r="AI1314" s="151"/>
      <c r="AJ1314" s="151"/>
      <c r="AK1314" s="151"/>
      <c r="AL1314" s="151"/>
      <c r="AM1314" s="151"/>
      <c r="AN1314" s="151"/>
      <c r="AO1314" s="151"/>
      <c r="AP1314" s="151"/>
      <c r="AQ1314" s="151"/>
      <c r="AR1314" s="151"/>
      <c r="AS1314" s="151"/>
      <c r="AT1314" s="151"/>
      <c r="AU1314" s="151"/>
      <c r="AV1314" s="151"/>
      <c r="AW1314" s="151"/>
      <c r="AX1314" s="151"/>
      <c r="AY1314" s="151"/>
      <c r="AZ1314" s="151"/>
      <c r="BA1314" s="151"/>
      <c r="BB1314" s="151"/>
      <c r="BC1314" s="151"/>
      <c r="BD1314" s="151"/>
      <c r="BE1314" s="151"/>
      <c r="BF1314" s="151"/>
      <c r="BG1314" s="151"/>
      <c r="BH1314" s="151"/>
    </row>
    <row r="1315" spans="1:60" ht="33.75" outlineLevel="1">
      <c r="A1315" s="168">
        <v>114</v>
      </c>
      <c r="B1315" s="169" t="s">
        <v>2972</v>
      </c>
      <c r="C1315" s="185" t="s">
        <v>2973</v>
      </c>
      <c r="D1315" s="170" t="s">
        <v>318</v>
      </c>
      <c r="E1315" s="171">
        <v>3.6</v>
      </c>
      <c r="F1315" s="172">
        <v>0</v>
      </c>
      <c r="G1315" s="173">
        <f>ROUND(E1315*F1315,2)</f>
        <v>0</v>
      </c>
      <c r="H1315" s="172"/>
      <c r="I1315" s="173">
        <f>ROUND(E1315*H1315,2)</f>
        <v>0</v>
      </c>
      <c r="J1315" s="172"/>
      <c r="K1315" s="173">
        <f>ROUND(E1315*J1315,2)</f>
        <v>0</v>
      </c>
      <c r="L1315" s="173">
        <v>21</v>
      </c>
      <c r="M1315" s="173">
        <f>G1315*(1+L1315/100)</f>
        <v>0</v>
      </c>
      <c r="N1315" s="173">
        <v>3.4499999999999999E-3</v>
      </c>
      <c r="O1315" s="173">
        <f>ROUND(E1315*N1315,2)</f>
        <v>0.01</v>
      </c>
      <c r="P1315" s="173">
        <v>0</v>
      </c>
      <c r="Q1315" s="173">
        <f>ROUND(E1315*P1315,2)</f>
        <v>0</v>
      </c>
      <c r="R1315" s="173" t="s">
        <v>1193</v>
      </c>
      <c r="S1315" s="173" t="s">
        <v>201</v>
      </c>
      <c r="T1315" s="174" t="s">
        <v>245</v>
      </c>
      <c r="U1315" s="160">
        <v>0.35599999999999998</v>
      </c>
      <c r="V1315" s="160">
        <f>ROUND(E1315*U1315,2)</f>
        <v>1.28</v>
      </c>
      <c r="W1315" s="160"/>
      <c r="X1315" s="151"/>
      <c r="Y1315" s="151"/>
      <c r="Z1315" s="151"/>
      <c r="AA1315" s="151"/>
      <c r="AB1315" s="151"/>
      <c r="AC1315" s="151"/>
      <c r="AD1315" s="151"/>
      <c r="AE1315" s="151"/>
      <c r="AF1315" s="151"/>
      <c r="AG1315" s="151" t="s">
        <v>246</v>
      </c>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row>
    <row r="1316" spans="1:60" outlineLevel="1">
      <c r="A1316" s="158"/>
      <c r="B1316" s="159"/>
      <c r="C1316" s="319" t="s">
        <v>2974</v>
      </c>
      <c r="D1316" s="320"/>
      <c r="E1316" s="320"/>
      <c r="F1316" s="320"/>
      <c r="G1316" s="320"/>
      <c r="H1316" s="160"/>
      <c r="I1316" s="160"/>
      <c r="J1316" s="160"/>
      <c r="K1316" s="160"/>
      <c r="L1316" s="160"/>
      <c r="M1316" s="160"/>
      <c r="N1316" s="160"/>
      <c r="O1316" s="160"/>
      <c r="P1316" s="160"/>
      <c r="Q1316" s="160"/>
      <c r="R1316" s="160"/>
      <c r="S1316" s="160"/>
      <c r="T1316" s="160"/>
      <c r="U1316" s="160"/>
      <c r="V1316" s="160"/>
      <c r="W1316" s="160"/>
      <c r="X1316" s="151"/>
      <c r="Y1316" s="151"/>
      <c r="Z1316" s="151"/>
      <c r="AA1316" s="151"/>
      <c r="AB1316" s="151"/>
      <c r="AC1316" s="151"/>
      <c r="AD1316" s="151"/>
      <c r="AE1316" s="151"/>
      <c r="AF1316" s="151"/>
      <c r="AG1316" s="151" t="s">
        <v>204</v>
      </c>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row>
    <row r="1317" spans="1:60" outlineLevel="1">
      <c r="A1317" s="158"/>
      <c r="B1317" s="159"/>
      <c r="C1317" s="198" t="s">
        <v>2975</v>
      </c>
      <c r="D1317" s="190"/>
      <c r="E1317" s="191">
        <v>3.6</v>
      </c>
      <c r="F1317" s="160"/>
      <c r="G1317" s="160"/>
      <c r="H1317" s="160"/>
      <c r="I1317" s="160"/>
      <c r="J1317" s="160"/>
      <c r="K1317" s="160"/>
      <c r="L1317" s="160"/>
      <c r="M1317" s="160"/>
      <c r="N1317" s="160"/>
      <c r="O1317" s="160"/>
      <c r="P1317" s="160"/>
      <c r="Q1317" s="160"/>
      <c r="R1317" s="160"/>
      <c r="S1317" s="160"/>
      <c r="T1317" s="160"/>
      <c r="U1317" s="160"/>
      <c r="V1317" s="160"/>
      <c r="W1317" s="160"/>
      <c r="X1317" s="151"/>
      <c r="Y1317" s="151"/>
      <c r="Z1317" s="151"/>
      <c r="AA1317" s="151"/>
      <c r="AB1317" s="151"/>
      <c r="AC1317" s="151"/>
      <c r="AD1317" s="151"/>
      <c r="AE1317" s="151"/>
      <c r="AF1317" s="151"/>
      <c r="AG1317" s="151" t="s">
        <v>250</v>
      </c>
      <c r="AH1317" s="151">
        <v>0</v>
      </c>
      <c r="AI1317" s="151"/>
      <c r="AJ1317" s="151"/>
      <c r="AK1317" s="151"/>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row>
    <row r="1318" spans="1:60" outlineLevel="1">
      <c r="A1318" s="168">
        <v>115</v>
      </c>
      <c r="B1318" s="169" t="s">
        <v>2976</v>
      </c>
      <c r="C1318" s="185" t="s">
        <v>3271</v>
      </c>
      <c r="D1318" s="170" t="s">
        <v>2977</v>
      </c>
      <c r="E1318" s="171">
        <v>45</v>
      </c>
      <c r="F1318" s="172">
        <v>0</v>
      </c>
      <c r="G1318" s="173">
        <f>ROUND(E1318*F1318,2)</f>
        <v>0</v>
      </c>
      <c r="H1318" s="172"/>
      <c r="I1318" s="173">
        <f>ROUND(E1318*H1318,2)</f>
        <v>0</v>
      </c>
      <c r="J1318" s="172"/>
      <c r="K1318" s="173">
        <f>ROUND(E1318*J1318,2)</f>
        <v>0</v>
      </c>
      <c r="L1318" s="173">
        <v>21</v>
      </c>
      <c r="M1318" s="173">
        <f>G1318*(1+L1318/100)</f>
        <v>0</v>
      </c>
      <c r="N1318" s="173">
        <v>4.1099999999999999E-3</v>
      </c>
      <c r="O1318" s="173">
        <f>ROUND(E1318*N1318,2)</f>
        <v>0.18</v>
      </c>
      <c r="P1318" s="173">
        <v>0</v>
      </c>
      <c r="Q1318" s="173">
        <f>ROUND(E1318*P1318,2)</f>
        <v>0</v>
      </c>
      <c r="R1318" s="173"/>
      <c r="S1318" s="173" t="s">
        <v>212</v>
      </c>
      <c r="T1318" s="174" t="s">
        <v>202</v>
      </c>
      <c r="U1318" s="160">
        <v>0</v>
      </c>
      <c r="V1318" s="160">
        <f>ROUND(E1318*U1318,2)</f>
        <v>0</v>
      </c>
      <c r="W1318" s="160"/>
      <c r="X1318" s="151"/>
      <c r="Y1318" s="151"/>
      <c r="Z1318" s="151"/>
      <c r="AA1318" s="151"/>
      <c r="AB1318" s="151"/>
      <c r="AC1318" s="151"/>
      <c r="AD1318" s="151"/>
      <c r="AE1318" s="151"/>
      <c r="AF1318" s="151"/>
      <c r="AG1318" s="151" t="s">
        <v>246</v>
      </c>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row>
    <row r="1319" spans="1:60" outlineLevel="1">
      <c r="A1319" s="158"/>
      <c r="B1319" s="159"/>
      <c r="C1319" s="198" t="s">
        <v>2948</v>
      </c>
      <c r="D1319" s="190"/>
      <c r="E1319" s="191">
        <v>45</v>
      </c>
      <c r="F1319" s="160"/>
      <c r="G1319" s="160"/>
      <c r="H1319" s="160"/>
      <c r="I1319" s="160"/>
      <c r="J1319" s="160"/>
      <c r="K1319" s="160"/>
      <c r="L1319" s="160"/>
      <c r="M1319" s="160"/>
      <c r="N1319" s="160"/>
      <c r="O1319" s="160"/>
      <c r="P1319" s="160"/>
      <c r="Q1319" s="160"/>
      <c r="R1319" s="160"/>
      <c r="S1319" s="160"/>
      <c r="T1319" s="160"/>
      <c r="U1319" s="160"/>
      <c r="V1319" s="160"/>
      <c r="W1319" s="160"/>
      <c r="X1319" s="151"/>
      <c r="Y1319" s="151"/>
      <c r="Z1319" s="151"/>
      <c r="AA1319" s="151"/>
      <c r="AB1319" s="151"/>
      <c r="AC1319" s="151"/>
      <c r="AD1319" s="151"/>
      <c r="AE1319" s="151"/>
      <c r="AF1319" s="151"/>
      <c r="AG1319" s="151" t="s">
        <v>250</v>
      </c>
      <c r="AH1319" s="151">
        <v>0</v>
      </c>
      <c r="AI1319" s="151"/>
      <c r="AJ1319" s="151"/>
      <c r="AK1319" s="151"/>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row>
    <row r="1320" spans="1:60" outlineLevel="1">
      <c r="A1320" s="168">
        <v>116</v>
      </c>
      <c r="B1320" s="169" t="s">
        <v>2978</v>
      </c>
      <c r="C1320" s="185" t="s">
        <v>2979</v>
      </c>
      <c r="D1320" s="170" t="s">
        <v>318</v>
      </c>
      <c r="E1320" s="171">
        <v>47.77</v>
      </c>
      <c r="F1320" s="172">
        <v>0</v>
      </c>
      <c r="G1320" s="173">
        <f>ROUND(E1320*F1320,2)</f>
        <v>0</v>
      </c>
      <c r="H1320" s="172"/>
      <c r="I1320" s="173">
        <f>ROUND(E1320*H1320,2)</f>
        <v>0</v>
      </c>
      <c r="J1320" s="172"/>
      <c r="K1320" s="173">
        <f>ROUND(E1320*J1320,2)</f>
        <v>0</v>
      </c>
      <c r="L1320" s="173">
        <v>21</v>
      </c>
      <c r="M1320" s="173">
        <f>G1320*(1+L1320/100)</f>
        <v>0</v>
      </c>
      <c r="N1320" s="173">
        <v>1.17E-3</v>
      </c>
      <c r="O1320" s="173">
        <f>ROUND(E1320*N1320,2)</f>
        <v>0.06</v>
      </c>
      <c r="P1320" s="173">
        <v>0</v>
      </c>
      <c r="Q1320" s="173">
        <f>ROUND(E1320*P1320,2)</f>
        <v>0</v>
      </c>
      <c r="R1320" s="173"/>
      <c r="S1320" s="173" t="s">
        <v>212</v>
      </c>
      <c r="T1320" s="174" t="s">
        <v>202</v>
      </c>
      <c r="U1320" s="160">
        <v>2.395</v>
      </c>
      <c r="V1320" s="160">
        <f>ROUND(E1320*U1320,2)</f>
        <v>114.41</v>
      </c>
      <c r="W1320" s="160"/>
      <c r="X1320" s="151"/>
      <c r="Y1320" s="151"/>
      <c r="Z1320" s="151"/>
      <c r="AA1320" s="151"/>
      <c r="AB1320" s="151"/>
      <c r="AC1320" s="151"/>
      <c r="AD1320" s="151"/>
      <c r="AE1320" s="151"/>
      <c r="AF1320" s="151"/>
      <c r="AG1320" s="151" t="s">
        <v>246</v>
      </c>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row>
    <row r="1321" spans="1:60" outlineLevel="1">
      <c r="A1321" s="158"/>
      <c r="B1321" s="159"/>
      <c r="C1321" s="319" t="s">
        <v>2959</v>
      </c>
      <c r="D1321" s="320"/>
      <c r="E1321" s="320"/>
      <c r="F1321" s="320"/>
      <c r="G1321" s="320"/>
      <c r="H1321" s="160"/>
      <c r="I1321" s="160"/>
      <c r="J1321" s="160"/>
      <c r="K1321" s="160"/>
      <c r="L1321" s="160"/>
      <c r="M1321" s="160"/>
      <c r="N1321" s="160"/>
      <c r="O1321" s="160"/>
      <c r="P1321" s="160"/>
      <c r="Q1321" s="160"/>
      <c r="R1321" s="160"/>
      <c r="S1321" s="160"/>
      <c r="T1321" s="160"/>
      <c r="U1321" s="160"/>
      <c r="V1321" s="160"/>
      <c r="W1321" s="160"/>
      <c r="X1321" s="151"/>
      <c r="Y1321" s="151"/>
      <c r="Z1321" s="151"/>
      <c r="AA1321" s="151"/>
      <c r="AB1321" s="151"/>
      <c r="AC1321" s="151"/>
      <c r="AD1321" s="151"/>
      <c r="AE1321" s="151"/>
      <c r="AF1321" s="151"/>
      <c r="AG1321" s="151" t="s">
        <v>204</v>
      </c>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row>
    <row r="1322" spans="1:60" outlineLevel="1">
      <c r="A1322" s="158"/>
      <c r="B1322" s="159"/>
      <c r="C1322" s="198" t="s">
        <v>2914</v>
      </c>
      <c r="D1322" s="190"/>
      <c r="E1322" s="191">
        <v>7.02</v>
      </c>
      <c r="F1322" s="160"/>
      <c r="G1322" s="160"/>
      <c r="H1322" s="160"/>
      <c r="I1322" s="160"/>
      <c r="J1322" s="160"/>
      <c r="K1322" s="160"/>
      <c r="L1322" s="160"/>
      <c r="M1322" s="160"/>
      <c r="N1322" s="160"/>
      <c r="O1322" s="160"/>
      <c r="P1322" s="160"/>
      <c r="Q1322" s="160"/>
      <c r="R1322" s="160"/>
      <c r="S1322" s="160"/>
      <c r="T1322" s="160"/>
      <c r="U1322" s="160"/>
      <c r="V1322" s="160"/>
      <c r="W1322" s="160"/>
      <c r="X1322" s="151"/>
      <c r="Y1322" s="151"/>
      <c r="Z1322" s="151"/>
      <c r="AA1322" s="151"/>
      <c r="AB1322" s="151"/>
      <c r="AC1322" s="151"/>
      <c r="AD1322" s="151"/>
      <c r="AE1322" s="151"/>
      <c r="AF1322" s="151"/>
      <c r="AG1322" s="151" t="s">
        <v>250</v>
      </c>
      <c r="AH1322" s="151">
        <v>0</v>
      </c>
      <c r="AI1322" s="151"/>
      <c r="AJ1322" s="151"/>
      <c r="AK1322" s="151"/>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row>
    <row r="1323" spans="1:60" outlineLevel="1">
      <c r="A1323" s="158"/>
      <c r="B1323" s="159"/>
      <c r="C1323" s="198" t="s">
        <v>2915</v>
      </c>
      <c r="D1323" s="190"/>
      <c r="E1323" s="191">
        <v>3.75</v>
      </c>
      <c r="F1323" s="160"/>
      <c r="G1323" s="160"/>
      <c r="H1323" s="160"/>
      <c r="I1323" s="160"/>
      <c r="J1323" s="160"/>
      <c r="K1323" s="160"/>
      <c r="L1323" s="160"/>
      <c r="M1323" s="160"/>
      <c r="N1323" s="160"/>
      <c r="O1323" s="160"/>
      <c r="P1323" s="160"/>
      <c r="Q1323" s="160"/>
      <c r="R1323" s="160"/>
      <c r="S1323" s="160"/>
      <c r="T1323" s="160"/>
      <c r="U1323" s="160"/>
      <c r="V1323" s="160"/>
      <c r="W1323" s="160"/>
      <c r="X1323" s="151"/>
      <c r="Y1323" s="151"/>
      <c r="Z1323" s="151"/>
      <c r="AA1323" s="151"/>
      <c r="AB1323" s="151"/>
      <c r="AC1323" s="151"/>
      <c r="AD1323" s="151"/>
      <c r="AE1323" s="151"/>
      <c r="AF1323" s="151"/>
      <c r="AG1323" s="151" t="s">
        <v>250</v>
      </c>
      <c r="AH1323" s="151">
        <v>0</v>
      </c>
      <c r="AI1323" s="151"/>
      <c r="AJ1323" s="151"/>
      <c r="AK1323" s="151"/>
      <c r="AL1323" s="151"/>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row>
    <row r="1324" spans="1:60" outlineLevel="1">
      <c r="A1324" s="158"/>
      <c r="B1324" s="159"/>
      <c r="C1324" s="198" t="s">
        <v>2918</v>
      </c>
      <c r="D1324" s="190"/>
      <c r="E1324" s="191">
        <v>10.62</v>
      </c>
      <c r="F1324" s="160"/>
      <c r="G1324" s="160"/>
      <c r="H1324" s="160"/>
      <c r="I1324" s="160"/>
      <c r="J1324" s="160"/>
      <c r="K1324" s="160"/>
      <c r="L1324" s="160"/>
      <c r="M1324" s="160"/>
      <c r="N1324" s="160"/>
      <c r="O1324" s="160"/>
      <c r="P1324" s="160"/>
      <c r="Q1324" s="160"/>
      <c r="R1324" s="160"/>
      <c r="S1324" s="160"/>
      <c r="T1324" s="160"/>
      <c r="U1324" s="160"/>
      <c r="V1324" s="160"/>
      <c r="W1324" s="160"/>
      <c r="X1324" s="151"/>
      <c r="Y1324" s="151"/>
      <c r="Z1324" s="151"/>
      <c r="AA1324" s="151"/>
      <c r="AB1324" s="151"/>
      <c r="AC1324" s="151"/>
      <c r="AD1324" s="151"/>
      <c r="AE1324" s="151"/>
      <c r="AF1324" s="151"/>
      <c r="AG1324" s="151" t="s">
        <v>250</v>
      </c>
      <c r="AH1324" s="151">
        <v>0</v>
      </c>
      <c r="AI1324" s="151"/>
      <c r="AJ1324" s="151"/>
      <c r="AK1324" s="151"/>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row>
    <row r="1325" spans="1:60" outlineLevel="1">
      <c r="A1325" s="158"/>
      <c r="B1325" s="159"/>
      <c r="C1325" s="198" t="s">
        <v>2919</v>
      </c>
      <c r="D1325" s="190"/>
      <c r="E1325" s="191">
        <v>1.46</v>
      </c>
      <c r="F1325" s="160"/>
      <c r="G1325" s="160"/>
      <c r="H1325" s="160"/>
      <c r="I1325" s="160"/>
      <c r="J1325" s="160"/>
      <c r="K1325" s="160"/>
      <c r="L1325" s="160"/>
      <c r="M1325" s="160"/>
      <c r="N1325" s="160"/>
      <c r="O1325" s="160"/>
      <c r="P1325" s="160"/>
      <c r="Q1325" s="160"/>
      <c r="R1325" s="160"/>
      <c r="S1325" s="160"/>
      <c r="T1325" s="160"/>
      <c r="U1325" s="160"/>
      <c r="V1325" s="160"/>
      <c r="W1325" s="160"/>
      <c r="X1325" s="151"/>
      <c r="Y1325" s="151"/>
      <c r="Z1325" s="151"/>
      <c r="AA1325" s="151"/>
      <c r="AB1325" s="151"/>
      <c r="AC1325" s="151"/>
      <c r="AD1325" s="151"/>
      <c r="AE1325" s="151"/>
      <c r="AF1325" s="151"/>
      <c r="AG1325" s="151" t="s">
        <v>250</v>
      </c>
      <c r="AH1325" s="151">
        <v>0</v>
      </c>
      <c r="AI1325" s="151"/>
      <c r="AJ1325" s="151"/>
      <c r="AK1325" s="151"/>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row>
    <row r="1326" spans="1:60" outlineLevel="1">
      <c r="A1326" s="158"/>
      <c r="B1326" s="159"/>
      <c r="C1326" s="198" t="s">
        <v>2922</v>
      </c>
      <c r="D1326" s="190"/>
      <c r="E1326" s="191">
        <v>6.52</v>
      </c>
      <c r="F1326" s="160"/>
      <c r="G1326" s="160"/>
      <c r="H1326" s="160"/>
      <c r="I1326" s="160"/>
      <c r="J1326" s="160"/>
      <c r="K1326" s="160"/>
      <c r="L1326" s="160"/>
      <c r="M1326" s="160"/>
      <c r="N1326" s="160"/>
      <c r="O1326" s="160"/>
      <c r="P1326" s="160"/>
      <c r="Q1326" s="160"/>
      <c r="R1326" s="160"/>
      <c r="S1326" s="160"/>
      <c r="T1326" s="160"/>
      <c r="U1326" s="160"/>
      <c r="V1326" s="160"/>
      <c r="W1326" s="160"/>
      <c r="X1326" s="151"/>
      <c r="Y1326" s="151"/>
      <c r="Z1326" s="151"/>
      <c r="AA1326" s="151"/>
      <c r="AB1326" s="151"/>
      <c r="AC1326" s="151"/>
      <c r="AD1326" s="151"/>
      <c r="AE1326" s="151"/>
      <c r="AF1326" s="151"/>
      <c r="AG1326" s="151" t="s">
        <v>250</v>
      </c>
      <c r="AH1326" s="151">
        <v>0</v>
      </c>
      <c r="AI1326" s="151"/>
      <c r="AJ1326" s="151"/>
      <c r="AK1326" s="151"/>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row>
    <row r="1327" spans="1:60" outlineLevel="1">
      <c r="A1327" s="158"/>
      <c r="B1327" s="159"/>
      <c r="C1327" s="198" t="s">
        <v>2923</v>
      </c>
      <c r="D1327" s="190"/>
      <c r="E1327" s="191">
        <v>6.85</v>
      </c>
      <c r="F1327" s="160"/>
      <c r="G1327" s="160"/>
      <c r="H1327" s="160"/>
      <c r="I1327" s="160"/>
      <c r="J1327" s="160"/>
      <c r="K1327" s="160"/>
      <c r="L1327" s="160"/>
      <c r="M1327" s="160"/>
      <c r="N1327" s="160"/>
      <c r="O1327" s="160"/>
      <c r="P1327" s="160"/>
      <c r="Q1327" s="160"/>
      <c r="R1327" s="160"/>
      <c r="S1327" s="160"/>
      <c r="T1327" s="160"/>
      <c r="U1327" s="160"/>
      <c r="V1327" s="160"/>
      <c r="W1327" s="160"/>
      <c r="X1327" s="151"/>
      <c r="Y1327" s="151"/>
      <c r="Z1327" s="151"/>
      <c r="AA1327" s="151"/>
      <c r="AB1327" s="151"/>
      <c r="AC1327" s="151"/>
      <c r="AD1327" s="151"/>
      <c r="AE1327" s="151"/>
      <c r="AF1327" s="151"/>
      <c r="AG1327" s="151" t="s">
        <v>250</v>
      </c>
      <c r="AH1327" s="151">
        <v>0</v>
      </c>
      <c r="AI1327" s="151"/>
      <c r="AJ1327" s="151"/>
      <c r="AK1327" s="151"/>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row>
    <row r="1328" spans="1:60" outlineLevel="1">
      <c r="A1328" s="158"/>
      <c r="B1328" s="159"/>
      <c r="C1328" s="198" t="s">
        <v>2924</v>
      </c>
      <c r="D1328" s="190"/>
      <c r="E1328" s="191">
        <v>3.9</v>
      </c>
      <c r="F1328" s="160"/>
      <c r="G1328" s="160"/>
      <c r="H1328" s="160"/>
      <c r="I1328" s="160"/>
      <c r="J1328" s="160"/>
      <c r="K1328" s="160"/>
      <c r="L1328" s="160"/>
      <c r="M1328" s="160"/>
      <c r="N1328" s="160"/>
      <c r="O1328" s="160"/>
      <c r="P1328" s="160"/>
      <c r="Q1328" s="160"/>
      <c r="R1328" s="160"/>
      <c r="S1328" s="160"/>
      <c r="T1328" s="160"/>
      <c r="U1328" s="160"/>
      <c r="V1328" s="160"/>
      <c r="W1328" s="160"/>
      <c r="X1328" s="151"/>
      <c r="Y1328" s="151"/>
      <c r="Z1328" s="151"/>
      <c r="AA1328" s="151"/>
      <c r="AB1328" s="151"/>
      <c r="AC1328" s="151"/>
      <c r="AD1328" s="151"/>
      <c r="AE1328" s="151"/>
      <c r="AF1328" s="151"/>
      <c r="AG1328" s="151" t="s">
        <v>250</v>
      </c>
      <c r="AH1328" s="151">
        <v>0</v>
      </c>
      <c r="AI1328" s="151"/>
      <c r="AJ1328" s="151"/>
      <c r="AK1328" s="151"/>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row>
    <row r="1329" spans="1:60" outlineLevel="1">
      <c r="A1329" s="158"/>
      <c r="B1329" s="159"/>
      <c r="C1329" s="198" t="s">
        <v>2925</v>
      </c>
      <c r="D1329" s="190"/>
      <c r="E1329" s="191">
        <v>6</v>
      </c>
      <c r="F1329" s="160"/>
      <c r="G1329" s="160"/>
      <c r="H1329" s="160"/>
      <c r="I1329" s="160"/>
      <c r="J1329" s="160"/>
      <c r="K1329" s="160"/>
      <c r="L1329" s="160"/>
      <c r="M1329" s="160"/>
      <c r="N1329" s="160"/>
      <c r="O1329" s="160"/>
      <c r="P1329" s="160"/>
      <c r="Q1329" s="160"/>
      <c r="R1329" s="160"/>
      <c r="S1329" s="160"/>
      <c r="T1329" s="160"/>
      <c r="U1329" s="160"/>
      <c r="V1329" s="160"/>
      <c r="W1329" s="160"/>
      <c r="X1329" s="151"/>
      <c r="Y1329" s="151"/>
      <c r="Z1329" s="151"/>
      <c r="AA1329" s="151"/>
      <c r="AB1329" s="151"/>
      <c r="AC1329" s="151"/>
      <c r="AD1329" s="151"/>
      <c r="AE1329" s="151"/>
      <c r="AF1329" s="151"/>
      <c r="AG1329" s="151" t="s">
        <v>250</v>
      </c>
      <c r="AH1329" s="151">
        <v>0</v>
      </c>
      <c r="AI1329" s="151"/>
      <c r="AJ1329" s="151"/>
      <c r="AK1329" s="151"/>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row>
    <row r="1330" spans="1:60" outlineLevel="1">
      <c r="A1330" s="158"/>
      <c r="B1330" s="159"/>
      <c r="C1330" s="198" t="s">
        <v>2926</v>
      </c>
      <c r="D1330" s="190"/>
      <c r="E1330" s="191">
        <v>1.65</v>
      </c>
      <c r="F1330" s="160"/>
      <c r="G1330" s="160"/>
      <c r="H1330" s="160"/>
      <c r="I1330" s="160"/>
      <c r="J1330" s="160"/>
      <c r="K1330" s="160"/>
      <c r="L1330" s="160"/>
      <c r="M1330" s="160"/>
      <c r="N1330" s="160"/>
      <c r="O1330" s="160"/>
      <c r="P1330" s="160"/>
      <c r="Q1330" s="160"/>
      <c r="R1330" s="160"/>
      <c r="S1330" s="160"/>
      <c r="T1330" s="160"/>
      <c r="U1330" s="160"/>
      <c r="V1330" s="160"/>
      <c r="W1330" s="160"/>
      <c r="X1330" s="151"/>
      <c r="Y1330" s="151"/>
      <c r="Z1330" s="151"/>
      <c r="AA1330" s="151"/>
      <c r="AB1330" s="151"/>
      <c r="AC1330" s="151"/>
      <c r="AD1330" s="151"/>
      <c r="AE1330" s="151"/>
      <c r="AF1330" s="151"/>
      <c r="AG1330" s="151" t="s">
        <v>250</v>
      </c>
      <c r="AH1330" s="151">
        <v>0</v>
      </c>
      <c r="AI1330" s="151"/>
      <c r="AJ1330" s="151"/>
      <c r="AK1330" s="151"/>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row>
    <row r="1331" spans="1:60" ht="22.5" outlineLevel="1">
      <c r="A1331" s="168">
        <v>117</v>
      </c>
      <c r="B1331" s="169" t="s">
        <v>2980</v>
      </c>
      <c r="C1331" s="185" t="s">
        <v>2981</v>
      </c>
      <c r="D1331" s="170" t="s">
        <v>318</v>
      </c>
      <c r="E1331" s="171">
        <v>1.97</v>
      </c>
      <c r="F1331" s="172">
        <v>0</v>
      </c>
      <c r="G1331" s="173">
        <f>ROUND(E1331*F1331,2)</f>
        <v>0</v>
      </c>
      <c r="H1331" s="172"/>
      <c r="I1331" s="173">
        <f>ROUND(E1331*H1331,2)</f>
        <v>0</v>
      </c>
      <c r="J1331" s="172"/>
      <c r="K1331" s="173">
        <f>ROUND(E1331*J1331,2)</f>
        <v>0</v>
      </c>
      <c r="L1331" s="173">
        <v>21</v>
      </c>
      <c r="M1331" s="173">
        <f>G1331*(1+L1331/100)</f>
        <v>0</v>
      </c>
      <c r="N1331" s="173">
        <v>1.17E-3</v>
      </c>
      <c r="O1331" s="173">
        <f>ROUND(E1331*N1331,2)</f>
        <v>0</v>
      </c>
      <c r="P1331" s="173">
        <v>0</v>
      </c>
      <c r="Q1331" s="173">
        <f>ROUND(E1331*P1331,2)</f>
        <v>0</v>
      </c>
      <c r="R1331" s="173"/>
      <c r="S1331" s="173" t="s">
        <v>212</v>
      </c>
      <c r="T1331" s="174" t="s">
        <v>202</v>
      </c>
      <c r="U1331" s="160">
        <v>2.395</v>
      </c>
      <c r="V1331" s="160">
        <f>ROUND(E1331*U1331,2)</f>
        <v>4.72</v>
      </c>
      <c r="W1331" s="160"/>
      <c r="X1331" s="151"/>
      <c r="Y1331" s="151"/>
      <c r="Z1331" s="151"/>
      <c r="AA1331" s="151"/>
      <c r="AB1331" s="151"/>
      <c r="AC1331" s="151"/>
      <c r="AD1331" s="151"/>
      <c r="AE1331" s="151"/>
      <c r="AF1331" s="151"/>
      <c r="AG1331" s="151" t="s">
        <v>246</v>
      </c>
      <c r="AH1331" s="151"/>
      <c r="AI1331" s="151"/>
      <c r="AJ1331" s="151"/>
      <c r="AK1331" s="151"/>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row>
    <row r="1332" spans="1:60" outlineLevel="1">
      <c r="A1332" s="158"/>
      <c r="B1332" s="159"/>
      <c r="C1332" s="319" t="s">
        <v>2959</v>
      </c>
      <c r="D1332" s="320"/>
      <c r="E1332" s="320"/>
      <c r="F1332" s="320"/>
      <c r="G1332" s="320"/>
      <c r="H1332" s="160"/>
      <c r="I1332" s="160"/>
      <c r="J1332" s="160"/>
      <c r="K1332" s="160"/>
      <c r="L1332" s="160"/>
      <c r="M1332" s="160"/>
      <c r="N1332" s="160"/>
      <c r="O1332" s="160"/>
      <c r="P1332" s="160"/>
      <c r="Q1332" s="160"/>
      <c r="R1332" s="160"/>
      <c r="S1332" s="160"/>
      <c r="T1332" s="160"/>
      <c r="U1332" s="160"/>
      <c r="V1332" s="160"/>
      <c r="W1332" s="160"/>
      <c r="X1332" s="151"/>
      <c r="Y1332" s="151"/>
      <c r="Z1332" s="151"/>
      <c r="AA1332" s="151"/>
      <c r="AB1332" s="151"/>
      <c r="AC1332" s="151"/>
      <c r="AD1332" s="151"/>
      <c r="AE1332" s="151"/>
      <c r="AF1332" s="151"/>
      <c r="AG1332" s="151" t="s">
        <v>204</v>
      </c>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row>
    <row r="1333" spans="1:60" outlineLevel="1">
      <c r="A1333" s="158"/>
      <c r="B1333" s="159"/>
      <c r="C1333" s="198" t="s">
        <v>2982</v>
      </c>
      <c r="D1333" s="190"/>
      <c r="E1333" s="191">
        <v>1.97</v>
      </c>
      <c r="F1333" s="160"/>
      <c r="G1333" s="160"/>
      <c r="H1333" s="160"/>
      <c r="I1333" s="160"/>
      <c r="J1333" s="160"/>
      <c r="K1333" s="160"/>
      <c r="L1333" s="160"/>
      <c r="M1333" s="160"/>
      <c r="N1333" s="160"/>
      <c r="O1333" s="160"/>
      <c r="P1333" s="160"/>
      <c r="Q1333" s="160"/>
      <c r="R1333" s="160"/>
      <c r="S1333" s="160"/>
      <c r="T1333" s="160"/>
      <c r="U1333" s="160"/>
      <c r="V1333" s="160"/>
      <c r="W1333" s="160"/>
      <c r="X1333" s="151"/>
      <c r="Y1333" s="151"/>
      <c r="Z1333" s="151"/>
      <c r="AA1333" s="151"/>
      <c r="AB1333" s="151"/>
      <c r="AC1333" s="151"/>
      <c r="AD1333" s="151"/>
      <c r="AE1333" s="151"/>
      <c r="AF1333" s="151"/>
      <c r="AG1333" s="151" t="s">
        <v>250</v>
      </c>
      <c r="AH1333" s="151">
        <v>0</v>
      </c>
      <c r="AI1333" s="151"/>
      <c r="AJ1333" s="151"/>
      <c r="AK1333" s="151"/>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row>
    <row r="1334" spans="1:60" ht="22.5" outlineLevel="1">
      <c r="A1334" s="168">
        <v>118</v>
      </c>
      <c r="B1334" s="169" t="s">
        <v>2983</v>
      </c>
      <c r="C1334" s="185" t="s">
        <v>2984</v>
      </c>
      <c r="D1334" s="170" t="s">
        <v>318</v>
      </c>
      <c r="E1334" s="171">
        <v>9.25</v>
      </c>
      <c r="F1334" s="172">
        <v>0</v>
      </c>
      <c r="G1334" s="173">
        <f>ROUND(E1334*F1334,2)</f>
        <v>0</v>
      </c>
      <c r="H1334" s="172"/>
      <c r="I1334" s="173">
        <f>ROUND(E1334*H1334,2)</f>
        <v>0</v>
      </c>
      <c r="J1334" s="172"/>
      <c r="K1334" s="173">
        <f>ROUND(E1334*J1334,2)</f>
        <v>0</v>
      </c>
      <c r="L1334" s="173">
        <v>21</v>
      </c>
      <c r="M1334" s="173">
        <f>G1334*(1+L1334/100)</f>
        <v>0</v>
      </c>
      <c r="N1334" s="173">
        <v>2.9499999999999999E-3</v>
      </c>
      <c r="O1334" s="173">
        <f>ROUND(E1334*N1334,2)</f>
        <v>0.03</v>
      </c>
      <c r="P1334" s="173">
        <v>0</v>
      </c>
      <c r="Q1334" s="173">
        <f>ROUND(E1334*P1334,2)</f>
        <v>0</v>
      </c>
      <c r="R1334" s="173"/>
      <c r="S1334" s="173" t="s">
        <v>212</v>
      </c>
      <c r="T1334" s="174" t="s">
        <v>202</v>
      </c>
      <c r="U1334" s="160">
        <v>0.67654999999999998</v>
      </c>
      <c r="V1334" s="160">
        <f>ROUND(E1334*U1334,2)</f>
        <v>6.26</v>
      </c>
      <c r="W1334" s="160"/>
      <c r="X1334" s="151"/>
      <c r="Y1334" s="151"/>
      <c r="Z1334" s="151"/>
      <c r="AA1334" s="151"/>
      <c r="AB1334" s="151"/>
      <c r="AC1334" s="151"/>
      <c r="AD1334" s="151"/>
      <c r="AE1334" s="151"/>
      <c r="AF1334" s="151"/>
      <c r="AG1334" s="151" t="s">
        <v>246</v>
      </c>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row>
    <row r="1335" spans="1:60" outlineLevel="1">
      <c r="A1335" s="158"/>
      <c r="B1335" s="159"/>
      <c r="C1335" s="198" t="s">
        <v>2945</v>
      </c>
      <c r="D1335" s="190"/>
      <c r="E1335" s="191">
        <v>9.25</v>
      </c>
      <c r="F1335" s="160"/>
      <c r="G1335" s="160"/>
      <c r="H1335" s="160"/>
      <c r="I1335" s="160"/>
      <c r="J1335" s="160"/>
      <c r="K1335" s="160"/>
      <c r="L1335" s="160"/>
      <c r="M1335" s="160"/>
      <c r="N1335" s="160"/>
      <c r="O1335" s="160"/>
      <c r="P1335" s="160"/>
      <c r="Q1335" s="160"/>
      <c r="R1335" s="160"/>
      <c r="S1335" s="160"/>
      <c r="T1335" s="160"/>
      <c r="U1335" s="160"/>
      <c r="V1335" s="160"/>
      <c r="W1335" s="160"/>
      <c r="X1335" s="151"/>
      <c r="Y1335" s="151"/>
      <c r="Z1335" s="151"/>
      <c r="AA1335" s="151"/>
      <c r="AB1335" s="151"/>
      <c r="AC1335" s="151"/>
      <c r="AD1335" s="151"/>
      <c r="AE1335" s="151"/>
      <c r="AF1335" s="151"/>
      <c r="AG1335" s="151" t="s">
        <v>250</v>
      </c>
      <c r="AH1335" s="151">
        <v>0</v>
      </c>
      <c r="AI1335" s="151"/>
      <c r="AJ1335" s="151"/>
      <c r="AK1335" s="151"/>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row>
    <row r="1336" spans="1:60" outlineLevel="1">
      <c r="A1336" s="168">
        <v>119</v>
      </c>
      <c r="B1336" s="169" t="s">
        <v>2985</v>
      </c>
      <c r="C1336" s="185" t="s">
        <v>2986</v>
      </c>
      <c r="D1336" s="170" t="s">
        <v>318</v>
      </c>
      <c r="E1336" s="171">
        <v>52.3</v>
      </c>
      <c r="F1336" s="172">
        <v>0</v>
      </c>
      <c r="G1336" s="173">
        <f>ROUND(E1336*F1336,2)</f>
        <v>0</v>
      </c>
      <c r="H1336" s="172"/>
      <c r="I1336" s="173">
        <f>ROUND(E1336*H1336,2)</f>
        <v>0</v>
      </c>
      <c r="J1336" s="172"/>
      <c r="K1336" s="173">
        <f>ROUND(E1336*J1336,2)</f>
        <v>0</v>
      </c>
      <c r="L1336" s="173">
        <v>21</v>
      </c>
      <c r="M1336" s="173">
        <f>G1336*(1+L1336/100)</f>
        <v>0</v>
      </c>
      <c r="N1336" s="173">
        <v>0</v>
      </c>
      <c r="O1336" s="173">
        <f>ROUND(E1336*N1336,2)</f>
        <v>0</v>
      </c>
      <c r="P1336" s="173">
        <v>3.5599999999999998E-3</v>
      </c>
      <c r="Q1336" s="173">
        <f>ROUND(E1336*P1336,2)</f>
        <v>0.19</v>
      </c>
      <c r="R1336" s="173"/>
      <c r="S1336" s="173" t="s">
        <v>212</v>
      </c>
      <c r="T1336" s="174" t="s">
        <v>202</v>
      </c>
      <c r="U1336" s="160">
        <v>7.0000000000000007E-2</v>
      </c>
      <c r="V1336" s="160">
        <f>ROUND(E1336*U1336,2)</f>
        <v>3.66</v>
      </c>
      <c r="W1336" s="160"/>
      <c r="X1336" s="151"/>
      <c r="Y1336" s="151"/>
      <c r="Z1336" s="151"/>
      <c r="AA1336" s="151"/>
      <c r="AB1336" s="151"/>
      <c r="AC1336" s="151"/>
      <c r="AD1336" s="151"/>
      <c r="AE1336" s="151"/>
      <c r="AF1336" s="151"/>
      <c r="AG1336" s="151" t="s">
        <v>972</v>
      </c>
      <c r="AH1336" s="151"/>
      <c r="AI1336" s="151"/>
      <c r="AJ1336" s="151"/>
      <c r="AK1336" s="151"/>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row>
    <row r="1337" spans="1:60" outlineLevel="1">
      <c r="A1337" s="158"/>
      <c r="B1337" s="159"/>
      <c r="C1337" s="198" t="s">
        <v>2951</v>
      </c>
      <c r="D1337" s="190"/>
      <c r="E1337" s="191">
        <v>8.4</v>
      </c>
      <c r="F1337" s="160"/>
      <c r="G1337" s="160"/>
      <c r="H1337" s="160"/>
      <c r="I1337" s="160"/>
      <c r="J1337" s="160"/>
      <c r="K1337" s="160"/>
      <c r="L1337" s="160"/>
      <c r="M1337" s="160"/>
      <c r="N1337" s="160"/>
      <c r="O1337" s="160"/>
      <c r="P1337" s="160"/>
      <c r="Q1337" s="160"/>
      <c r="R1337" s="160"/>
      <c r="S1337" s="160"/>
      <c r="T1337" s="160"/>
      <c r="U1337" s="160"/>
      <c r="V1337" s="160"/>
      <c r="W1337" s="160"/>
      <c r="X1337" s="151"/>
      <c r="Y1337" s="151"/>
      <c r="Z1337" s="151"/>
      <c r="AA1337" s="151"/>
      <c r="AB1337" s="151"/>
      <c r="AC1337" s="151"/>
      <c r="AD1337" s="151"/>
      <c r="AE1337" s="151"/>
      <c r="AF1337" s="151"/>
      <c r="AG1337" s="151" t="s">
        <v>250</v>
      </c>
      <c r="AH1337" s="151">
        <v>0</v>
      </c>
      <c r="AI1337" s="151"/>
      <c r="AJ1337" s="151"/>
      <c r="AK1337" s="151"/>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row>
    <row r="1338" spans="1:60" outlineLevel="1">
      <c r="A1338" s="158"/>
      <c r="B1338" s="159"/>
      <c r="C1338" s="198" t="s">
        <v>2952</v>
      </c>
      <c r="D1338" s="190"/>
      <c r="E1338" s="191">
        <v>9.8000000000000007</v>
      </c>
      <c r="F1338" s="160"/>
      <c r="G1338" s="160"/>
      <c r="H1338" s="160"/>
      <c r="I1338" s="160"/>
      <c r="J1338" s="160"/>
      <c r="K1338" s="160"/>
      <c r="L1338" s="160"/>
      <c r="M1338" s="160"/>
      <c r="N1338" s="160"/>
      <c r="O1338" s="160"/>
      <c r="P1338" s="160"/>
      <c r="Q1338" s="160"/>
      <c r="R1338" s="160"/>
      <c r="S1338" s="160"/>
      <c r="T1338" s="160"/>
      <c r="U1338" s="160"/>
      <c r="V1338" s="160"/>
      <c r="W1338" s="160"/>
      <c r="X1338" s="151"/>
      <c r="Y1338" s="151"/>
      <c r="Z1338" s="151"/>
      <c r="AA1338" s="151"/>
      <c r="AB1338" s="151"/>
      <c r="AC1338" s="151"/>
      <c r="AD1338" s="151"/>
      <c r="AE1338" s="151"/>
      <c r="AF1338" s="151"/>
      <c r="AG1338" s="151" t="s">
        <v>250</v>
      </c>
      <c r="AH1338" s="151">
        <v>0</v>
      </c>
      <c r="AI1338" s="151"/>
      <c r="AJ1338" s="151"/>
      <c r="AK1338" s="151"/>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row>
    <row r="1339" spans="1:60" outlineLevel="1">
      <c r="A1339" s="158"/>
      <c r="B1339" s="159"/>
      <c r="C1339" s="198" t="s">
        <v>2953</v>
      </c>
      <c r="D1339" s="190"/>
      <c r="E1339" s="191">
        <v>8.1999999999999993</v>
      </c>
      <c r="F1339" s="160"/>
      <c r="G1339" s="160"/>
      <c r="H1339" s="160"/>
      <c r="I1339" s="160"/>
      <c r="J1339" s="160"/>
      <c r="K1339" s="160"/>
      <c r="L1339" s="160"/>
      <c r="M1339" s="160"/>
      <c r="N1339" s="160"/>
      <c r="O1339" s="160"/>
      <c r="P1339" s="160"/>
      <c r="Q1339" s="160"/>
      <c r="R1339" s="160"/>
      <c r="S1339" s="160"/>
      <c r="T1339" s="160"/>
      <c r="U1339" s="160"/>
      <c r="V1339" s="160"/>
      <c r="W1339" s="160"/>
      <c r="X1339" s="151"/>
      <c r="Y1339" s="151"/>
      <c r="Z1339" s="151"/>
      <c r="AA1339" s="151"/>
      <c r="AB1339" s="151"/>
      <c r="AC1339" s="151"/>
      <c r="AD1339" s="151"/>
      <c r="AE1339" s="151"/>
      <c r="AF1339" s="151"/>
      <c r="AG1339" s="151" t="s">
        <v>250</v>
      </c>
      <c r="AH1339" s="151">
        <v>0</v>
      </c>
      <c r="AI1339" s="151"/>
      <c r="AJ1339" s="151"/>
      <c r="AK1339" s="151"/>
      <c r="AL1339" s="151"/>
      <c r="AM1339" s="151"/>
      <c r="AN1339" s="151"/>
      <c r="AO1339" s="151"/>
      <c r="AP1339" s="151"/>
      <c r="AQ1339" s="151"/>
      <c r="AR1339" s="151"/>
      <c r="AS1339" s="151"/>
      <c r="AT1339" s="151"/>
      <c r="AU1339" s="151"/>
      <c r="AV1339" s="151"/>
      <c r="AW1339" s="151"/>
      <c r="AX1339" s="151"/>
      <c r="AY1339" s="151"/>
      <c r="AZ1339" s="151"/>
      <c r="BA1339" s="151"/>
      <c r="BB1339" s="151"/>
      <c r="BC1339" s="151"/>
      <c r="BD1339" s="151"/>
      <c r="BE1339" s="151"/>
      <c r="BF1339" s="151"/>
      <c r="BG1339" s="151"/>
      <c r="BH1339" s="151"/>
    </row>
    <row r="1340" spans="1:60" outlineLevel="1">
      <c r="A1340" s="158"/>
      <c r="B1340" s="159"/>
      <c r="C1340" s="198" t="s">
        <v>2954</v>
      </c>
      <c r="D1340" s="190"/>
      <c r="E1340" s="191">
        <v>7.4</v>
      </c>
      <c r="F1340" s="160"/>
      <c r="G1340" s="160"/>
      <c r="H1340" s="160"/>
      <c r="I1340" s="160"/>
      <c r="J1340" s="160"/>
      <c r="K1340" s="160"/>
      <c r="L1340" s="160"/>
      <c r="M1340" s="160"/>
      <c r="N1340" s="160"/>
      <c r="O1340" s="160"/>
      <c r="P1340" s="160"/>
      <c r="Q1340" s="160"/>
      <c r="R1340" s="160"/>
      <c r="S1340" s="160"/>
      <c r="T1340" s="160"/>
      <c r="U1340" s="160"/>
      <c r="V1340" s="160"/>
      <c r="W1340" s="160"/>
      <c r="X1340" s="151"/>
      <c r="Y1340" s="151"/>
      <c r="Z1340" s="151"/>
      <c r="AA1340" s="151"/>
      <c r="AB1340" s="151"/>
      <c r="AC1340" s="151"/>
      <c r="AD1340" s="151"/>
      <c r="AE1340" s="151"/>
      <c r="AF1340" s="151"/>
      <c r="AG1340" s="151" t="s">
        <v>250</v>
      </c>
      <c r="AH1340" s="151">
        <v>0</v>
      </c>
      <c r="AI1340" s="151"/>
      <c r="AJ1340" s="151"/>
      <c r="AK1340" s="151"/>
      <c r="AL1340" s="151"/>
      <c r="AM1340" s="151"/>
      <c r="AN1340" s="151"/>
      <c r="AO1340" s="151"/>
      <c r="AP1340" s="151"/>
      <c r="AQ1340" s="151"/>
      <c r="AR1340" s="151"/>
      <c r="AS1340" s="151"/>
      <c r="AT1340" s="151"/>
      <c r="AU1340" s="151"/>
      <c r="AV1340" s="151"/>
      <c r="AW1340" s="151"/>
      <c r="AX1340" s="151"/>
      <c r="AY1340" s="151"/>
      <c r="AZ1340" s="151"/>
      <c r="BA1340" s="151"/>
      <c r="BB1340" s="151"/>
      <c r="BC1340" s="151"/>
      <c r="BD1340" s="151"/>
      <c r="BE1340" s="151"/>
      <c r="BF1340" s="151"/>
      <c r="BG1340" s="151"/>
      <c r="BH1340" s="151"/>
    </row>
    <row r="1341" spans="1:60" outlineLevel="1">
      <c r="A1341" s="158"/>
      <c r="B1341" s="159"/>
      <c r="C1341" s="198" t="s">
        <v>2955</v>
      </c>
      <c r="D1341" s="190"/>
      <c r="E1341" s="191">
        <v>9.1999999999999993</v>
      </c>
      <c r="F1341" s="160"/>
      <c r="G1341" s="160"/>
      <c r="H1341" s="160"/>
      <c r="I1341" s="160"/>
      <c r="J1341" s="160"/>
      <c r="K1341" s="160"/>
      <c r="L1341" s="160"/>
      <c r="M1341" s="160"/>
      <c r="N1341" s="160"/>
      <c r="O1341" s="160"/>
      <c r="P1341" s="160"/>
      <c r="Q1341" s="160"/>
      <c r="R1341" s="160"/>
      <c r="S1341" s="160"/>
      <c r="T1341" s="160"/>
      <c r="U1341" s="160"/>
      <c r="V1341" s="160"/>
      <c r="W1341" s="160"/>
      <c r="X1341" s="151"/>
      <c r="Y1341" s="151"/>
      <c r="Z1341" s="151"/>
      <c r="AA1341" s="151"/>
      <c r="AB1341" s="151"/>
      <c r="AC1341" s="151"/>
      <c r="AD1341" s="151"/>
      <c r="AE1341" s="151"/>
      <c r="AF1341" s="151"/>
      <c r="AG1341" s="151" t="s">
        <v>250</v>
      </c>
      <c r="AH1341" s="151">
        <v>0</v>
      </c>
      <c r="AI1341" s="151"/>
      <c r="AJ1341" s="151"/>
      <c r="AK1341" s="151"/>
      <c r="AL1341" s="151"/>
      <c r="AM1341" s="151"/>
      <c r="AN1341" s="151"/>
      <c r="AO1341" s="151"/>
      <c r="AP1341" s="151"/>
      <c r="AQ1341" s="151"/>
      <c r="AR1341" s="151"/>
      <c r="AS1341" s="151"/>
      <c r="AT1341" s="151"/>
      <c r="AU1341" s="151"/>
      <c r="AV1341" s="151"/>
      <c r="AW1341" s="151"/>
      <c r="AX1341" s="151"/>
      <c r="AY1341" s="151"/>
      <c r="AZ1341" s="151"/>
      <c r="BA1341" s="151"/>
      <c r="BB1341" s="151"/>
      <c r="BC1341" s="151"/>
      <c r="BD1341" s="151"/>
      <c r="BE1341" s="151"/>
      <c r="BF1341" s="151"/>
      <c r="BG1341" s="151"/>
      <c r="BH1341" s="151"/>
    </row>
    <row r="1342" spans="1:60" outlineLevel="1">
      <c r="A1342" s="158"/>
      <c r="B1342" s="159"/>
      <c r="C1342" s="198" t="s">
        <v>2956</v>
      </c>
      <c r="D1342" s="190"/>
      <c r="E1342" s="191">
        <v>9.3000000000000007</v>
      </c>
      <c r="F1342" s="160"/>
      <c r="G1342" s="160"/>
      <c r="H1342" s="160"/>
      <c r="I1342" s="160"/>
      <c r="J1342" s="160"/>
      <c r="K1342" s="160"/>
      <c r="L1342" s="160"/>
      <c r="M1342" s="160"/>
      <c r="N1342" s="160"/>
      <c r="O1342" s="160"/>
      <c r="P1342" s="160"/>
      <c r="Q1342" s="160"/>
      <c r="R1342" s="160"/>
      <c r="S1342" s="160"/>
      <c r="T1342" s="160"/>
      <c r="U1342" s="160"/>
      <c r="V1342" s="160"/>
      <c r="W1342" s="160"/>
      <c r="X1342" s="151"/>
      <c r="Y1342" s="151"/>
      <c r="Z1342" s="151"/>
      <c r="AA1342" s="151"/>
      <c r="AB1342" s="151"/>
      <c r="AC1342" s="151"/>
      <c r="AD1342" s="151"/>
      <c r="AE1342" s="151"/>
      <c r="AF1342" s="151"/>
      <c r="AG1342" s="151" t="s">
        <v>250</v>
      </c>
      <c r="AH1342" s="151">
        <v>0</v>
      </c>
      <c r="AI1342" s="151"/>
      <c r="AJ1342" s="151"/>
      <c r="AK1342" s="151"/>
      <c r="AL1342" s="151"/>
      <c r="AM1342" s="151"/>
      <c r="AN1342" s="151"/>
      <c r="AO1342" s="151"/>
      <c r="AP1342" s="151"/>
      <c r="AQ1342" s="151"/>
      <c r="AR1342" s="151"/>
      <c r="AS1342" s="151"/>
      <c r="AT1342" s="151"/>
      <c r="AU1342" s="151"/>
      <c r="AV1342" s="151"/>
      <c r="AW1342" s="151"/>
      <c r="AX1342" s="151"/>
      <c r="AY1342" s="151"/>
      <c r="AZ1342" s="151"/>
      <c r="BA1342" s="151"/>
      <c r="BB1342" s="151"/>
      <c r="BC1342" s="151"/>
      <c r="BD1342" s="151"/>
      <c r="BE1342" s="151"/>
      <c r="BF1342" s="151"/>
      <c r="BG1342" s="151"/>
      <c r="BH1342" s="151"/>
    </row>
    <row r="1343" spans="1:60" outlineLevel="1">
      <c r="A1343" s="168">
        <v>120</v>
      </c>
      <c r="B1343" s="169" t="s">
        <v>2987</v>
      </c>
      <c r="C1343" s="185" t="s">
        <v>2988</v>
      </c>
      <c r="D1343" s="170" t="s">
        <v>2977</v>
      </c>
      <c r="E1343" s="171">
        <v>33.700000000000003</v>
      </c>
      <c r="F1343" s="172">
        <v>0</v>
      </c>
      <c r="G1343" s="173">
        <f>ROUND(E1343*F1343,2)</f>
        <v>0</v>
      </c>
      <c r="H1343" s="172"/>
      <c r="I1343" s="173">
        <f>ROUND(E1343*H1343,2)</f>
        <v>0</v>
      </c>
      <c r="J1343" s="172"/>
      <c r="K1343" s="173">
        <f>ROUND(E1343*J1343,2)</f>
        <v>0</v>
      </c>
      <c r="L1343" s="173">
        <v>21</v>
      </c>
      <c r="M1343" s="173">
        <f>G1343*(1+L1343/100)</f>
        <v>0</v>
      </c>
      <c r="N1343" s="173">
        <v>4.1099999999999999E-3</v>
      </c>
      <c r="O1343" s="173">
        <f>ROUND(E1343*N1343,2)</f>
        <v>0.14000000000000001</v>
      </c>
      <c r="P1343" s="173">
        <v>0</v>
      </c>
      <c r="Q1343" s="173">
        <f>ROUND(E1343*P1343,2)</f>
        <v>0</v>
      </c>
      <c r="R1343" s="173"/>
      <c r="S1343" s="173" t="s">
        <v>212</v>
      </c>
      <c r="T1343" s="174" t="s">
        <v>202</v>
      </c>
      <c r="U1343" s="160">
        <v>0</v>
      </c>
      <c r="V1343" s="160">
        <f>ROUND(E1343*U1343,2)</f>
        <v>0</v>
      </c>
      <c r="W1343" s="160"/>
      <c r="X1343" s="151"/>
      <c r="Y1343" s="151"/>
      <c r="Z1343" s="151"/>
      <c r="AA1343" s="151"/>
      <c r="AB1343" s="151"/>
      <c r="AC1343" s="151"/>
      <c r="AD1343" s="151"/>
      <c r="AE1343" s="151"/>
      <c r="AF1343" s="151"/>
      <c r="AG1343" s="151" t="s">
        <v>246</v>
      </c>
      <c r="AH1343" s="151"/>
      <c r="AI1343" s="151"/>
      <c r="AJ1343" s="151"/>
      <c r="AK1343" s="151"/>
      <c r="AL1343" s="151"/>
      <c r="AM1343" s="151"/>
      <c r="AN1343" s="151"/>
      <c r="AO1343" s="151"/>
      <c r="AP1343" s="151"/>
      <c r="AQ1343" s="151"/>
      <c r="AR1343" s="151"/>
      <c r="AS1343" s="151"/>
      <c r="AT1343" s="151"/>
      <c r="AU1343" s="151"/>
      <c r="AV1343" s="151"/>
      <c r="AW1343" s="151"/>
      <c r="AX1343" s="151"/>
      <c r="AY1343" s="151"/>
      <c r="AZ1343" s="151"/>
      <c r="BA1343" s="151"/>
      <c r="BB1343" s="151"/>
      <c r="BC1343" s="151"/>
      <c r="BD1343" s="151"/>
      <c r="BE1343" s="151"/>
      <c r="BF1343" s="151"/>
      <c r="BG1343" s="151"/>
      <c r="BH1343" s="151"/>
    </row>
    <row r="1344" spans="1:60" outlineLevel="1">
      <c r="A1344" s="158"/>
      <c r="B1344" s="159"/>
      <c r="C1344" s="198" t="s">
        <v>2989</v>
      </c>
      <c r="D1344" s="190"/>
      <c r="E1344" s="191">
        <v>33.700000000000003</v>
      </c>
      <c r="F1344" s="160"/>
      <c r="G1344" s="160"/>
      <c r="H1344" s="160"/>
      <c r="I1344" s="160"/>
      <c r="J1344" s="160"/>
      <c r="K1344" s="160"/>
      <c r="L1344" s="160"/>
      <c r="M1344" s="160"/>
      <c r="N1344" s="160"/>
      <c r="O1344" s="160"/>
      <c r="P1344" s="160"/>
      <c r="Q1344" s="160"/>
      <c r="R1344" s="160"/>
      <c r="S1344" s="160"/>
      <c r="T1344" s="160"/>
      <c r="U1344" s="160"/>
      <c r="V1344" s="160"/>
      <c r="W1344" s="160"/>
      <c r="X1344" s="151"/>
      <c r="Y1344" s="151"/>
      <c r="Z1344" s="151"/>
      <c r="AA1344" s="151"/>
      <c r="AB1344" s="151"/>
      <c r="AC1344" s="151"/>
      <c r="AD1344" s="151"/>
      <c r="AE1344" s="151"/>
      <c r="AF1344" s="151"/>
      <c r="AG1344" s="151" t="s">
        <v>250</v>
      </c>
      <c r="AH1344" s="151">
        <v>0</v>
      </c>
      <c r="AI1344" s="151"/>
      <c r="AJ1344" s="151"/>
      <c r="AK1344" s="151"/>
      <c r="AL1344" s="151"/>
      <c r="AM1344" s="151"/>
      <c r="AN1344" s="151"/>
      <c r="AO1344" s="151"/>
      <c r="AP1344" s="151"/>
      <c r="AQ1344" s="151"/>
      <c r="AR1344" s="151"/>
      <c r="AS1344" s="151"/>
      <c r="AT1344" s="151"/>
      <c r="AU1344" s="151"/>
      <c r="AV1344" s="151"/>
      <c r="AW1344" s="151"/>
      <c r="AX1344" s="151"/>
      <c r="AY1344" s="151"/>
      <c r="AZ1344" s="151"/>
      <c r="BA1344" s="151"/>
      <c r="BB1344" s="151"/>
      <c r="BC1344" s="151"/>
      <c r="BD1344" s="151"/>
      <c r="BE1344" s="151"/>
      <c r="BF1344" s="151"/>
      <c r="BG1344" s="151"/>
      <c r="BH1344" s="151"/>
    </row>
    <row r="1345" spans="1:60" outlineLevel="1">
      <c r="A1345" s="168">
        <v>121</v>
      </c>
      <c r="B1345" s="169" t="s">
        <v>2990</v>
      </c>
      <c r="C1345" s="185" t="s">
        <v>2991</v>
      </c>
      <c r="D1345" s="170" t="s">
        <v>2977</v>
      </c>
      <c r="E1345" s="171">
        <v>14.7</v>
      </c>
      <c r="F1345" s="172">
        <v>0</v>
      </c>
      <c r="G1345" s="173">
        <f>ROUND(E1345*F1345,2)</f>
        <v>0</v>
      </c>
      <c r="H1345" s="172"/>
      <c r="I1345" s="173">
        <f>ROUND(E1345*H1345,2)</f>
        <v>0</v>
      </c>
      <c r="J1345" s="172"/>
      <c r="K1345" s="173">
        <f>ROUND(E1345*J1345,2)</f>
        <v>0</v>
      </c>
      <c r="L1345" s="173">
        <v>21</v>
      </c>
      <c r="M1345" s="173">
        <f>G1345*(1+L1345/100)</f>
        <v>0</v>
      </c>
      <c r="N1345" s="173">
        <v>4.1099999999999999E-3</v>
      </c>
      <c r="O1345" s="173">
        <f>ROUND(E1345*N1345,2)</f>
        <v>0.06</v>
      </c>
      <c r="P1345" s="173">
        <v>0</v>
      </c>
      <c r="Q1345" s="173">
        <f>ROUND(E1345*P1345,2)</f>
        <v>0</v>
      </c>
      <c r="R1345" s="173"/>
      <c r="S1345" s="173" t="s">
        <v>212</v>
      </c>
      <c r="T1345" s="174" t="s">
        <v>202</v>
      </c>
      <c r="U1345" s="160">
        <v>0</v>
      </c>
      <c r="V1345" s="160">
        <f>ROUND(E1345*U1345,2)</f>
        <v>0</v>
      </c>
      <c r="W1345" s="160"/>
      <c r="X1345" s="151"/>
      <c r="Y1345" s="151"/>
      <c r="Z1345" s="151"/>
      <c r="AA1345" s="151"/>
      <c r="AB1345" s="151"/>
      <c r="AC1345" s="151"/>
      <c r="AD1345" s="151"/>
      <c r="AE1345" s="151"/>
      <c r="AF1345" s="151"/>
      <c r="AG1345" s="151" t="s">
        <v>246</v>
      </c>
      <c r="AH1345" s="151"/>
      <c r="AI1345" s="151"/>
      <c r="AJ1345" s="151"/>
      <c r="AK1345" s="151"/>
      <c r="AL1345" s="151"/>
      <c r="AM1345" s="151"/>
      <c r="AN1345" s="151"/>
      <c r="AO1345" s="151"/>
      <c r="AP1345" s="151"/>
      <c r="AQ1345" s="151"/>
      <c r="AR1345" s="151"/>
      <c r="AS1345" s="151"/>
      <c r="AT1345" s="151"/>
      <c r="AU1345" s="151"/>
      <c r="AV1345" s="151"/>
      <c r="AW1345" s="151"/>
      <c r="AX1345" s="151"/>
      <c r="AY1345" s="151"/>
      <c r="AZ1345" s="151"/>
      <c r="BA1345" s="151"/>
      <c r="BB1345" s="151"/>
      <c r="BC1345" s="151"/>
      <c r="BD1345" s="151"/>
      <c r="BE1345" s="151"/>
      <c r="BF1345" s="151"/>
      <c r="BG1345" s="151"/>
      <c r="BH1345" s="151"/>
    </row>
    <row r="1346" spans="1:60" outlineLevel="1">
      <c r="A1346" s="158"/>
      <c r="B1346" s="159"/>
      <c r="C1346" s="198" t="s">
        <v>2992</v>
      </c>
      <c r="D1346" s="190"/>
      <c r="E1346" s="191">
        <v>6</v>
      </c>
      <c r="F1346" s="160"/>
      <c r="G1346" s="160"/>
      <c r="H1346" s="160"/>
      <c r="I1346" s="160"/>
      <c r="J1346" s="160"/>
      <c r="K1346" s="160"/>
      <c r="L1346" s="160"/>
      <c r="M1346" s="160"/>
      <c r="N1346" s="160"/>
      <c r="O1346" s="160"/>
      <c r="P1346" s="160"/>
      <c r="Q1346" s="160"/>
      <c r="R1346" s="160"/>
      <c r="S1346" s="160"/>
      <c r="T1346" s="160"/>
      <c r="U1346" s="160"/>
      <c r="V1346" s="160"/>
      <c r="W1346" s="160"/>
      <c r="X1346" s="151"/>
      <c r="Y1346" s="151"/>
      <c r="Z1346" s="151"/>
      <c r="AA1346" s="151"/>
      <c r="AB1346" s="151"/>
      <c r="AC1346" s="151"/>
      <c r="AD1346" s="151"/>
      <c r="AE1346" s="151"/>
      <c r="AF1346" s="151"/>
      <c r="AG1346" s="151" t="s">
        <v>250</v>
      </c>
      <c r="AH1346" s="151">
        <v>0</v>
      </c>
      <c r="AI1346" s="151"/>
      <c r="AJ1346" s="151"/>
      <c r="AK1346" s="151"/>
      <c r="AL1346" s="151"/>
      <c r="AM1346" s="151"/>
      <c r="AN1346" s="151"/>
      <c r="AO1346" s="151"/>
      <c r="AP1346" s="151"/>
      <c r="AQ1346" s="151"/>
      <c r="AR1346" s="151"/>
      <c r="AS1346" s="151"/>
      <c r="AT1346" s="151"/>
      <c r="AU1346" s="151"/>
      <c r="AV1346" s="151"/>
      <c r="AW1346" s="151"/>
      <c r="AX1346" s="151"/>
      <c r="AY1346" s="151"/>
      <c r="AZ1346" s="151"/>
      <c r="BA1346" s="151"/>
      <c r="BB1346" s="151"/>
      <c r="BC1346" s="151"/>
      <c r="BD1346" s="151"/>
      <c r="BE1346" s="151"/>
      <c r="BF1346" s="151"/>
      <c r="BG1346" s="151"/>
      <c r="BH1346" s="151"/>
    </row>
    <row r="1347" spans="1:60" outlineLevel="1">
      <c r="A1347" s="158"/>
      <c r="B1347" s="159"/>
      <c r="C1347" s="198" t="s">
        <v>2993</v>
      </c>
      <c r="D1347" s="190"/>
      <c r="E1347" s="191">
        <v>5.2</v>
      </c>
      <c r="F1347" s="160"/>
      <c r="G1347" s="160"/>
      <c r="H1347" s="160"/>
      <c r="I1347" s="160"/>
      <c r="J1347" s="160"/>
      <c r="K1347" s="160"/>
      <c r="L1347" s="160"/>
      <c r="M1347" s="160"/>
      <c r="N1347" s="160"/>
      <c r="O1347" s="160"/>
      <c r="P1347" s="160"/>
      <c r="Q1347" s="160"/>
      <c r="R1347" s="160"/>
      <c r="S1347" s="160"/>
      <c r="T1347" s="160"/>
      <c r="U1347" s="160"/>
      <c r="V1347" s="160"/>
      <c r="W1347" s="160"/>
      <c r="X1347" s="151"/>
      <c r="Y1347" s="151"/>
      <c r="Z1347" s="151"/>
      <c r="AA1347" s="151"/>
      <c r="AB1347" s="151"/>
      <c r="AC1347" s="151"/>
      <c r="AD1347" s="151"/>
      <c r="AE1347" s="151"/>
      <c r="AF1347" s="151"/>
      <c r="AG1347" s="151" t="s">
        <v>250</v>
      </c>
      <c r="AH1347" s="151">
        <v>0</v>
      </c>
      <c r="AI1347" s="151"/>
      <c r="AJ1347" s="151"/>
      <c r="AK1347" s="151"/>
      <c r="AL1347" s="151"/>
      <c r="AM1347" s="151"/>
      <c r="AN1347" s="151"/>
      <c r="AO1347" s="151"/>
      <c r="AP1347" s="151"/>
      <c r="AQ1347" s="151"/>
      <c r="AR1347" s="151"/>
      <c r="AS1347" s="151"/>
      <c r="AT1347" s="151"/>
      <c r="AU1347" s="151"/>
      <c r="AV1347" s="151"/>
      <c r="AW1347" s="151"/>
      <c r="AX1347" s="151"/>
      <c r="AY1347" s="151"/>
      <c r="AZ1347" s="151"/>
      <c r="BA1347" s="151"/>
      <c r="BB1347" s="151"/>
      <c r="BC1347" s="151"/>
      <c r="BD1347" s="151"/>
      <c r="BE1347" s="151"/>
      <c r="BF1347" s="151"/>
      <c r="BG1347" s="151"/>
      <c r="BH1347" s="151"/>
    </row>
    <row r="1348" spans="1:60" outlineLevel="1">
      <c r="A1348" s="158"/>
      <c r="B1348" s="159"/>
      <c r="C1348" s="198" t="s">
        <v>2994</v>
      </c>
      <c r="D1348" s="190"/>
      <c r="E1348" s="191">
        <v>3.5</v>
      </c>
      <c r="F1348" s="160"/>
      <c r="G1348" s="160"/>
      <c r="H1348" s="160"/>
      <c r="I1348" s="160"/>
      <c r="J1348" s="160"/>
      <c r="K1348" s="160"/>
      <c r="L1348" s="160"/>
      <c r="M1348" s="160"/>
      <c r="N1348" s="160"/>
      <c r="O1348" s="160"/>
      <c r="P1348" s="160"/>
      <c r="Q1348" s="160"/>
      <c r="R1348" s="160"/>
      <c r="S1348" s="160"/>
      <c r="T1348" s="160"/>
      <c r="U1348" s="160"/>
      <c r="V1348" s="160"/>
      <c r="W1348" s="160"/>
      <c r="X1348" s="151"/>
      <c r="Y1348" s="151"/>
      <c r="Z1348" s="151"/>
      <c r="AA1348" s="151"/>
      <c r="AB1348" s="151"/>
      <c r="AC1348" s="151"/>
      <c r="AD1348" s="151"/>
      <c r="AE1348" s="151"/>
      <c r="AF1348" s="151"/>
      <c r="AG1348" s="151" t="s">
        <v>250</v>
      </c>
      <c r="AH1348" s="151">
        <v>0</v>
      </c>
      <c r="AI1348" s="151"/>
      <c r="AJ1348" s="151"/>
      <c r="AK1348" s="151"/>
      <c r="AL1348" s="151"/>
      <c r="AM1348" s="151"/>
      <c r="AN1348" s="151"/>
      <c r="AO1348" s="151"/>
      <c r="AP1348" s="151"/>
      <c r="AQ1348" s="151"/>
      <c r="AR1348" s="151"/>
      <c r="AS1348" s="151"/>
      <c r="AT1348" s="151"/>
      <c r="AU1348" s="151"/>
      <c r="AV1348" s="151"/>
      <c r="AW1348" s="151"/>
      <c r="AX1348" s="151"/>
      <c r="AY1348" s="151"/>
      <c r="AZ1348" s="151"/>
      <c r="BA1348" s="151"/>
      <c r="BB1348" s="151"/>
      <c r="BC1348" s="151"/>
      <c r="BD1348" s="151"/>
      <c r="BE1348" s="151"/>
      <c r="BF1348" s="151"/>
      <c r="BG1348" s="151"/>
      <c r="BH1348" s="151"/>
    </row>
    <row r="1349" spans="1:60" ht="22.5" outlineLevel="1">
      <c r="A1349" s="168">
        <v>122</v>
      </c>
      <c r="B1349" s="169" t="s">
        <v>2995</v>
      </c>
      <c r="C1349" s="185" t="s">
        <v>2996</v>
      </c>
      <c r="D1349" s="170" t="s">
        <v>2977</v>
      </c>
      <c r="E1349" s="171">
        <v>12.8</v>
      </c>
      <c r="F1349" s="172">
        <v>0</v>
      </c>
      <c r="G1349" s="173">
        <f>ROUND(E1349*F1349,2)</f>
        <v>0</v>
      </c>
      <c r="H1349" s="172"/>
      <c r="I1349" s="173">
        <f>ROUND(E1349*H1349,2)</f>
        <v>0</v>
      </c>
      <c r="J1349" s="172"/>
      <c r="K1349" s="173">
        <f>ROUND(E1349*J1349,2)</f>
        <v>0</v>
      </c>
      <c r="L1349" s="173">
        <v>21</v>
      </c>
      <c r="M1349" s="173">
        <f>G1349*(1+L1349/100)</f>
        <v>0</v>
      </c>
      <c r="N1349" s="173">
        <v>4.1099999999999999E-3</v>
      </c>
      <c r="O1349" s="173">
        <f>ROUND(E1349*N1349,2)</f>
        <v>0.05</v>
      </c>
      <c r="P1349" s="173">
        <v>0</v>
      </c>
      <c r="Q1349" s="173">
        <f>ROUND(E1349*P1349,2)</f>
        <v>0</v>
      </c>
      <c r="R1349" s="173"/>
      <c r="S1349" s="173" t="s">
        <v>212</v>
      </c>
      <c r="T1349" s="174" t="s">
        <v>202</v>
      </c>
      <c r="U1349" s="160">
        <v>0</v>
      </c>
      <c r="V1349" s="160">
        <f>ROUND(E1349*U1349,2)</f>
        <v>0</v>
      </c>
      <c r="W1349" s="160"/>
      <c r="X1349" s="151"/>
      <c r="Y1349" s="151"/>
      <c r="Z1349" s="151"/>
      <c r="AA1349" s="151"/>
      <c r="AB1349" s="151"/>
      <c r="AC1349" s="151"/>
      <c r="AD1349" s="151"/>
      <c r="AE1349" s="151"/>
      <c r="AF1349" s="151"/>
      <c r="AG1349" s="151" t="s">
        <v>246</v>
      </c>
      <c r="AH1349" s="151"/>
      <c r="AI1349" s="151"/>
      <c r="AJ1349" s="151"/>
      <c r="AK1349" s="151"/>
      <c r="AL1349" s="151"/>
      <c r="AM1349" s="151"/>
      <c r="AN1349" s="151"/>
      <c r="AO1349" s="151"/>
      <c r="AP1349" s="151"/>
      <c r="AQ1349" s="151"/>
      <c r="AR1349" s="151"/>
      <c r="AS1349" s="151"/>
      <c r="AT1349" s="151"/>
      <c r="AU1349" s="151"/>
      <c r="AV1349" s="151"/>
      <c r="AW1349" s="151"/>
      <c r="AX1349" s="151"/>
      <c r="AY1349" s="151"/>
      <c r="AZ1349" s="151"/>
      <c r="BA1349" s="151"/>
      <c r="BB1349" s="151"/>
      <c r="BC1349" s="151"/>
      <c r="BD1349" s="151"/>
      <c r="BE1349" s="151"/>
      <c r="BF1349" s="151"/>
      <c r="BG1349" s="151"/>
      <c r="BH1349" s="151"/>
    </row>
    <row r="1350" spans="1:60" outlineLevel="1">
      <c r="A1350" s="158"/>
      <c r="B1350" s="159"/>
      <c r="C1350" s="198" t="s">
        <v>2997</v>
      </c>
      <c r="D1350" s="190"/>
      <c r="E1350" s="191">
        <v>12.8</v>
      </c>
      <c r="F1350" s="160"/>
      <c r="G1350" s="160"/>
      <c r="H1350" s="160"/>
      <c r="I1350" s="160"/>
      <c r="J1350" s="160"/>
      <c r="K1350" s="160"/>
      <c r="L1350" s="160"/>
      <c r="M1350" s="160"/>
      <c r="N1350" s="160"/>
      <c r="O1350" s="160"/>
      <c r="P1350" s="160"/>
      <c r="Q1350" s="160"/>
      <c r="R1350" s="160"/>
      <c r="S1350" s="160"/>
      <c r="T1350" s="160"/>
      <c r="U1350" s="160"/>
      <c r="V1350" s="160"/>
      <c r="W1350" s="160"/>
      <c r="X1350" s="151"/>
      <c r="Y1350" s="151"/>
      <c r="Z1350" s="151"/>
      <c r="AA1350" s="151"/>
      <c r="AB1350" s="151"/>
      <c r="AC1350" s="151"/>
      <c r="AD1350" s="151"/>
      <c r="AE1350" s="151"/>
      <c r="AF1350" s="151"/>
      <c r="AG1350" s="151" t="s">
        <v>250</v>
      </c>
      <c r="AH1350" s="151">
        <v>0</v>
      </c>
      <c r="AI1350" s="151"/>
      <c r="AJ1350" s="151"/>
      <c r="AK1350" s="151"/>
      <c r="AL1350" s="151"/>
      <c r="AM1350" s="151"/>
      <c r="AN1350" s="151"/>
      <c r="AO1350" s="151"/>
      <c r="AP1350" s="151"/>
      <c r="AQ1350" s="151"/>
      <c r="AR1350" s="151"/>
      <c r="AS1350" s="151"/>
      <c r="AT1350" s="151"/>
      <c r="AU1350" s="151"/>
      <c r="AV1350" s="151"/>
      <c r="AW1350" s="151"/>
      <c r="AX1350" s="151"/>
      <c r="AY1350" s="151"/>
      <c r="AZ1350" s="151"/>
      <c r="BA1350" s="151"/>
      <c r="BB1350" s="151"/>
      <c r="BC1350" s="151"/>
      <c r="BD1350" s="151"/>
      <c r="BE1350" s="151"/>
      <c r="BF1350" s="151"/>
      <c r="BG1350" s="151"/>
      <c r="BH1350" s="151"/>
    </row>
    <row r="1351" spans="1:60" outlineLevel="1">
      <c r="A1351" s="168">
        <v>123</v>
      </c>
      <c r="B1351" s="169" t="s">
        <v>2998</v>
      </c>
      <c r="C1351" s="185" t="s">
        <v>2999</v>
      </c>
      <c r="D1351" s="170" t="s">
        <v>211</v>
      </c>
      <c r="E1351" s="171">
        <v>176</v>
      </c>
      <c r="F1351" s="172">
        <v>0</v>
      </c>
      <c r="G1351" s="173">
        <f>ROUND(E1351*F1351,2)</f>
        <v>0</v>
      </c>
      <c r="H1351" s="172"/>
      <c r="I1351" s="173">
        <f>ROUND(E1351*H1351,2)</f>
        <v>0</v>
      </c>
      <c r="J1351" s="172"/>
      <c r="K1351" s="173">
        <f>ROUND(E1351*J1351,2)</f>
        <v>0</v>
      </c>
      <c r="L1351" s="173">
        <v>21</v>
      </c>
      <c r="M1351" s="173">
        <f>G1351*(1+L1351/100)</f>
        <v>0</v>
      </c>
      <c r="N1351" s="173">
        <v>0</v>
      </c>
      <c r="O1351" s="173">
        <f>ROUND(E1351*N1351,2)</f>
        <v>0</v>
      </c>
      <c r="P1351" s="173">
        <v>0</v>
      </c>
      <c r="Q1351" s="173">
        <f>ROUND(E1351*P1351,2)</f>
        <v>0</v>
      </c>
      <c r="R1351" s="173"/>
      <c r="S1351" s="173" t="s">
        <v>212</v>
      </c>
      <c r="T1351" s="174" t="s">
        <v>578</v>
      </c>
      <c r="U1351" s="160">
        <v>0</v>
      </c>
      <c r="V1351" s="160">
        <f>ROUND(E1351*U1351,2)</f>
        <v>0</v>
      </c>
      <c r="W1351" s="160"/>
      <c r="X1351" s="151"/>
      <c r="Y1351" s="151"/>
      <c r="Z1351" s="151"/>
      <c r="AA1351" s="151"/>
      <c r="AB1351" s="151"/>
      <c r="AC1351" s="151"/>
      <c r="AD1351" s="151"/>
      <c r="AE1351" s="151"/>
      <c r="AF1351" s="151"/>
      <c r="AG1351" s="151" t="s">
        <v>649</v>
      </c>
      <c r="AH1351" s="151"/>
      <c r="AI1351" s="151"/>
      <c r="AJ1351" s="151"/>
      <c r="AK1351" s="151"/>
      <c r="AL1351" s="151"/>
      <c r="AM1351" s="151"/>
      <c r="AN1351" s="151"/>
      <c r="AO1351" s="151"/>
      <c r="AP1351" s="151"/>
      <c r="AQ1351" s="151"/>
      <c r="AR1351" s="151"/>
      <c r="AS1351" s="151"/>
      <c r="AT1351" s="151"/>
      <c r="AU1351" s="151"/>
      <c r="AV1351" s="151"/>
      <c r="AW1351" s="151"/>
      <c r="AX1351" s="151"/>
      <c r="AY1351" s="151"/>
      <c r="AZ1351" s="151"/>
      <c r="BA1351" s="151"/>
      <c r="BB1351" s="151"/>
      <c r="BC1351" s="151"/>
      <c r="BD1351" s="151"/>
      <c r="BE1351" s="151"/>
      <c r="BF1351" s="151"/>
      <c r="BG1351" s="151"/>
      <c r="BH1351" s="151"/>
    </row>
    <row r="1352" spans="1:60" outlineLevel="1">
      <c r="A1352" s="158"/>
      <c r="B1352" s="159"/>
      <c r="C1352" s="198" t="s">
        <v>3000</v>
      </c>
      <c r="D1352" s="190"/>
      <c r="E1352" s="191">
        <v>12</v>
      </c>
      <c r="F1352" s="160"/>
      <c r="G1352" s="160"/>
      <c r="H1352" s="160"/>
      <c r="I1352" s="160"/>
      <c r="J1352" s="160"/>
      <c r="K1352" s="160"/>
      <c r="L1352" s="160"/>
      <c r="M1352" s="160"/>
      <c r="N1352" s="160"/>
      <c r="O1352" s="160"/>
      <c r="P1352" s="160"/>
      <c r="Q1352" s="160"/>
      <c r="R1352" s="160"/>
      <c r="S1352" s="160"/>
      <c r="T1352" s="160"/>
      <c r="U1352" s="160"/>
      <c r="V1352" s="160"/>
      <c r="W1352" s="160"/>
      <c r="X1352" s="151"/>
      <c r="Y1352" s="151"/>
      <c r="Z1352" s="151"/>
      <c r="AA1352" s="151"/>
      <c r="AB1352" s="151"/>
      <c r="AC1352" s="151"/>
      <c r="AD1352" s="151"/>
      <c r="AE1352" s="151"/>
      <c r="AF1352" s="151"/>
      <c r="AG1352" s="151" t="s">
        <v>250</v>
      </c>
      <c r="AH1352" s="151">
        <v>0</v>
      </c>
      <c r="AI1352" s="151"/>
      <c r="AJ1352" s="151"/>
      <c r="AK1352" s="151"/>
      <c r="AL1352" s="151"/>
      <c r="AM1352" s="151"/>
      <c r="AN1352" s="151"/>
      <c r="AO1352" s="151"/>
      <c r="AP1352" s="151"/>
      <c r="AQ1352" s="151"/>
      <c r="AR1352" s="151"/>
      <c r="AS1352" s="151"/>
      <c r="AT1352" s="151"/>
      <c r="AU1352" s="151"/>
      <c r="AV1352" s="151"/>
      <c r="AW1352" s="151"/>
      <c r="AX1352" s="151"/>
      <c r="AY1352" s="151"/>
      <c r="AZ1352" s="151"/>
      <c r="BA1352" s="151"/>
      <c r="BB1352" s="151"/>
      <c r="BC1352" s="151"/>
      <c r="BD1352" s="151"/>
      <c r="BE1352" s="151"/>
      <c r="BF1352" s="151"/>
      <c r="BG1352" s="151"/>
      <c r="BH1352" s="151"/>
    </row>
    <row r="1353" spans="1:60" outlineLevel="1">
      <c r="A1353" s="158"/>
      <c r="B1353" s="159"/>
      <c r="C1353" s="198" t="s">
        <v>3001</v>
      </c>
      <c r="D1353" s="190"/>
      <c r="E1353" s="191">
        <v>6</v>
      </c>
      <c r="F1353" s="160"/>
      <c r="G1353" s="160"/>
      <c r="H1353" s="160"/>
      <c r="I1353" s="160"/>
      <c r="J1353" s="160"/>
      <c r="K1353" s="160"/>
      <c r="L1353" s="160"/>
      <c r="M1353" s="160"/>
      <c r="N1353" s="160"/>
      <c r="O1353" s="160"/>
      <c r="P1353" s="160"/>
      <c r="Q1353" s="160"/>
      <c r="R1353" s="160"/>
      <c r="S1353" s="160"/>
      <c r="T1353" s="160"/>
      <c r="U1353" s="160"/>
      <c r="V1353" s="160"/>
      <c r="W1353" s="160"/>
      <c r="X1353" s="151"/>
      <c r="Y1353" s="151"/>
      <c r="Z1353" s="151"/>
      <c r="AA1353" s="151"/>
      <c r="AB1353" s="151"/>
      <c r="AC1353" s="151"/>
      <c r="AD1353" s="151"/>
      <c r="AE1353" s="151"/>
      <c r="AF1353" s="151"/>
      <c r="AG1353" s="151" t="s">
        <v>250</v>
      </c>
      <c r="AH1353" s="151">
        <v>0</v>
      </c>
      <c r="AI1353" s="151"/>
      <c r="AJ1353" s="151"/>
      <c r="AK1353" s="151"/>
      <c r="AL1353" s="151"/>
      <c r="AM1353" s="151"/>
      <c r="AN1353" s="151"/>
      <c r="AO1353" s="151"/>
      <c r="AP1353" s="151"/>
      <c r="AQ1353" s="151"/>
      <c r="AR1353" s="151"/>
      <c r="AS1353" s="151"/>
      <c r="AT1353" s="151"/>
      <c r="AU1353" s="151"/>
      <c r="AV1353" s="151"/>
      <c r="AW1353" s="151"/>
      <c r="AX1353" s="151"/>
      <c r="AY1353" s="151"/>
      <c r="AZ1353" s="151"/>
      <c r="BA1353" s="151"/>
      <c r="BB1353" s="151"/>
      <c r="BC1353" s="151"/>
      <c r="BD1353" s="151"/>
      <c r="BE1353" s="151"/>
      <c r="BF1353" s="151"/>
      <c r="BG1353" s="151"/>
      <c r="BH1353" s="151"/>
    </row>
    <row r="1354" spans="1:60" outlineLevel="1">
      <c r="A1354" s="158"/>
      <c r="B1354" s="159"/>
      <c r="C1354" s="198" t="s">
        <v>3002</v>
      </c>
      <c r="D1354" s="190"/>
      <c r="E1354" s="191">
        <v>2</v>
      </c>
      <c r="F1354" s="160"/>
      <c r="G1354" s="160"/>
      <c r="H1354" s="160"/>
      <c r="I1354" s="160"/>
      <c r="J1354" s="160"/>
      <c r="K1354" s="160"/>
      <c r="L1354" s="160"/>
      <c r="M1354" s="160"/>
      <c r="N1354" s="160"/>
      <c r="O1354" s="160"/>
      <c r="P1354" s="160"/>
      <c r="Q1354" s="160"/>
      <c r="R1354" s="160"/>
      <c r="S1354" s="160"/>
      <c r="T1354" s="160"/>
      <c r="U1354" s="160"/>
      <c r="V1354" s="160"/>
      <c r="W1354" s="160"/>
      <c r="X1354" s="151"/>
      <c r="Y1354" s="151"/>
      <c r="Z1354" s="151"/>
      <c r="AA1354" s="151"/>
      <c r="AB1354" s="151"/>
      <c r="AC1354" s="151"/>
      <c r="AD1354" s="151"/>
      <c r="AE1354" s="151"/>
      <c r="AF1354" s="151"/>
      <c r="AG1354" s="151" t="s">
        <v>250</v>
      </c>
      <c r="AH1354" s="151">
        <v>0</v>
      </c>
      <c r="AI1354" s="151"/>
      <c r="AJ1354" s="151"/>
      <c r="AK1354" s="151"/>
      <c r="AL1354" s="151"/>
      <c r="AM1354" s="151"/>
      <c r="AN1354" s="151"/>
      <c r="AO1354" s="151"/>
      <c r="AP1354" s="151"/>
      <c r="AQ1354" s="151"/>
      <c r="AR1354" s="151"/>
      <c r="AS1354" s="151"/>
      <c r="AT1354" s="151"/>
      <c r="AU1354" s="151"/>
      <c r="AV1354" s="151"/>
      <c r="AW1354" s="151"/>
      <c r="AX1354" s="151"/>
      <c r="AY1354" s="151"/>
      <c r="AZ1354" s="151"/>
      <c r="BA1354" s="151"/>
      <c r="BB1354" s="151"/>
      <c r="BC1354" s="151"/>
      <c r="BD1354" s="151"/>
      <c r="BE1354" s="151"/>
      <c r="BF1354" s="151"/>
      <c r="BG1354" s="151"/>
      <c r="BH1354" s="151"/>
    </row>
    <row r="1355" spans="1:60" outlineLevel="1">
      <c r="A1355" s="158"/>
      <c r="B1355" s="159"/>
      <c r="C1355" s="198" t="s">
        <v>3003</v>
      </c>
      <c r="D1355" s="190"/>
      <c r="E1355" s="191">
        <v>8</v>
      </c>
      <c r="F1355" s="160"/>
      <c r="G1355" s="160"/>
      <c r="H1355" s="160"/>
      <c r="I1355" s="160"/>
      <c r="J1355" s="160"/>
      <c r="K1355" s="160"/>
      <c r="L1355" s="160"/>
      <c r="M1355" s="160"/>
      <c r="N1355" s="160"/>
      <c r="O1355" s="160"/>
      <c r="P1355" s="160"/>
      <c r="Q1355" s="160"/>
      <c r="R1355" s="160"/>
      <c r="S1355" s="160"/>
      <c r="T1355" s="160"/>
      <c r="U1355" s="160"/>
      <c r="V1355" s="160"/>
      <c r="W1355" s="160"/>
      <c r="X1355" s="151"/>
      <c r="Y1355" s="151"/>
      <c r="Z1355" s="151"/>
      <c r="AA1355" s="151"/>
      <c r="AB1355" s="151"/>
      <c r="AC1355" s="151"/>
      <c r="AD1355" s="151"/>
      <c r="AE1355" s="151"/>
      <c r="AF1355" s="151"/>
      <c r="AG1355" s="151" t="s">
        <v>250</v>
      </c>
      <c r="AH1355" s="151">
        <v>0</v>
      </c>
      <c r="AI1355" s="151"/>
      <c r="AJ1355" s="151"/>
      <c r="AK1355" s="151"/>
      <c r="AL1355" s="151"/>
      <c r="AM1355" s="151"/>
      <c r="AN1355" s="151"/>
      <c r="AO1355" s="151"/>
      <c r="AP1355" s="151"/>
      <c r="AQ1355" s="151"/>
      <c r="AR1355" s="151"/>
      <c r="AS1355" s="151"/>
      <c r="AT1355" s="151"/>
      <c r="AU1355" s="151"/>
      <c r="AV1355" s="151"/>
      <c r="AW1355" s="151"/>
      <c r="AX1355" s="151"/>
      <c r="AY1355" s="151"/>
      <c r="AZ1355" s="151"/>
      <c r="BA1355" s="151"/>
      <c r="BB1355" s="151"/>
      <c r="BC1355" s="151"/>
      <c r="BD1355" s="151"/>
      <c r="BE1355" s="151"/>
      <c r="BF1355" s="151"/>
      <c r="BG1355" s="151"/>
      <c r="BH1355" s="151"/>
    </row>
    <row r="1356" spans="1:60" outlineLevel="1">
      <c r="A1356" s="158"/>
      <c r="B1356" s="159"/>
      <c r="C1356" s="198" t="s">
        <v>3004</v>
      </c>
      <c r="D1356" s="190"/>
      <c r="E1356" s="191">
        <v>12</v>
      </c>
      <c r="F1356" s="160"/>
      <c r="G1356" s="160"/>
      <c r="H1356" s="160"/>
      <c r="I1356" s="160"/>
      <c r="J1356" s="160"/>
      <c r="K1356" s="160"/>
      <c r="L1356" s="160"/>
      <c r="M1356" s="160"/>
      <c r="N1356" s="160"/>
      <c r="O1356" s="160"/>
      <c r="P1356" s="160"/>
      <c r="Q1356" s="160"/>
      <c r="R1356" s="160"/>
      <c r="S1356" s="160"/>
      <c r="T1356" s="160"/>
      <c r="U1356" s="160"/>
      <c r="V1356" s="160"/>
      <c r="W1356" s="160"/>
      <c r="X1356" s="151"/>
      <c r="Y1356" s="151"/>
      <c r="Z1356" s="151"/>
      <c r="AA1356" s="151"/>
      <c r="AB1356" s="151"/>
      <c r="AC1356" s="151"/>
      <c r="AD1356" s="151"/>
      <c r="AE1356" s="151"/>
      <c r="AF1356" s="151"/>
      <c r="AG1356" s="151" t="s">
        <v>250</v>
      </c>
      <c r="AH1356" s="151">
        <v>0</v>
      </c>
      <c r="AI1356" s="151"/>
      <c r="AJ1356" s="151"/>
      <c r="AK1356" s="151"/>
      <c r="AL1356" s="151"/>
      <c r="AM1356" s="151"/>
      <c r="AN1356" s="151"/>
      <c r="AO1356" s="151"/>
      <c r="AP1356" s="151"/>
      <c r="AQ1356" s="151"/>
      <c r="AR1356" s="151"/>
      <c r="AS1356" s="151"/>
      <c r="AT1356" s="151"/>
      <c r="AU1356" s="151"/>
      <c r="AV1356" s="151"/>
      <c r="AW1356" s="151"/>
      <c r="AX1356" s="151"/>
      <c r="AY1356" s="151"/>
      <c r="AZ1356" s="151"/>
      <c r="BA1356" s="151"/>
      <c r="BB1356" s="151"/>
      <c r="BC1356" s="151"/>
      <c r="BD1356" s="151"/>
      <c r="BE1356" s="151"/>
      <c r="BF1356" s="151"/>
      <c r="BG1356" s="151"/>
      <c r="BH1356" s="151"/>
    </row>
    <row r="1357" spans="1:60" outlineLevel="1">
      <c r="A1357" s="158"/>
      <c r="B1357" s="159"/>
      <c r="C1357" s="198" t="s">
        <v>3005</v>
      </c>
      <c r="D1357" s="190"/>
      <c r="E1357" s="191">
        <v>2</v>
      </c>
      <c r="F1357" s="160"/>
      <c r="G1357" s="160"/>
      <c r="H1357" s="160"/>
      <c r="I1357" s="160"/>
      <c r="J1357" s="160"/>
      <c r="K1357" s="160"/>
      <c r="L1357" s="160"/>
      <c r="M1357" s="160"/>
      <c r="N1357" s="160"/>
      <c r="O1357" s="160"/>
      <c r="P1357" s="160"/>
      <c r="Q1357" s="160"/>
      <c r="R1357" s="160"/>
      <c r="S1357" s="160"/>
      <c r="T1357" s="160"/>
      <c r="U1357" s="160"/>
      <c r="V1357" s="160"/>
      <c r="W1357" s="160"/>
      <c r="X1357" s="151"/>
      <c r="Y1357" s="151"/>
      <c r="Z1357" s="151"/>
      <c r="AA1357" s="151"/>
      <c r="AB1357" s="151"/>
      <c r="AC1357" s="151"/>
      <c r="AD1357" s="151"/>
      <c r="AE1357" s="151"/>
      <c r="AF1357" s="151"/>
      <c r="AG1357" s="151" t="s">
        <v>250</v>
      </c>
      <c r="AH1357" s="151">
        <v>0</v>
      </c>
      <c r="AI1357" s="151"/>
      <c r="AJ1357" s="151"/>
      <c r="AK1357" s="151"/>
      <c r="AL1357" s="151"/>
      <c r="AM1357" s="151"/>
      <c r="AN1357" s="151"/>
      <c r="AO1357" s="151"/>
      <c r="AP1357" s="151"/>
      <c r="AQ1357" s="151"/>
      <c r="AR1357" s="151"/>
      <c r="AS1357" s="151"/>
      <c r="AT1357" s="151"/>
      <c r="AU1357" s="151"/>
      <c r="AV1357" s="151"/>
      <c r="AW1357" s="151"/>
      <c r="AX1357" s="151"/>
      <c r="AY1357" s="151"/>
      <c r="AZ1357" s="151"/>
      <c r="BA1357" s="151"/>
      <c r="BB1357" s="151"/>
      <c r="BC1357" s="151"/>
      <c r="BD1357" s="151"/>
      <c r="BE1357" s="151"/>
      <c r="BF1357" s="151"/>
      <c r="BG1357" s="151"/>
      <c r="BH1357" s="151"/>
    </row>
    <row r="1358" spans="1:60" outlineLevel="1">
      <c r="A1358" s="158"/>
      <c r="B1358" s="159"/>
      <c r="C1358" s="198" t="s">
        <v>3006</v>
      </c>
      <c r="D1358" s="190"/>
      <c r="E1358" s="191">
        <v>2</v>
      </c>
      <c r="F1358" s="160"/>
      <c r="G1358" s="160"/>
      <c r="H1358" s="160"/>
      <c r="I1358" s="160"/>
      <c r="J1358" s="160"/>
      <c r="K1358" s="160"/>
      <c r="L1358" s="160"/>
      <c r="M1358" s="160"/>
      <c r="N1358" s="160"/>
      <c r="O1358" s="160"/>
      <c r="P1358" s="160"/>
      <c r="Q1358" s="160"/>
      <c r="R1358" s="160"/>
      <c r="S1358" s="160"/>
      <c r="T1358" s="160"/>
      <c r="U1358" s="160"/>
      <c r="V1358" s="160"/>
      <c r="W1358" s="160"/>
      <c r="X1358" s="151"/>
      <c r="Y1358" s="151"/>
      <c r="Z1358" s="151"/>
      <c r="AA1358" s="151"/>
      <c r="AB1358" s="151"/>
      <c r="AC1358" s="151"/>
      <c r="AD1358" s="151"/>
      <c r="AE1358" s="151"/>
      <c r="AF1358" s="151"/>
      <c r="AG1358" s="151" t="s">
        <v>250</v>
      </c>
      <c r="AH1358" s="151">
        <v>0</v>
      </c>
      <c r="AI1358" s="151"/>
      <c r="AJ1358" s="151"/>
      <c r="AK1358" s="151"/>
      <c r="AL1358" s="151"/>
      <c r="AM1358" s="151"/>
      <c r="AN1358" s="151"/>
      <c r="AO1358" s="151"/>
      <c r="AP1358" s="151"/>
      <c r="AQ1358" s="151"/>
      <c r="AR1358" s="151"/>
      <c r="AS1358" s="151"/>
      <c r="AT1358" s="151"/>
      <c r="AU1358" s="151"/>
      <c r="AV1358" s="151"/>
      <c r="AW1358" s="151"/>
      <c r="AX1358" s="151"/>
      <c r="AY1358" s="151"/>
      <c r="AZ1358" s="151"/>
      <c r="BA1358" s="151"/>
      <c r="BB1358" s="151"/>
      <c r="BC1358" s="151"/>
      <c r="BD1358" s="151"/>
      <c r="BE1358" s="151"/>
      <c r="BF1358" s="151"/>
      <c r="BG1358" s="151"/>
      <c r="BH1358" s="151"/>
    </row>
    <row r="1359" spans="1:60" outlineLevel="1">
      <c r="A1359" s="158"/>
      <c r="B1359" s="159"/>
      <c r="C1359" s="198" t="s">
        <v>3007</v>
      </c>
      <c r="D1359" s="190"/>
      <c r="E1359" s="191">
        <v>2</v>
      </c>
      <c r="F1359" s="160"/>
      <c r="G1359" s="160"/>
      <c r="H1359" s="160"/>
      <c r="I1359" s="160"/>
      <c r="J1359" s="160"/>
      <c r="K1359" s="160"/>
      <c r="L1359" s="160"/>
      <c r="M1359" s="160"/>
      <c r="N1359" s="160"/>
      <c r="O1359" s="160"/>
      <c r="P1359" s="160"/>
      <c r="Q1359" s="160"/>
      <c r="R1359" s="160"/>
      <c r="S1359" s="160"/>
      <c r="T1359" s="160"/>
      <c r="U1359" s="160"/>
      <c r="V1359" s="160"/>
      <c r="W1359" s="160"/>
      <c r="X1359" s="151"/>
      <c r="Y1359" s="151"/>
      <c r="Z1359" s="151"/>
      <c r="AA1359" s="151"/>
      <c r="AB1359" s="151"/>
      <c r="AC1359" s="151"/>
      <c r="AD1359" s="151"/>
      <c r="AE1359" s="151"/>
      <c r="AF1359" s="151"/>
      <c r="AG1359" s="151" t="s">
        <v>250</v>
      </c>
      <c r="AH1359" s="151">
        <v>0</v>
      </c>
      <c r="AI1359" s="151"/>
      <c r="AJ1359" s="151"/>
      <c r="AK1359" s="151"/>
      <c r="AL1359" s="151"/>
      <c r="AM1359" s="151"/>
      <c r="AN1359" s="151"/>
      <c r="AO1359" s="151"/>
      <c r="AP1359" s="151"/>
      <c r="AQ1359" s="151"/>
      <c r="AR1359" s="151"/>
      <c r="AS1359" s="151"/>
      <c r="AT1359" s="151"/>
      <c r="AU1359" s="151"/>
      <c r="AV1359" s="151"/>
      <c r="AW1359" s="151"/>
      <c r="AX1359" s="151"/>
      <c r="AY1359" s="151"/>
      <c r="AZ1359" s="151"/>
      <c r="BA1359" s="151"/>
      <c r="BB1359" s="151"/>
      <c r="BC1359" s="151"/>
      <c r="BD1359" s="151"/>
      <c r="BE1359" s="151"/>
      <c r="BF1359" s="151"/>
      <c r="BG1359" s="151"/>
      <c r="BH1359" s="151"/>
    </row>
    <row r="1360" spans="1:60" outlineLevel="1">
      <c r="A1360" s="158"/>
      <c r="B1360" s="159"/>
      <c r="C1360" s="198" t="s">
        <v>3008</v>
      </c>
      <c r="D1360" s="190"/>
      <c r="E1360" s="191">
        <v>8</v>
      </c>
      <c r="F1360" s="160"/>
      <c r="G1360" s="160"/>
      <c r="H1360" s="160"/>
      <c r="I1360" s="160"/>
      <c r="J1360" s="160"/>
      <c r="K1360" s="160"/>
      <c r="L1360" s="160"/>
      <c r="M1360" s="160"/>
      <c r="N1360" s="160"/>
      <c r="O1360" s="160"/>
      <c r="P1360" s="160"/>
      <c r="Q1360" s="160"/>
      <c r="R1360" s="160"/>
      <c r="S1360" s="160"/>
      <c r="T1360" s="160"/>
      <c r="U1360" s="160"/>
      <c r="V1360" s="160"/>
      <c r="W1360" s="160"/>
      <c r="X1360" s="151"/>
      <c r="Y1360" s="151"/>
      <c r="Z1360" s="151"/>
      <c r="AA1360" s="151"/>
      <c r="AB1360" s="151"/>
      <c r="AC1360" s="151"/>
      <c r="AD1360" s="151"/>
      <c r="AE1360" s="151"/>
      <c r="AF1360" s="151"/>
      <c r="AG1360" s="151" t="s">
        <v>250</v>
      </c>
      <c r="AH1360" s="151">
        <v>0</v>
      </c>
      <c r="AI1360" s="151"/>
      <c r="AJ1360" s="151"/>
      <c r="AK1360" s="151"/>
      <c r="AL1360" s="151"/>
      <c r="AM1360" s="151"/>
      <c r="AN1360" s="151"/>
      <c r="AO1360" s="151"/>
      <c r="AP1360" s="151"/>
      <c r="AQ1360" s="151"/>
      <c r="AR1360" s="151"/>
      <c r="AS1360" s="151"/>
      <c r="AT1360" s="151"/>
      <c r="AU1360" s="151"/>
      <c r="AV1360" s="151"/>
      <c r="AW1360" s="151"/>
      <c r="AX1360" s="151"/>
      <c r="AY1360" s="151"/>
      <c r="AZ1360" s="151"/>
      <c r="BA1360" s="151"/>
      <c r="BB1360" s="151"/>
      <c r="BC1360" s="151"/>
      <c r="BD1360" s="151"/>
      <c r="BE1360" s="151"/>
      <c r="BF1360" s="151"/>
      <c r="BG1360" s="151"/>
      <c r="BH1360" s="151"/>
    </row>
    <row r="1361" spans="1:60" outlineLevel="1">
      <c r="A1361" s="158"/>
      <c r="B1361" s="159"/>
      <c r="C1361" s="198" t="s">
        <v>3009</v>
      </c>
      <c r="D1361" s="190"/>
      <c r="E1361" s="191">
        <v>10</v>
      </c>
      <c r="F1361" s="160"/>
      <c r="G1361" s="160"/>
      <c r="H1361" s="160"/>
      <c r="I1361" s="160"/>
      <c r="J1361" s="160"/>
      <c r="K1361" s="160"/>
      <c r="L1361" s="160"/>
      <c r="M1361" s="160"/>
      <c r="N1361" s="160"/>
      <c r="O1361" s="160"/>
      <c r="P1361" s="160"/>
      <c r="Q1361" s="160"/>
      <c r="R1361" s="160"/>
      <c r="S1361" s="160"/>
      <c r="T1361" s="160"/>
      <c r="U1361" s="160"/>
      <c r="V1361" s="160"/>
      <c r="W1361" s="160"/>
      <c r="X1361" s="151"/>
      <c r="Y1361" s="151"/>
      <c r="Z1361" s="151"/>
      <c r="AA1361" s="151"/>
      <c r="AB1361" s="151"/>
      <c r="AC1361" s="151"/>
      <c r="AD1361" s="151"/>
      <c r="AE1361" s="151"/>
      <c r="AF1361" s="151"/>
      <c r="AG1361" s="151" t="s">
        <v>250</v>
      </c>
      <c r="AH1361" s="151">
        <v>0</v>
      </c>
      <c r="AI1361" s="151"/>
      <c r="AJ1361" s="151"/>
      <c r="AK1361" s="151"/>
      <c r="AL1361" s="151"/>
      <c r="AM1361" s="151"/>
      <c r="AN1361" s="151"/>
      <c r="AO1361" s="151"/>
      <c r="AP1361" s="151"/>
      <c r="AQ1361" s="151"/>
      <c r="AR1361" s="151"/>
      <c r="AS1361" s="151"/>
      <c r="AT1361" s="151"/>
      <c r="AU1361" s="151"/>
      <c r="AV1361" s="151"/>
      <c r="AW1361" s="151"/>
      <c r="AX1361" s="151"/>
      <c r="AY1361" s="151"/>
      <c r="AZ1361" s="151"/>
      <c r="BA1361" s="151"/>
      <c r="BB1361" s="151"/>
      <c r="BC1361" s="151"/>
      <c r="BD1361" s="151"/>
      <c r="BE1361" s="151"/>
      <c r="BF1361" s="151"/>
      <c r="BG1361" s="151"/>
      <c r="BH1361" s="151"/>
    </row>
    <row r="1362" spans="1:60" outlineLevel="1">
      <c r="A1362" s="158"/>
      <c r="B1362" s="159"/>
      <c r="C1362" s="198" t="s">
        <v>3010</v>
      </c>
      <c r="D1362" s="190"/>
      <c r="E1362" s="191">
        <v>6</v>
      </c>
      <c r="F1362" s="160"/>
      <c r="G1362" s="160"/>
      <c r="H1362" s="160"/>
      <c r="I1362" s="160"/>
      <c r="J1362" s="160"/>
      <c r="K1362" s="160"/>
      <c r="L1362" s="160"/>
      <c r="M1362" s="160"/>
      <c r="N1362" s="160"/>
      <c r="O1362" s="160"/>
      <c r="P1362" s="160"/>
      <c r="Q1362" s="160"/>
      <c r="R1362" s="160"/>
      <c r="S1362" s="160"/>
      <c r="T1362" s="160"/>
      <c r="U1362" s="160"/>
      <c r="V1362" s="160"/>
      <c r="W1362" s="160"/>
      <c r="X1362" s="151"/>
      <c r="Y1362" s="151"/>
      <c r="Z1362" s="151"/>
      <c r="AA1362" s="151"/>
      <c r="AB1362" s="151"/>
      <c r="AC1362" s="151"/>
      <c r="AD1362" s="151"/>
      <c r="AE1362" s="151"/>
      <c r="AF1362" s="151"/>
      <c r="AG1362" s="151" t="s">
        <v>250</v>
      </c>
      <c r="AH1362" s="151">
        <v>0</v>
      </c>
      <c r="AI1362" s="151"/>
      <c r="AJ1362" s="151"/>
      <c r="AK1362" s="151"/>
      <c r="AL1362" s="151"/>
      <c r="AM1362" s="151"/>
      <c r="AN1362" s="151"/>
      <c r="AO1362" s="151"/>
      <c r="AP1362" s="151"/>
      <c r="AQ1362" s="151"/>
      <c r="AR1362" s="151"/>
      <c r="AS1362" s="151"/>
      <c r="AT1362" s="151"/>
      <c r="AU1362" s="151"/>
      <c r="AV1362" s="151"/>
      <c r="AW1362" s="151"/>
      <c r="AX1362" s="151"/>
      <c r="AY1362" s="151"/>
      <c r="AZ1362" s="151"/>
      <c r="BA1362" s="151"/>
      <c r="BB1362" s="151"/>
      <c r="BC1362" s="151"/>
      <c r="BD1362" s="151"/>
      <c r="BE1362" s="151"/>
      <c r="BF1362" s="151"/>
      <c r="BG1362" s="151"/>
      <c r="BH1362" s="151"/>
    </row>
    <row r="1363" spans="1:60" outlineLevel="1">
      <c r="A1363" s="158"/>
      <c r="B1363" s="159"/>
      <c r="C1363" s="198" t="s">
        <v>3011</v>
      </c>
      <c r="D1363" s="190"/>
      <c r="E1363" s="191">
        <v>10</v>
      </c>
      <c r="F1363" s="160"/>
      <c r="G1363" s="160"/>
      <c r="H1363" s="160"/>
      <c r="I1363" s="160"/>
      <c r="J1363" s="160"/>
      <c r="K1363" s="160"/>
      <c r="L1363" s="160"/>
      <c r="M1363" s="160"/>
      <c r="N1363" s="160"/>
      <c r="O1363" s="160"/>
      <c r="P1363" s="160"/>
      <c r="Q1363" s="160"/>
      <c r="R1363" s="160"/>
      <c r="S1363" s="160"/>
      <c r="T1363" s="160"/>
      <c r="U1363" s="160"/>
      <c r="V1363" s="160"/>
      <c r="W1363" s="160"/>
      <c r="X1363" s="151"/>
      <c r="Y1363" s="151"/>
      <c r="Z1363" s="151"/>
      <c r="AA1363" s="151"/>
      <c r="AB1363" s="151"/>
      <c r="AC1363" s="151"/>
      <c r="AD1363" s="151"/>
      <c r="AE1363" s="151"/>
      <c r="AF1363" s="151"/>
      <c r="AG1363" s="151" t="s">
        <v>250</v>
      </c>
      <c r="AH1363" s="151">
        <v>0</v>
      </c>
      <c r="AI1363" s="151"/>
      <c r="AJ1363" s="151"/>
      <c r="AK1363" s="151"/>
      <c r="AL1363" s="151"/>
      <c r="AM1363" s="151"/>
      <c r="AN1363" s="151"/>
      <c r="AO1363" s="151"/>
      <c r="AP1363" s="151"/>
      <c r="AQ1363" s="151"/>
      <c r="AR1363" s="151"/>
      <c r="AS1363" s="151"/>
      <c r="AT1363" s="151"/>
      <c r="AU1363" s="151"/>
      <c r="AV1363" s="151"/>
      <c r="AW1363" s="151"/>
      <c r="AX1363" s="151"/>
      <c r="AY1363" s="151"/>
      <c r="AZ1363" s="151"/>
      <c r="BA1363" s="151"/>
      <c r="BB1363" s="151"/>
      <c r="BC1363" s="151"/>
      <c r="BD1363" s="151"/>
      <c r="BE1363" s="151"/>
      <c r="BF1363" s="151"/>
      <c r="BG1363" s="151"/>
      <c r="BH1363" s="151"/>
    </row>
    <row r="1364" spans="1:60" outlineLevel="1">
      <c r="A1364" s="158"/>
      <c r="B1364" s="159"/>
      <c r="C1364" s="198" t="s">
        <v>3012</v>
      </c>
      <c r="D1364" s="190"/>
      <c r="E1364" s="191">
        <v>2</v>
      </c>
      <c r="F1364" s="160"/>
      <c r="G1364" s="160"/>
      <c r="H1364" s="160"/>
      <c r="I1364" s="160"/>
      <c r="J1364" s="160"/>
      <c r="K1364" s="160"/>
      <c r="L1364" s="160"/>
      <c r="M1364" s="160"/>
      <c r="N1364" s="160"/>
      <c r="O1364" s="160"/>
      <c r="P1364" s="160"/>
      <c r="Q1364" s="160"/>
      <c r="R1364" s="160"/>
      <c r="S1364" s="160"/>
      <c r="T1364" s="160"/>
      <c r="U1364" s="160"/>
      <c r="V1364" s="160"/>
      <c r="W1364" s="160"/>
      <c r="X1364" s="151"/>
      <c r="Y1364" s="151"/>
      <c r="Z1364" s="151"/>
      <c r="AA1364" s="151"/>
      <c r="AB1364" s="151"/>
      <c r="AC1364" s="151"/>
      <c r="AD1364" s="151"/>
      <c r="AE1364" s="151"/>
      <c r="AF1364" s="151"/>
      <c r="AG1364" s="151" t="s">
        <v>250</v>
      </c>
      <c r="AH1364" s="151">
        <v>0</v>
      </c>
      <c r="AI1364" s="151"/>
      <c r="AJ1364" s="151"/>
      <c r="AK1364" s="151"/>
      <c r="AL1364" s="151"/>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row>
    <row r="1365" spans="1:60" outlineLevel="1">
      <c r="A1365" s="158"/>
      <c r="B1365" s="159"/>
      <c r="C1365" s="198" t="s">
        <v>3013</v>
      </c>
      <c r="D1365" s="190"/>
      <c r="E1365" s="191">
        <v>2</v>
      </c>
      <c r="F1365" s="160"/>
      <c r="G1365" s="160"/>
      <c r="H1365" s="160"/>
      <c r="I1365" s="160"/>
      <c r="J1365" s="160"/>
      <c r="K1365" s="160"/>
      <c r="L1365" s="160"/>
      <c r="M1365" s="160"/>
      <c r="N1365" s="160"/>
      <c r="O1365" s="160"/>
      <c r="P1365" s="160"/>
      <c r="Q1365" s="160"/>
      <c r="R1365" s="160"/>
      <c r="S1365" s="160"/>
      <c r="T1365" s="160"/>
      <c r="U1365" s="160"/>
      <c r="V1365" s="160"/>
      <c r="W1365" s="160"/>
      <c r="X1365" s="151"/>
      <c r="Y1365" s="151"/>
      <c r="Z1365" s="151"/>
      <c r="AA1365" s="151"/>
      <c r="AB1365" s="151"/>
      <c r="AC1365" s="151"/>
      <c r="AD1365" s="151"/>
      <c r="AE1365" s="151"/>
      <c r="AF1365" s="151"/>
      <c r="AG1365" s="151" t="s">
        <v>250</v>
      </c>
      <c r="AH1365" s="151">
        <v>0</v>
      </c>
      <c r="AI1365" s="151"/>
      <c r="AJ1365" s="151"/>
      <c r="AK1365" s="151"/>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row>
    <row r="1366" spans="1:60" outlineLevel="1">
      <c r="A1366" s="158"/>
      <c r="B1366" s="159"/>
      <c r="C1366" s="198" t="s">
        <v>3014</v>
      </c>
      <c r="D1366" s="190"/>
      <c r="E1366" s="191">
        <v>12</v>
      </c>
      <c r="F1366" s="160"/>
      <c r="G1366" s="160"/>
      <c r="H1366" s="160"/>
      <c r="I1366" s="160"/>
      <c r="J1366" s="160"/>
      <c r="K1366" s="160"/>
      <c r="L1366" s="160"/>
      <c r="M1366" s="160"/>
      <c r="N1366" s="160"/>
      <c r="O1366" s="160"/>
      <c r="P1366" s="160"/>
      <c r="Q1366" s="160"/>
      <c r="R1366" s="160"/>
      <c r="S1366" s="160"/>
      <c r="T1366" s="160"/>
      <c r="U1366" s="160"/>
      <c r="V1366" s="160"/>
      <c r="W1366" s="160"/>
      <c r="X1366" s="151"/>
      <c r="Y1366" s="151"/>
      <c r="Z1366" s="151"/>
      <c r="AA1366" s="151"/>
      <c r="AB1366" s="151"/>
      <c r="AC1366" s="151"/>
      <c r="AD1366" s="151"/>
      <c r="AE1366" s="151"/>
      <c r="AF1366" s="151"/>
      <c r="AG1366" s="151" t="s">
        <v>250</v>
      </c>
      <c r="AH1366" s="151">
        <v>0</v>
      </c>
      <c r="AI1366" s="151"/>
      <c r="AJ1366" s="151"/>
      <c r="AK1366" s="151"/>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row>
    <row r="1367" spans="1:60" outlineLevel="1">
      <c r="A1367" s="158"/>
      <c r="B1367" s="159"/>
      <c r="C1367" s="198" t="s">
        <v>3015</v>
      </c>
      <c r="D1367" s="190"/>
      <c r="E1367" s="191">
        <v>8</v>
      </c>
      <c r="F1367" s="160"/>
      <c r="G1367" s="160"/>
      <c r="H1367" s="160"/>
      <c r="I1367" s="160"/>
      <c r="J1367" s="160"/>
      <c r="K1367" s="160"/>
      <c r="L1367" s="160"/>
      <c r="M1367" s="160"/>
      <c r="N1367" s="160"/>
      <c r="O1367" s="160"/>
      <c r="P1367" s="160"/>
      <c r="Q1367" s="160"/>
      <c r="R1367" s="160"/>
      <c r="S1367" s="160"/>
      <c r="T1367" s="160"/>
      <c r="U1367" s="160"/>
      <c r="V1367" s="160"/>
      <c r="W1367" s="160"/>
      <c r="X1367" s="151"/>
      <c r="Y1367" s="151"/>
      <c r="Z1367" s="151"/>
      <c r="AA1367" s="151"/>
      <c r="AB1367" s="151"/>
      <c r="AC1367" s="151"/>
      <c r="AD1367" s="151"/>
      <c r="AE1367" s="151"/>
      <c r="AF1367" s="151"/>
      <c r="AG1367" s="151" t="s">
        <v>250</v>
      </c>
      <c r="AH1367" s="151">
        <v>0</v>
      </c>
      <c r="AI1367" s="151"/>
      <c r="AJ1367" s="151"/>
      <c r="AK1367" s="151"/>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row>
    <row r="1368" spans="1:60" outlineLevel="1">
      <c r="A1368" s="158"/>
      <c r="B1368" s="159"/>
      <c r="C1368" s="198" t="s">
        <v>3016</v>
      </c>
      <c r="D1368" s="190"/>
      <c r="E1368" s="191">
        <v>14</v>
      </c>
      <c r="F1368" s="160"/>
      <c r="G1368" s="160"/>
      <c r="H1368" s="160"/>
      <c r="I1368" s="160"/>
      <c r="J1368" s="160"/>
      <c r="K1368" s="160"/>
      <c r="L1368" s="160"/>
      <c r="M1368" s="160"/>
      <c r="N1368" s="160"/>
      <c r="O1368" s="160"/>
      <c r="P1368" s="160"/>
      <c r="Q1368" s="160"/>
      <c r="R1368" s="160"/>
      <c r="S1368" s="160"/>
      <c r="T1368" s="160"/>
      <c r="U1368" s="160"/>
      <c r="V1368" s="160"/>
      <c r="W1368" s="160"/>
      <c r="X1368" s="151"/>
      <c r="Y1368" s="151"/>
      <c r="Z1368" s="151"/>
      <c r="AA1368" s="151"/>
      <c r="AB1368" s="151"/>
      <c r="AC1368" s="151"/>
      <c r="AD1368" s="151"/>
      <c r="AE1368" s="151"/>
      <c r="AF1368" s="151"/>
      <c r="AG1368" s="151" t="s">
        <v>250</v>
      </c>
      <c r="AH1368" s="151">
        <v>0</v>
      </c>
      <c r="AI1368" s="151"/>
      <c r="AJ1368" s="151"/>
      <c r="AK1368" s="151"/>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row>
    <row r="1369" spans="1:60" outlineLevel="1">
      <c r="A1369" s="158"/>
      <c r="B1369" s="159"/>
      <c r="C1369" s="198" t="s">
        <v>3017</v>
      </c>
      <c r="D1369" s="190"/>
      <c r="E1369" s="191">
        <v>2</v>
      </c>
      <c r="F1369" s="160"/>
      <c r="G1369" s="160"/>
      <c r="H1369" s="160"/>
      <c r="I1369" s="160"/>
      <c r="J1369" s="160"/>
      <c r="K1369" s="160"/>
      <c r="L1369" s="160"/>
      <c r="M1369" s="160"/>
      <c r="N1369" s="160"/>
      <c r="O1369" s="160"/>
      <c r="P1369" s="160"/>
      <c r="Q1369" s="160"/>
      <c r="R1369" s="160"/>
      <c r="S1369" s="160"/>
      <c r="T1369" s="160"/>
      <c r="U1369" s="160"/>
      <c r="V1369" s="160"/>
      <c r="W1369" s="160"/>
      <c r="X1369" s="151"/>
      <c r="Y1369" s="151"/>
      <c r="Z1369" s="151"/>
      <c r="AA1369" s="151"/>
      <c r="AB1369" s="151"/>
      <c r="AC1369" s="151"/>
      <c r="AD1369" s="151"/>
      <c r="AE1369" s="151"/>
      <c r="AF1369" s="151"/>
      <c r="AG1369" s="151" t="s">
        <v>250</v>
      </c>
      <c r="AH1369" s="151">
        <v>0</v>
      </c>
      <c r="AI1369" s="151"/>
      <c r="AJ1369" s="151"/>
      <c r="AK1369" s="151"/>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row>
    <row r="1370" spans="1:60" outlineLevel="1">
      <c r="A1370" s="158"/>
      <c r="B1370" s="159"/>
      <c r="C1370" s="198" t="s">
        <v>3018</v>
      </c>
      <c r="D1370" s="190"/>
      <c r="E1370" s="191">
        <v>10</v>
      </c>
      <c r="F1370" s="160"/>
      <c r="G1370" s="160"/>
      <c r="H1370" s="160"/>
      <c r="I1370" s="160"/>
      <c r="J1370" s="160"/>
      <c r="K1370" s="160"/>
      <c r="L1370" s="160"/>
      <c r="M1370" s="160"/>
      <c r="N1370" s="160"/>
      <c r="O1370" s="160"/>
      <c r="P1370" s="160"/>
      <c r="Q1370" s="160"/>
      <c r="R1370" s="160"/>
      <c r="S1370" s="160"/>
      <c r="T1370" s="160"/>
      <c r="U1370" s="160"/>
      <c r="V1370" s="160"/>
      <c r="W1370" s="160"/>
      <c r="X1370" s="151"/>
      <c r="Y1370" s="151"/>
      <c r="Z1370" s="151"/>
      <c r="AA1370" s="151"/>
      <c r="AB1370" s="151"/>
      <c r="AC1370" s="151"/>
      <c r="AD1370" s="151"/>
      <c r="AE1370" s="151"/>
      <c r="AF1370" s="151"/>
      <c r="AG1370" s="151" t="s">
        <v>250</v>
      </c>
      <c r="AH1370" s="151">
        <v>0</v>
      </c>
      <c r="AI1370" s="151"/>
      <c r="AJ1370" s="151"/>
      <c r="AK1370" s="151"/>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row>
    <row r="1371" spans="1:60" outlineLevel="1">
      <c r="A1371" s="158"/>
      <c r="B1371" s="159"/>
      <c r="C1371" s="198" t="s">
        <v>3019</v>
      </c>
      <c r="D1371" s="190"/>
      <c r="E1371" s="191">
        <v>6</v>
      </c>
      <c r="F1371" s="160"/>
      <c r="G1371" s="160"/>
      <c r="H1371" s="160"/>
      <c r="I1371" s="160"/>
      <c r="J1371" s="160"/>
      <c r="K1371" s="160"/>
      <c r="L1371" s="160"/>
      <c r="M1371" s="160"/>
      <c r="N1371" s="160"/>
      <c r="O1371" s="160"/>
      <c r="P1371" s="160"/>
      <c r="Q1371" s="160"/>
      <c r="R1371" s="160"/>
      <c r="S1371" s="160"/>
      <c r="T1371" s="160"/>
      <c r="U1371" s="160"/>
      <c r="V1371" s="160"/>
      <c r="W1371" s="160"/>
      <c r="X1371" s="151"/>
      <c r="Y1371" s="151"/>
      <c r="Z1371" s="151"/>
      <c r="AA1371" s="151"/>
      <c r="AB1371" s="151"/>
      <c r="AC1371" s="151"/>
      <c r="AD1371" s="151"/>
      <c r="AE1371" s="151"/>
      <c r="AF1371" s="151"/>
      <c r="AG1371" s="151" t="s">
        <v>250</v>
      </c>
      <c r="AH1371" s="151">
        <v>0</v>
      </c>
      <c r="AI1371" s="151"/>
      <c r="AJ1371" s="151"/>
      <c r="AK1371" s="151"/>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row>
    <row r="1372" spans="1:60" outlineLevel="1">
      <c r="A1372" s="158"/>
      <c r="B1372" s="159"/>
      <c r="C1372" s="198" t="s">
        <v>3020</v>
      </c>
      <c r="D1372" s="190"/>
      <c r="E1372" s="191">
        <v>16</v>
      </c>
      <c r="F1372" s="160"/>
      <c r="G1372" s="160"/>
      <c r="H1372" s="160"/>
      <c r="I1372" s="160"/>
      <c r="J1372" s="160"/>
      <c r="K1372" s="160"/>
      <c r="L1372" s="160"/>
      <c r="M1372" s="160"/>
      <c r="N1372" s="160"/>
      <c r="O1372" s="160"/>
      <c r="P1372" s="160"/>
      <c r="Q1372" s="160"/>
      <c r="R1372" s="160"/>
      <c r="S1372" s="160"/>
      <c r="T1372" s="160"/>
      <c r="U1372" s="160"/>
      <c r="V1372" s="160"/>
      <c r="W1372" s="160"/>
      <c r="X1372" s="151"/>
      <c r="Y1372" s="151"/>
      <c r="Z1372" s="151"/>
      <c r="AA1372" s="151"/>
      <c r="AB1372" s="151"/>
      <c r="AC1372" s="151"/>
      <c r="AD1372" s="151"/>
      <c r="AE1372" s="151"/>
      <c r="AF1372" s="151"/>
      <c r="AG1372" s="151" t="s">
        <v>250</v>
      </c>
      <c r="AH1372" s="151">
        <v>0</v>
      </c>
      <c r="AI1372" s="151"/>
      <c r="AJ1372" s="151"/>
      <c r="AK1372" s="151"/>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row>
    <row r="1373" spans="1:60" outlineLevel="1">
      <c r="A1373" s="158"/>
      <c r="B1373" s="159"/>
      <c r="C1373" s="198" t="s">
        <v>3021</v>
      </c>
      <c r="D1373" s="190"/>
      <c r="E1373" s="191">
        <v>2</v>
      </c>
      <c r="F1373" s="160"/>
      <c r="G1373" s="160"/>
      <c r="H1373" s="160"/>
      <c r="I1373" s="160"/>
      <c r="J1373" s="160"/>
      <c r="K1373" s="160"/>
      <c r="L1373" s="160"/>
      <c r="M1373" s="160"/>
      <c r="N1373" s="160"/>
      <c r="O1373" s="160"/>
      <c r="P1373" s="160"/>
      <c r="Q1373" s="160"/>
      <c r="R1373" s="160"/>
      <c r="S1373" s="160"/>
      <c r="T1373" s="160"/>
      <c r="U1373" s="160"/>
      <c r="V1373" s="160"/>
      <c r="W1373" s="160"/>
      <c r="X1373" s="151"/>
      <c r="Y1373" s="151"/>
      <c r="Z1373" s="151"/>
      <c r="AA1373" s="151"/>
      <c r="AB1373" s="151"/>
      <c r="AC1373" s="151"/>
      <c r="AD1373" s="151"/>
      <c r="AE1373" s="151"/>
      <c r="AF1373" s="151"/>
      <c r="AG1373" s="151" t="s">
        <v>250</v>
      </c>
      <c r="AH1373" s="151">
        <v>0</v>
      </c>
      <c r="AI1373" s="151"/>
      <c r="AJ1373" s="151"/>
      <c r="AK1373" s="151"/>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row>
    <row r="1374" spans="1:60" outlineLevel="1">
      <c r="A1374" s="158"/>
      <c r="B1374" s="159"/>
      <c r="C1374" s="198" t="s">
        <v>3022</v>
      </c>
      <c r="D1374" s="190"/>
      <c r="E1374" s="191">
        <v>10</v>
      </c>
      <c r="F1374" s="160"/>
      <c r="G1374" s="160"/>
      <c r="H1374" s="160"/>
      <c r="I1374" s="160"/>
      <c r="J1374" s="160"/>
      <c r="K1374" s="160"/>
      <c r="L1374" s="160"/>
      <c r="M1374" s="160"/>
      <c r="N1374" s="160"/>
      <c r="O1374" s="160"/>
      <c r="P1374" s="160"/>
      <c r="Q1374" s="160"/>
      <c r="R1374" s="160"/>
      <c r="S1374" s="160"/>
      <c r="T1374" s="160"/>
      <c r="U1374" s="160"/>
      <c r="V1374" s="160"/>
      <c r="W1374" s="160"/>
      <c r="X1374" s="151"/>
      <c r="Y1374" s="151"/>
      <c r="Z1374" s="151"/>
      <c r="AA1374" s="151"/>
      <c r="AB1374" s="151"/>
      <c r="AC1374" s="151"/>
      <c r="AD1374" s="151"/>
      <c r="AE1374" s="151"/>
      <c r="AF1374" s="151"/>
      <c r="AG1374" s="151" t="s">
        <v>250</v>
      </c>
      <c r="AH1374" s="151">
        <v>0</v>
      </c>
      <c r="AI1374" s="151"/>
      <c r="AJ1374" s="151"/>
      <c r="AK1374" s="151"/>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row>
    <row r="1375" spans="1:60" outlineLevel="1">
      <c r="A1375" s="158"/>
      <c r="B1375" s="159"/>
      <c r="C1375" s="198" t="s">
        <v>3023</v>
      </c>
      <c r="D1375" s="190"/>
      <c r="E1375" s="191">
        <v>2</v>
      </c>
      <c r="F1375" s="160"/>
      <c r="G1375" s="160"/>
      <c r="H1375" s="160"/>
      <c r="I1375" s="160"/>
      <c r="J1375" s="160"/>
      <c r="K1375" s="160"/>
      <c r="L1375" s="160"/>
      <c r="M1375" s="160"/>
      <c r="N1375" s="160"/>
      <c r="O1375" s="160"/>
      <c r="P1375" s="160"/>
      <c r="Q1375" s="160"/>
      <c r="R1375" s="160"/>
      <c r="S1375" s="160"/>
      <c r="T1375" s="160"/>
      <c r="U1375" s="160"/>
      <c r="V1375" s="160"/>
      <c r="W1375" s="160"/>
      <c r="X1375" s="151"/>
      <c r="Y1375" s="151"/>
      <c r="Z1375" s="151"/>
      <c r="AA1375" s="151"/>
      <c r="AB1375" s="151"/>
      <c r="AC1375" s="151"/>
      <c r="AD1375" s="151"/>
      <c r="AE1375" s="151"/>
      <c r="AF1375" s="151"/>
      <c r="AG1375" s="151" t="s">
        <v>250</v>
      </c>
      <c r="AH1375" s="151">
        <v>0</v>
      </c>
      <c r="AI1375" s="151"/>
      <c r="AJ1375" s="151"/>
      <c r="AK1375" s="151"/>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row>
    <row r="1376" spans="1:60" outlineLevel="1">
      <c r="A1376" s="158"/>
      <c r="B1376" s="159"/>
      <c r="C1376" s="198" t="s">
        <v>3024</v>
      </c>
      <c r="D1376" s="190"/>
      <c r="E1376" s="191">
        <v>2</v>
      </c>
      <c r="F1376" s="160"/>
      <c r="G1376" s="160"/>
      <c r="H1376" s="160"/>
      <c r="I1376" s="160"/>
      <c r="J1376" s="160"/>
      <c r="K1376" s="160"/>
      <c r="L1376" s="160"/>
      <c r="M1376" s="160"/>
      <c r="N1376" s="160"/>
      <c r="O1376" s="160"/>
      <c r="P1376" s="160"/>
      <c r="Q1376" s="160"/>
      <c r="R1376" s="160"/>
      <c r="S1376" s="160"/>
      <c r="T1376" s="160"/>
      <c r="U1376" s="160"/>
      <c r="V1376" s="160"/>
      <c r="W1376" s="160"/>
      <c r="X1376" s="151"/>
      <c r="Y1376" s="151"/>
      <c r="Z1376" s="151"/>
      <c r="AA1376" s="151"/>
      <c r="AB1376" s="151"/>
      <c r="AC1376" s="151"/>
      <c r="AD1376" s="151"/>
      <c r="AE1376" s="151"/>
      <c r="AF1376" s="151"/>
      <c r="AG1376" s="151" t="s">
        <v>250</v>
      </c>
      <c r="AH1376" s="151">
        <v>0</v>
      </c>
      <c r="AI1376" s="151"/>
      <c r="AJ1376" s="151"/>
      <c r="AK1376" s="151"/>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row>
    <row r="1377" spans="1:60" outlineLevel="1">
      <c r="A1377" s="158"/>
      <c r="B1377" s="159"/>
      <c r="C1377" s="198" t="s">
        <v>3025</v>
      </c>
      <c r="D1377" s="190"/>
      <c r="E1377" s="191">
        <v>8</v>
      </c>
      <c r="F1377" s="160"/>
      <c r="G1377" s="160"/>
      <c r="H1377" s="160"/>
      <c r="I1377" s="160"/>
      <c r="J1377" s="160"/>
      <c r="K1377" s="160"/>
      <c r="L1377" s="160"/>
      <c r="M1377" s="160"/>
      <c r="N1377" s="160"/>
      <c r="O1377" s="160"/>
      <c r="P1377" s="160"/>
      <c r="Q1377" s="160"/>
      <c r="R1377" s="160"/>
      <c r="S1377" s="160"/>
      <c r="T1377" s="160"/>
      <c r="U1377" s="160"/>
      <c r="V1377" s="160"/>
      <c r="W1377" s="160"/>
      <c r="X1377" s="151"/>
      <c r="Y1377" s="151"/>
      <c r="Z1377" s="151"/>
      <c r="AA1377" s="151"/>
      <c r="AB1377" s="151"/>
      <c r="AC1377" s="151"/>
      <c r="AD1377" s="151"/>
      <c r="AE1377" s="151"/>
      <c r="AF1377" s="151"/>
      <c r="AG1377" s="151" t="s">
        <v>250</v>
      </c>
      <c r="AH1377" s="151">
        <v>0</v>
      </c>
      <c r="AI1377" s="151"/>
      <c r="AJ1377" s="151"/>
      <c r="AK1377" s="151"/>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row>
    <row r="1378" spans="1:60" outlineLevel="1">
      <c r="A1378" s="168">
        <v>124</v>
      </c>
      <c r="B1378" s="169" t="s">
        <v>3026</v>
      </c>
      <c r="C1378" s="185" t="s">
        <v>3027</v>
      </c>
      <c r="D1378" s="170" t="s">
        <v>685</v>
      </c>
      <c r="E1378" s="171">
        <v>1.1387</v>
      </c>
      <c r="F1378" s="172">
        <v>0</v>
      </c>
      <c r="G1378" s="173">
        <f>ROUND(E1378*F1378,2)</f>
        <v>0</v>
      </c>
      <c r="H1378" s="172"/>
      <c r="I1378" s="173">
        <f>ROUND(E1378*H1378,2)</f>
        <v>0</v>
      </c>
      <c r="J1378" s="172"/>
      <c r="K1378" s="173">
        <f>ROUND(E1378*J1378,2)</f>
        <v>0</v>
      </c>
      <c r="L1378" s="173">
        <v>21</v>
      </c>
      <c r="M1378" s="173">
        <f>G1378*(1+L1378/100)</f>
        <v>0</v>
      </c>
      <c r="N1378" s="173">
        <v>0</v>
      </c>
      <c r="O1378" s="173">
        <f>ROUND(E1378*N1378,2)</f>
        <v>0</v>
      </c>
      <c r="P1378" s="173">
        <v>0</v>
      </c>
      <c r="Q1378" s="173">
        <f>ROUND(E1378*P1378,2)</f>
        <v>0</v>
      </c>
      <c r="R1378" s="173" t="s">
        <v>1193</v>
      </c>
      <c r="S1378" s="173" t="s">
        <v>201</v>
      </c>
      <c r="T1378" s="174" t="s">
        <v>245</v>
      </c>
      <c r="U1378" s="160">
        <v>4.9470000000000001</v>
      </c>
      <c r="V1378" s="160">
        <f>ROUND(E1378*U1378,2)</f>
        <v>5.63</v>
      </c>
      <c r="W1378" s="160"/>
      <c r="X1378" s="151"/>
      <c r="Y1378" s="151"/>
      <c r="Z1378" s="151"/>
      <c r="AA1378" s="151"/>
      <c r="AB1378" s="151"/>
      <c r="AC1378" s="151"/>
      <c r="AD1378" s="151"/>
      <c r="AE1378" s="151"/>
      <c r="AF1378" s="151"/>
      <c r="AG1378" s="151" t="s">
        <v>967</v>
      </c>
      <c r="AH1378" s="151"/>
      <c r="AI1378" s="151"/>
      <c r="AJ1378" s="151"/>
      <c r="AK1378" s="151"/>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row>
    <row r="1379" spans="1:60" outlineLevel="1">
      <c r="A1379" s="158"/>
      <c r="B1379" s="159"/>
      <c r="C1379" s="315" t="s">
        <v>1024</v>
      </c>
      <c r="D1379" s="316"/>
      <c r="E1379" s="316"/>
      <c r="F1379" s="316"/>
      <c r="G1379" s="316"/>
      <c r="H1379" s="160"/>
      <c r="I1379" s="160"/>
      <c r="J1379" s="160"/>
      <c r="K1379" s="160"/>
      <c r="L1379" s="160"/>
      <c r="M1379" s="160"/>
      <c r="N1379" s="160"/>
      <c r="O1379" s="160"/>
      <c r="P1379" s="160"/>
      <c r="Q1379" s="160"/>
      <c r="R1379" s="160"/>
      <c r="S1379" s="160"/>
      <c r="T1379" s="160"/>
      <c r="U1379" s="160"/>
      <c r="V1379" s="160"/>
      <c r="W1379" s="160"/>
      <c r="X1379" s="151"/>
      <c r="Y1379" s="151"/>
      <c r="Z1379" s="151"/>
      <c r="AA1379" s="151"/>
      <c r="AB1379" s="151"/>
      <c r="AC1379" s="151"/>
      <c r="AD1379" s="151"/>
      <c r="AE1379" s="151"/>
      <c r="AF1379" s="151"/>
      <c r="AG1379" s="151" t="s">
        <v>248</v>
      </c>
      <c r="AH1379" s="151"/>
      <c r="AI1379" s="151"/>
      <c r="AJ1379" s="151"/>
      <c r="AK1379" s="151"/>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row>
    <row r="1380" spans="1:60" ht="22.5" outlineLevel="1">
      <c r="A1380" s="176">
        <v>125</v>
      </c>
      <c r="B1380" s="177" t="s">
        <v>1182</v>
      </c>
      <c r="C1380" s="186" t="s">
        <v>1183</v>
      </c>
      <c r="D1380" s="178" t="s">
        <v>685</v>
      </c>
      <c r="E1380" s="179">
        <v>0.91722000000000004</v>
      </c>
      <c r="F1380" s="180">
        <v>0</v>
      </c>
      <c r="G1380" s="181">
        <f>ROUND(E1380*F1380,2)</f>
        <v>0</v>
      </c>
      <c r="H1380" s="180"/>
      <c r="I1380" s="181">
        <f>ROUND(E1380*H1380,2)</f>
        <v>0</v>
      </c>
      <c r="J1380" s="180"/>
      <c r="K1380" s="181">
        <f>ROUND(E1380*J1380,2)</f>
        <v>0</v>
      </c>
      <c r="L1380" s="181">
        <v>21</v>
      </c>
      <c r="M1380" s="181">
        <f>G1380*(1+L1380/100)</f>
        <v>0</v>
      </c>
      <c r="N1380" s="181">
        <v>0</v>
      </c>
      <c r="O1380" s="181">
        <f>ROUND(E1380*N1380,2)</f>
        <v>0</v>
      </c>
      <c r="P1380" s="181">
        <v>0</v>
      </c>
      <c r="Q1380" s="181">
        <f>ROUND(E1380*P1380,2)</f>
        <v>0</v>
      </c>
      <c r="R1380" s="181" t="s">
        <v>800</v>
      </c>
      <c r="S1380" s="181" t="s">
        <v>201</v>
      </c>
      <c r="T1380" s="182" t="s">
        <v>245</v>
      </c>
      <c r="U1380" s="160">
        <v>0.93300000000000005</v>
      </c>
      <c r="V1380" s="160">
        <f>ROUND(E1380*U1380,2)</f>
        <v>0.86</v>
      </c>
      <c r="W1380" s="160"/>
      <c r="X1380" s="151"/>
      <c r="Y1380" s="151"/>
      <c r="Z1380" s="151"/>
      <c r="AA1380" s="151"/>
      <c r="AB1380" s="151"/>
      <c r="AC1380" s="151"/>
      <c r="AD1380" s="151"/>
      <c r="AE1380" s="151"/>
      <c r="AF1380" s="151"/>
      <c r="AG1380" s="151" t="s">
        <v>951</v>
      </c>
      <c r="AH1380" s="151"/>
      <c r="AI1380" s="151"/>
      <c r="AJ1380" s="151"/>
      <c r="AK1380" s="151"/>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row>
    <row r="1381" spans="1:60" outlineLevel="1">
      <c r="A1381" s="168">
        <v>126</v>
      </c>
      <c r="B1381" s="169" t="s">
        <v>952</v>
      </c>
      <c r="C1381" s="185" t="s">
        <v>953</v>
      </c>
      <c r="D1381" s="170" t="s">
        <v>685</v>
      </c>
      <c r="E1381" s="171">
        <v>0.91722000000000004</v>
      </c>
      <c r="F1381" s="172">
        <v>0</v>
      </c>
      <c r="G1381" s="173">
        <f>ROUND(E1381*F1381,2)</f>
        <v>0</v>
      </c>
      <c r="H1381" s="172"/>
      <c r="I1381" s="173">
        <f>ROUND(E1381*H1381,2)</f>
        <v>0</v>
      </c>
      <c r="J1381" s="172"/>
      <c r="K1381" s="173">
        <f>ROUND(E1381*J1381,2)</f>
        <v>0</v>
      </c>
      <c r="L1381" s="173">
        <v>21</v>
      </c>
      <c r="M1381" s="173">
        <f>G1381*(1+L1381/100)</f>
        <v>0</v>
      </c>
      <c r="N1381" s="173">
        <v>0</v>
      </c>
      <c r="O1381" s="173">
        <f>ROUND(E1381*N1381,2)</f>
        <v>0</v>
      </c>
      <c r="P1381" s="173">
        <v>0</v>
      </c>
      <c r="Q1381" s="173">
        <f>ROUND(E1381*P1381,2)</f>
        <v>0</v>
      </c>
      <c r="R1381" s="173" t="s">
        <v>800</v>
      </c>
      <c r="S1381" s="173" t="s">
        <v>201</v>
      </c>
      <c r="T1381" s="174" t="s">
        <v>245</v>
      </c>
      <c r="U1381" s="160">
        <v>0.49</v>
      </c>
      <c r="V1381" s="160">
        <f>ROUND(E1381*U1381,2)</f>
        <v>0.45</v>
      </c>
      <c r="W1381" s="160"/>
      <c r="X1381" s="151"/>
      <c r="Y1381" s="151"/>
      <c r="Z1381" s="151"/>
      <c r="AA1381" s="151"/>
      <c r="AB1381" s="151"/>
      <c r="AC1381" s="151"/>
      <c r="AD1381" s="151"/>
      <c r="AE1381" s="151"/>
      <c r="AF1381" s="151"/>
      <c r="AG1381" s="151" t="s">
        <v>951</v>
      </c>
      <c r="AH1381" s="151"/>
      <c r="AI1381" s="151"/>
      <c r="AJ1381" s="151"/>
      <c r="AK1381" s="151"/>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row>
    <row r="1382" spans="1:60" outlineLevel="1">
      <c r="A1382" s="158"/>
      <c r="B1382" s="159"/>
      <c r="C1382" s="319" t="s">
        <v>1184</v>
      </c>
      <c r="D1382" s="320"/>
      <c r="E1382" s="320"/>
      <c r="F1382" s="320"/>
      <c r="G1382" s="320"/>
      <c r="H1382" s="160"/>
      <c r="I1382" s="160"/>
      <c r="J1382" s="160"/>
      <c r="K1382" s="160"/>
      <c r="L1382" s="160"/>
      <c r="M1382" s="160"/>
      <c r="N1382" s="160"/>
      <c r="O1382" s="160"/>
      <c r="P1382" s="160"/>
      <c r="Q1382" s="160"/>
      <c r="R1382" s="160"/>
      <c r="S1382" s="160"/>
      <c r="T1382" s="160"/>
      <c r="U1382" s="160"/>
      <c r="V1382" s="160"/>
      <c r="W1382" s="160"/>
      <c r="X1382" s="151"/>
      <c r="Y1382" s="151"/>
      <c r="Z1382" s="151"/>
      <c r="AA1382" s="151"/>
      <c r="AB1382" s="151"/>
      <c r="AC1382" s="151"/>
      <c r="AD1382" s="151"/>
      <c r="AE1382" s="151"/>
      <c r="AF1382" s="151"/>
      <c r="AG1382" s="151" t="s">
        <v>204</v>
      </c>
      <c r="AH1382" s="151"/>
      <c r="AI1382" s="151"/>
      <c r="AJ1382" s="151"/>
      <c r="AK1382" s="151"/>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row>
    <row r="1383" spans="1:60" outlineLevel="1">
      <c r="A1383" s="176">
        <v>127</v>
      </c>
      <c r="B1383" s="177" t="s">
        <v>955</v>
      </c>
      <c r="C1383" s="186" t="s">
        <v>956</v>
      </c>
      <c r="D1383" s="178" t="s">
        <v>685</v>
      </c>
      <c r="E1383" s="179">
        <v>9.1721800000000009</v>
      </c>
      <c r="F1383" s="180">
        <v>0</v>
      </c>
      <c r="G1383" s="181">
        <f>ROUND(E1383*F1383,2)</f>
        <v>0</v>
      </c>
      <c r="H1383" s="180"/>
      <c r="I1383" s="181">
        <f>ROUND(E1383*H1383,2)</f>
        <v>0</v>
      </c>
      <c r="J1383" s="180"/>
      <c r="K1383" s="181">
        <f>ROUND(E1383*J1383,2)</f>
        <v>0</v>
      </c>
      <c r="L1383" s="181">
        <v>21</v>
      </c>
      <c r="M1383" s="181">
        <f>G1383*(1+L1383/100)</f>
        <v>0</v>
      </c>
      <c r="N1383" s="181">
        <v>0</v>
      </c>
      <c r="O1383" s="181">
        <f>ROUND(E1383*N1383,2)</f>
        <v>0</v>
      </c>
      <c r="P1383" s="181">
        <v>0</v>
      </c>
      <c r="Q1383" s="181">
        <f>ROUND(E1383*P1383,2)</f>
        <v>0</v>
      </c>
      <c r="R1383" s="181" t="s">
        <v>800</v>
      </c>
      <c r="S1383" s="181" t="s">
        <v>201</v>
      </c>
      <c r="T1383" s="182" t="s">
        <v>245</v>
      </c>
      <c r="U1383" s="160">
        <v>0</v>
      </c>
      <c r="V1383" s="160">
        <f>ROUND(E1383*U1383,2)</f>
        <v>0</v>
      </c>
      <c r="W1383" s="160"/>
      <c r="X1383" s="151"/>
      <c r="Y1383" s="151"/>
      <c r="Z1383" s="151"/>
      <c r="AA1383" s="151"/>
      <c r="AB1383" s="151"/>
      <c r="AC1383" s="151"/>
      <c r="AD1383" s="151"/>
      <c r="AE1383" s="151"/>
      <c r="AF1383" s="151"/>
      <c r="AG1383" s="151" t="s">
        <v>951</v>
      </c>
      <c r="AH1383" s="151"/>
      <c r="AI1383" s="151"/>
      <c r="AJ1383" s="151"/>
      <c r="AK1383" s="151"/>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row>
    <row r="1384" spans="1:60" outlineLevel="1">
      <c r="A1384" s="176">
        <v>128</v>
      </c>
      <c r="B1384" s="177" t="s">
        <v>957</v>
      </c>
      <c r="C1384" s="186" t="s">
        <v>958</v>
      </c>
      <c r="D1384" s="178" t="s">
        <v>685</v>
      </c>
      <c r="E1384" s="179">
        <v>0.91722000000000004</v>
      </c>
      <c r="F1384" s="180">
        <v>0</v>
      </c>
      <c r="G1384" s="181">
        <f>ROUND(E1384*F1384,2)</f>
        <v>0</v>
      </c>
      <c r="H1384" s="180"/>
      <c r="I1384" s="181">
        <f>ROUND(E1384*H1384,2)</f>
        <v>0</v>
      </c>
      <c r="J1384" s="180"/>
      <c r="K1384" s="181">
        <f>ROUND(E1384*J1384,2)</f>
        <v>0</v>
      </c>
      <c r="L1384" s="181">
        <v>21</v>
      </c>
      <c r="M1384" s="181">
        <f>G1384*(1+L1384/100)</f>
        <v>0</v>
      </c>
      <c r="N1384" s="181">
        <v>0</v>
      </c>
      <c r="O1384" s="181">
        <f>ROUND(E1384*N1384,2)</f>
        <v>0</v>
      </c>
      <c r="P1384" s="181">
        <v>0</v>
      </c>
      <c r="Q1384" s="181">
        <f>ROUND(E1384*P1384,2)</f>
        <v>0</v>
      </c>
      <c r="R1384" s="181" t="s">
        <v>800</v>
      </c>
      <c r="S1384" s="181" t="s">
        <v>201</v>
      </c>
      <c r="T1384" s="182" t="s">
        <v>245</v>
      </c>
      <c r="U1384" s="160">
        <v>0.94199999999999995</v>
      </c>
      <c r="V1384" s="160">
        <f>ROUND(E1384*U1384,2)</f>
        <v>0.86</v>
      </c>
      <c r="W1384" s="160"/>
      <c r="X1384" s="151"/>
      <c r="Y1384" s="151"/>
      <c r="Z1384" s="151"/>
      <c r="AA1384" s="151"/>
      <c r="AB1384" s="151"/>
      <c r="AC1384" s="151"/>
      <c r="AD1384" s="151"/>
      <c r="AE1384" s="151"/>
      <c r="AF1384" s="151"/>
      <c r="AG1384" s="151" t="s">
        <v>951</v>
      </c>
      <c r="AH1384" s="151"/>
      <c r="AI1384" s="151"/>
      <c r="AJ1384" s="151"/>
      <c r="AK1384" s="151"/>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row>
    <row r="1385" spans="1:60" outlineLevel="1">
      <c r="A1385" s="176">
        <v>129</v>
      </c>
      <c r="B1385" s="177" t="s">
        <v>963</v>
      </c>
      <c r="C1385" s="186" t="s">
        <v>1975</v>
      </c>
      <c r="D1385" s="178" t="s">
        <v>685</v>
      </c>
      <c r="E1385" s="179">
        <v>0.91722000000000004</v>
      </c>
      <c r="F1385" s="180">
        <v>0</v>
      </c>
      <c r="G1385" s="181">
        <f>ROUND(E1385*F1385,2)</f>
        <v>0</v>
      </c>
      <c r="H1385" s="180"/>
      <c r="I1385" s="181">
        <f>ROUND(E1385*H1385,2)</f>
        <v>0</v>
      </c>
      <c r="J1385" s="180"/>
      <c r="K1385" s="181">
        <f>ROUND(E1385*J1385,2)</f>
        <v>0</v>
      </c>
      <c r="L1385" s="181">
        <v>21</v>
      </c>
      <c r="M1385" s="181">
        <f>G1385*(1+L1385/100)</f>
        <v>0</v>
      </c>
      <c r="N1385" s="181">
        <v>0</v>
      </c>
      <c r="O1385" s="181">
        <f>ROUND(E1385*N1385,2)</f>
        <v>0</v>
      </c>
      <c r="P1385" s="181">
        <v>0</v>
      </c>
      <c r="Q1385" s="181">
        <f>ROUND(E1385*P1385,2)</f>
        <v>0</v>
      </c>
      <c r="R1385" s="181"/>
      <c r="S1385" s="181" t="s">
        <v>201</v>
      </c>
      <c r="T1385" s="182" t="s">
        <v>245</v>
      </c>
      <c r="U1385" s="160">
        <v>6.0000000000000001E-3</v>
      </c>
      <c r="V1385" s="160">
        <f>ROUND(E1385*U1385,2)</f>
        <v>0.01</v>
      </c>
      <c r="W1385" s="160"/>
      <c r="X1385" s="151"/>
      <c r="Y1385" s="151"/>
      <c r="Z1385" s="151"/>
      <c r="AA1385" s="151"/>
      <c r="AB1385" s="151"/>
      <c r="AC1385" s="151"/>
      <c r="AD1385" s="151"/>
      <c r="AE1385" s="151"/>
      <c r="AF1385" s="151"/>
      <c r="AG1385" s="151" t="s">
        <v>951</v>
      </c>
      <c r="AH1385" s="151"/>
      <c r="AI1385" s="151"/>
      <c r="AJ1385" s="151"/>
      <c r="AK1385" s="151"/>
      <c r="AL1385" s="151"/>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row>
    <row r="1386" spans="1:60">
      <c r="A1386" s="162" t="s">
        <v>197</v>
      </c>
      <c r="B1386" s="163" t="s">
        <v>141</v>
      </c>
      <c r="C1386" s="184" t="s">
        <v>142</v>
      </c>
      <c r="D1386" s="164"/>
      <c r="E1386" s="165"/>
      <c r="F1386" s="166"/>
      <c r="G1386" s="166">
        <f>SUMIF(AG1387:AG1448,"&lt;&gt;NOR",G1387:G1448)</f>
        <v>0</v>
      </c>
      <c r="H1386" s="166"/>
      <c r="I1386" s="166">
        <f>SUM(I1387:I1448)</f>
        <v>0</v>
      </c>
      <c r="J1386" s="166"/>
      <c r="K1386" s="166">
        <f>SUM(K1387:K1448)</f>
        <v>0</v>
      </c>
      <c r="L1386" s="166"/>
      <c r="M1386" s="166">
        <f>SUM(M1387:M1448)</f>
        <v>0</v>
      </c>
      <c r="N1386" s="166"/>
      <c r="O1386" s="166">
        <f>SUM(O1387:O1448)</f>
        <v>91.130000000000052</v>
      </c>
      <c r="P1386" s="166"/>
      <c r="Q1386" s="166">
        <f>SUM(Q1387:Q1448)</f>
        <v>0</v>
      </c>
      <c r="R1386" s="166"/>
      <c r="S1386" s="166"/>
      <c r="T1386" s="167"/>
      <c r="U1386" s="161"/>
      <c r="V1386" s="161">
        <f>SUM(V1387:V1448)</f>
        <v>274.83</v>
      </c>
      <c r="W1386" s="161"/>
      <c r="AG1386" t="s">
        <v>198</v>
      </c>
    </row>
    <row r="1387" spans="1:60" outlineLevel="1">
      <c r="A1387" s="168">
        <v>130</v>
      </c>
      <c r="B1387" s="169" t="s">
        <v>3028</v>
      </c>
      <c r="C1387" s="185" t="s">
        <v>3029</v>
      </c>
      <c r="D1387" s="170" t="s">
        <v>211</v>
      </c>
      <c r="E1387" s="171">
        <v>1</v>
      </c>
      <c r="F1387" s="172">
        <v>0</v>
      </c>
      <c r="G1387" s="173">
        <f>ROUND(E1387*F1387,2)</f>
        <v>0</v>
      </c>
      <c r="H1387" s="172"/>
      <c r="I1387" s="173">
        <f>ROUND(E1387*H1387,2)</f>
        <v>0</v>
      </c>
      <c r="J1387" s="172"/>
      <c r="K1387" s="173">
        <f>ROUND(E1387*J1387,2)</f>
        <v>0</v>
      </c>
      <c r="L1387" s="173">
        <v>21</v>
      </c>
      <c r="M1387" s="173">
        <f>G1387*(1+L1387/100)</f>
        <v>0</v>
      </c>
      <c r="N1387" s="173">
        <v>0</v>
      </c>
      <c r="O1387" s="173">
        <f>ROUND(E1387*N1387,2)</f>
        <v>0</v>
      </c>
      <c r="P1387" s="173">
        <v>0</v>
      </c>
      <c r="Q1387" s="173">
        <f>ROUND(E1387*P1387,2)</f>
        <v>0</v>
      </c>
      <c r="R1387" s="173"/>
      <c r="S1387" s="173" t="s">
        <v>212</v>
      </c>
      <c r="T1387" s="174" t="s">
        <v>202</v>
      </c>
      <c r="U1387" s="160">
        <v>0</v>
      </c>
      <c r="V1387" s="160">
        <f>ROUND(E1387*U1387,2)</f>
        <v>0</v>
      </c>
      <c r="W1387" s="160"/>
      <c r="X1387" s="151"/>
      <c r="Y1387" s="151"/>
      <c r="Z1387" s="151"/>
      <c r="AA1387" s="151"/>
      <c r="AB1387" s="151"/>
      <c r="AC1387" s="151"/>
      <c r="AD1387" s="151"/>
      <c r="AE1387" s="151"/>
      <c r="AF1387" s="151"/>
      <c r="AG1387" s="151" t="s">
        <v>246</v>
      </c>
      <c r="AH1387" s="151"/>
      <c r="AI1387" s="151"/>
      <c r="AJ1387" s="151"/>
      <c r="AK1387" s="151"/>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row>
    <row r="1388" spans="1:60" outlineLevel="1">
      <c r="A1388" s="158"/>
      <c r="B1388" s="159"/>
      <c r="C1388" s="198" t="s">
        <v>3030</v>
      </c>
      <c r="D1388" s="190"/>
      <c r="E1388" s="191">
        <v>1</v>
      </c>
      <c r="F1388" s="160"/>
      <c r="G1388" s="160"/>
      <c r="H1388" s="160"/>
      <c r="I1388" s="160"/>
      <c r="J1388" s="160"/>
      <c r="K1388" s="160"/>
      <c r="L1388" s="160"/>
      <c r="M1388" s="160"/>
      <c r="N1388" s="160"/>
      <c r="O1388" s="160"/>
      <c r="P1388" s="160"/>
      <c r="Q1388" s="160"/>
      <c r="R1388" s="160"/>
      <c r="S1388" s="160"/>
      <c r="T1388" s="160"/>
      <c r="U1388" s="160"/>
      <c r="V1388" s="160"/>
      <c r="W1388" s="160"/>
      <c r="X1388" s="151"/>
      <c r="Y1388" s="151"/>
      <c r="Z1388" s="151"/>
      <c r="AA1388" s="151"/>
      <c r="AB1388" s="151"/>
      <c r="AC1388" s="151"/>
      <c r="AD1388" s="151"/>
      <c r="AE1388" s="151"/>
      <c r="AF1388" s="151"/>
      <c r="AG1388" s="151" t="s">
        <v>250</v>
      </c>
      <c r="AH1388" s="151">
        <v>0</v>
      </c>
      <c r="AI1388" s="151"/>
      <c r="AJ1388" s="151"/>
      <c r="AK1388" s="151"/>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row>
    <row r="1389" spans="1:60" outlineLevel="1">
      <c r="A1389" s="168">
        <v>131</v>
      </c>
      <c r="B1389" s="169" t="s">
        <v>3031</v>
      </c>
      <c r="C1389" s="185" t="s">
        <v>3032</v>
      </c>
      <c r="D1389" s="170" t="s">
        <v>211</v>
      </c>
      <c r="E1389" s="171">
        <v>1</v>
      </c>
      <c r="F1389" s="172">
        <v>0</v>
      </c>
      <c r="G1389" s="173">
        <f>ROUND(E1389*F1389,2)</f>
        <v>0</v>
      </c>
      <c r="H1389" s="172"/>
      <c r="I1389" s="173">
        <f>ROUND(E1389*H1389,2)</f>
        <v>0</v>
      </c>
      <c r="J1389" s="172"/>
      <c r="K1389" s="173">
        <f>ROUND(E1389*J1389,2)</f>
        <v>0</v>
      </c>
      <c r="L1389" s="173">
        <v>21</v>
      </c>
      <c r="M1389" s="173">
        <f>G1389*(1+L1389/100)</f>
        <v>0</v>
      </c>
      <c r="N1389" s="173">
        <v>0.15</v>
      </c>
      <c r="O1389" s="173">
        <f>ROUND(E1389*N1389,2)</f>
        <v>0.15</v>
      </c>
      <c r="P1389" s="173">
        <v>0</v>
      </c>
      <c r="Q1389" s="173">
        <f>ROUND(E1389*P1389,2)</f>
        <v>0</v>
      </c>
      <c r="R1389" s="173"/>
      <c r="S1389" s="173" t="s">
        <v>212</v>
      </c>
      <c r="T1389" s="174" t="s">
        <v>202</v>
      </c>
      <c r="U1389" s="160">
        <v>0</v>
      </c>
      <c r="V1389" s="160">
        <f>ROUND(E1389*U1389,2)</f>
        <v>0</v>
      </c>
      <c r="W1389" s="160"/>
      <c r="X1389" s="151"/>
      <c r="Y1389" s="151"/>
      <c r="Z1389" s="151"/>
      <c r="AA1389" s="151"/>
      <c r="AB1389" s="151"/>
      <c r="AC1389" s="151"/>
      <c r="AD1389" s="151"/>
      <c r="AE1389" s="151"/>
      <c r="AF1389" s="151"/>
      <c r="AG1389" s="151" t="s">
        <v>665</v>
      </c>
      <c r="AH1389" s="151"/>
      <c r="AI1389" s="151"/>
      <c r="AJ1389" s="151"/>
      <c r="AK1389" s="151"/>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row>
    <row r="1390" spans="1:60" outlineLevel="1">
      <c r="A1390" s="158"/>
      <c r="B1390" s="159"/>
      <c r="C1390" s="319" t="s">
        <v>3033</v>
      </c>
      <c r="D1390" s="320"/>
      <c r="E1390" s="320"/>
      <c r="F1390" s="320"/>
      <c r="G1390" s="320"/>
      <c r="H1390" s="160"/>
      <c r="I1390" s="160"/>
      <c r="J1390" s="160"/>
      <c r="K1390" s="160"/>
      <c r="L1390" s="160"/>
      <c r="M1390" s="160"/>
      <c r="N1390" s="160"/>
      <c r="O1390" s="160"/>
      <c r="P1390" s="160"/>
      <c r="Q1390" s="160"/>
      <c r="R1390" s="160"/>
      <c r="S1390" s="160"/>
      <c r="T1390" s="160"/>
      <c r="U1390" s="160"/>
      <c r="V1390" s="160"/>
      <c r="W1390" s="160"/>
      <c r="X1390" s="151"/>
      <c r="Y1390" s="151"/>
      <c r="Z1390" s="151"/>
      <c r="AA1390" s="151"/>
      <c r="AB1390" s="151"/>
      <c r="AC1390" s="151"/>
      <c r="AD1390" s="151"/>
      <c r="AE1390" s="151"/>
      <c r="AF1390" s="151"/>
      <c r="AG1390" s="151" t="s">
        <v>204</v>
      </c>
      <c r="AH1390" s="151"/>
      <c r="AI1390" s="151"/>
      <c r="AJ1390" s="151"/>
      <c r="AK1390" s="151"/>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row>
    <row r="1391" spans="1:60" outlineLevel="1">
      <c r="A1391" s="158"/>
      <c r="B1391" s="159"/>
      <c r="C1391" s="198" t="s">
        <v>3034</v>
      </c>
      <c r="D1391" s="190"/>
      <c r="E1391" s="191">
        <v>1</v>
      </c>
      <c r="F1391" s="160"/>
      <c r="G1391" s="160"/>
      <c r="H1391" s="160"/>
      <c r="I1391" s="160"/>
      <c r="J1391" s="160"/>
      <c r="K1391" s="160"/>
      <c r="L1391" s="160"/>
      <c r="M1391" s="160"/>
      <c r="N1391" s="160"/>
      <c r="O1391" s="160"/>
      <c r="P1391" s="160"/>
      <c r="Q1391" s="160"/>
      <c r="R1391" s="160"/>
      <c r="S1391" s="160"/>
      <c r="T1391" s="160"/>
      <c r="U1391" s="160"/>
      <c r="V1391" s="160"/>
      <c r="W1391" s="160"/>
      <c r="X1391" s="151"/>
      <c r="Y1391" s="151"/>
      <c r="Z1391" s="151"/>
      <c r="AA1391" s="151"/>
      <c r="AB1391" s="151"/>
      <c r="AC1391" s="151"/>
      <c r="AD1391" s="151"/>
      <c r="AE1391" s="151"/>
      <c r="AF1391" s="151"/>
      <c r="AG1391" s="151" t="s">
        <v>250</v>
      </c>
      <c r="AH1391" s="151">
        <v>0</v>
      </c>
      <c r="AI1391" s="151"/>
      <c r="AJ1391" s="151"/>
      <c r="AK1391" s="151"/>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row>
    <row r="1392" spans="1:60" outlineLevel="1">
      <c r="A1392" s="168">
        <v>132</v>
      </c>
      <c r="B1392" s="169" t="s">
        <v>3035</v>
      </c>
      <c r="C1392" s="185" t="s">
        <v>3036</v>
      </c>
      <c r="D1392" s="170" t="s">
        <v>211</v>
      </c>
      <c r="E1392" s="171">
        <v>1</v>
      </c>
      <c r="F1392" s="172">
        <v>0</v>
      </c>
      <c r="G1392" s="173">
        <f>ROUND(E1392*F1392,2)</f>
        <v>0</v>
      </c>
      <c r="H1392" s="172"/>
      <c r="I1392" s="173">
        <f>ROUND(E1392*H1392,2)</f>
        <v>0</v>
      </c>
      <c r="J1392" s="172"/>
      <c r="K1392" s="173">
        <f>ROUND(E1392*J1392,2)</f>
        <v>0</v>
      </c>
      <c r="L1392" s="173">
        <v>21</v>
      </c>
      <c r="M1392" s="173">
        <f>G1392*(1+L1392/100)</f>
        <v>0</v>
      </c>
      <c r="N1392" s="173">
        <v>0.15</v>
      </c>
      <c r="O1392" s="173">
        <f>ROUND(E1392*N1392,2)</f>
        <v>0.15</v>
      </c>
      <c r="P1392" s="173">
        <v>0</v>
      </c>
      <c r="Q1392" s="173">
        <f>ROUND(E1392*P1392,2)</f>
        <v>0</v>
      </c>
      <c r="R1392" s="173"/>
      <c r="S1392" s="173" t="s">
        <v>212</v>
      </c>
      <c r="T1392" s="174" t="s">
        <v>202</v>
      </c>
      <c r="U1392" s="160">
        <v>0</v>
      </c>
      <c r="V1392" s="160">
        <f>ROUND(E1392*U1392,2)</f>
        <v>0</v>
      </c>
      <c r="W1392" s="160"/>
      <c r="X1392" s="151"/>
      <c r="Y1392" s="151"/>
      <c r="Z1392" s="151"/>
      <c r="AA1392" s="151"/>
      <c r="AB1392" s="151"/>
      <c r="AC1392" s="151"/>
      <c r="AD1392" s="151"/>
      <c r="AE1392" s="151"/>
      <c r="AF1392" s="151"/>
      <c r="AG1392" s="151" t="s">
        <v>665</v>
      </c>
      <c r="AH1392" s="151"/>
      <c r="AI1392" s="151"/>
      <c r="AJ1392" s="151"/>
      <c r="AK1392" s="151"/>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row>
    <row r="1393" spans="1:60" outlineLevel="1">
      <c r="A1393" s="158"/>
      <c r="B1393" s="159"/>
      <c r="C1393" s="319" t="s">
        <v>3033</v>
      </c>
      <c r="D1393" s="320"/>
      <c r="E1393" s="320"/>
      <c r="F1393" s="320"/>
      <c r="G1393" s="320"/>
      <c r="H1393" s="160"/>
      <c r="I1393" s="160"/>
      <c r="J1393" s="160"/>
      <c r="K1393" s="160"/>
      <c r="L1393" s="160"/>
      <c r="M1393" s="160"/>
      <c r="N1393" s="160"/>
      <c r="O1393" s="160"/>
      <c r="P1393" s="160"/>
      <c r="Q1393" s="160"/>
      <c r="R1393" s="160"/>
      <c r="S1393" s="160"/>
      <c r="T1393" s="160"/>
      <c r="U1393" s="160"/>
      <c r="V1393" s="160"/>
      <c r="W1393" s="160"/>
      <c r="X1393" s="151"/>
      <c r="Y1393" s="151"/>
      <c r="Z1393" s="151"/>
      <c r="AA1393" s="151"/>
      <c r="AB1393" s="151"/>
      <c r="AC1393" s="151"/>
      <c r="AD1393" s="151"/>
      <c r="AE1393" s="151"/>
      <c r="AF1393" s="151"/>
      <c r="AG1393" s="151" t="s">
        <v>204</v>
      </c>
      <c r="AH1393" s="151"/>
      <c r="AI1393" s="151"/>
      <c r="AJ1393" s="151"/>
      <c r="AK1393" s="151"/>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row>
    <row r="1394" spans="1:60" outlineLevel="1">
      <c r="A1394" s="158"/>
      <c r="B1394" s="159"/>
      <c r="C1394" s="198" t="s">
        <v>3034</v>
      </c>
      <c r="D1394" s="190"/>
      <c r="E1394" s="191">
        <v>1</v>
      </c>
      <c r="F1394" s="160"/>
      <c r="G1394" s="160"/>
      <c r="H1394" s="160"/>
      <c r="I1394" s="160"/>
      <c r="J1394" s="160"/>
      <c r="K1394" s="160"/>
      <c r="L1394" s="160"/>
      <c r="M1394" s="160"/>
      <c r="N1394" s="160"/>
      <c r="O1394" s="160"/>
      <c r="P1394" s="160"/>
      <c r="Q1394" s="160"/>
      <c r="R1394" s="160"/>
      <c r="S1394" s="160"/>
      <c r="T1394" s="160"/>
      <c r="U1394" s="160"/>
      <c r="V1394" s="160"/>
      <c r="W1394" s="160"/>
      <c r="X1394" s="151"/>
      <c r="Y1394" s="151"/>
      <c r="Z1394" s="151"/>
      <c r="AA1394" s="151"/>
      <c r="AB1394" s="151"/>
      <c r="AC1394" s="151"/>
      <c r="AD1394" s="151"/>
      <c r="AE1394" s="151"/>
      <c r="AF1394" s="151"/>
      <c r="AG1394" s="151" t="s">
        <v>250</v>
      </c>
      <c r="AH1394" s="151">
        <v>0</v>
      </c>
      <c r="AI1394" s="151"/>
      <c r="AJ1394" s="151"/>
      <c r="AK1394" s="151"/>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row>
    <row r="1395" spans="1:60" outlineLevel="1">
      <c r="A1395" s="168">
        <v>133</v>
      </c>
      <c r="B1395" s="169" t="s">
        <v>3037</v>
      </c>
      <c r="C1395" s="185" t="s">
        <v>3038</v>
      </c>
      <c r="D1395" s="170" t="s">
        <v>211</v>
      </c>
      <c r="E1395" s="171">
        <v>1</v>
      </c>
      <c r="F1395" s="172">
        <v>0</v>
      </c>
      <c r="G1395" s="173">
        <f>ROUND(E1395*F1395,2)</f>
        <v>0</v>
      </c>
      <c r="H1395" s="172"/>
      <c r="I1395" s="173">
        <f>ROUND(E1395*H1395,2)</f>
        <v>0</v>
      </c>
      <c r="J1395" s="172"/>
      <c r="K1395" s="173">
        <f>ROUND(E1395*J1395,2)</f>
        <v>0</v>
      </c>
      <c r="L1395" s="173">
        <v>21</v>
      </c>
      <c r="M1395" s="173">
        <f>G1395*(1+L1395/100)</f>
        <v>0</v>
      </c>
      <c r="N1395" s="173">
        <v>0.15</v>
      </c>
      <c r="O1395" s="173">
        <f>ROUND(E1395*N1395,2)</f>
        <v>0.15</v>
      </c>
      <c r="P1395" s="173">
        <v>0</v>
      </c>
      <c r="Q1395" s="173">
        <f>ROUND(E1395*P1395,2)</f>
        <v>0</v>
      </c>
      <c r="R1395" s="173"/>
      <c r="S1395" s="173" t="s">
        <v>212</v>
      </c>
      <c r="T1395" s="174" t="s">
        <v>202</v>
      </c>
      <c r="U1395" s="160">
        <v>0</v>
      </c>
      <c r="V1395" s="160">
        <f>ROUND(E1395*U1395,2)</f>
        <v>0</v>
      </c>
      <c r="W1395" s="160"/>
      <c r="X1395" s="151"/>
      <c r="Y1395" s="151"/>
      <c r="Z1395" s="151"/>
      <c r="AA1395" s="151"/>
      <c r="AB1395" s="151"/>
      <c r="AC1395" s="151"/>
      <c r="AD1395" s="151"/>
      <c r="AE1395" s="151"/>
      <c r="AF1395" s="151"/>
      <c r="AG1395" s="151" t="s">
        <v>665</v>
      </c>
      <c r="AH1395" s="151"/>
      <c r="AI1395" s="151"/>
      <c r="AJ1395" s="151"/>
      <c r="AK1395" s="151"/>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row>
    <row r="1396" spans="1:60" outlineLevel="1">
      <c r="A1396" s="158"/>
      <c r="B1396" s="159"/>
      <c r="C1396" s="319" t="s">
        <v>3039</v>
      </c>
      <c r="D1396" s="320"/>
      <c r="E1396" s="320"/>
      <c r="F1396" s="320"/>
      <c r="G1396" s="320"/>
      <c r="H1396" s="160"/>
      <c r="I1396" s="160"/>
      <c r="J1396" s="160"/>
      <c r="K1396" s="160"/>
      <c r="L1396" s="160"/>
      <c r="M1396" s="160"/>
      <c r="N1396" s="160"/>
      <c r="O1396" s="160"/>
      <c r="P1396" s="160"/>
      <c r="Q1396" s="160"/>
      <c r="R1396" s="160"/>
      <c r="S1396" s="160"/>
      <c r="T1396" s="160"/>
      <c r="U1396" s="160"/>
      <c r="V1396" s="160"/>
      <c r="W1396" s="160"/>
      <c r="X1396" s="151"/>
      <c r="Y1396" s="151"/>
      <c r="Z1396" s="151"/>
      <c r="AA1396" s="151"/>
      <c r="AB1396" s="151"/>
      <c r="AC1396" s="151"/>
      <c r="AD1396" s="151"/>
      <c r="AE1396" s="151"/>
      <c r="AF1396" s="151"/>
      <c r="AG1396" s="151" t="s">
        <v>204</v>
      </c>
      <c r="AH1396" s="151"/>
      <c r="AI1396" s="151"/>
      <c r="AJ1396" s="151"/>
      <c r="AK1396" s="151"/>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row>
    <row r="1397" spans="1:60" outlineLevel="1">
      <c r="A1397" s="158"/>
      <c r="B1397" s="159"/>
      <c r="C1397" s="198" t="s">
        <v>3040</v>
      </c>
      <c r="D1397" s="190"/>
      <c r="E1397" s="191">
        <v>1</v>
      </c>
      <c r="F1397" s="160"/>
      <c r="G1397" s="160"/>
      <c r="H1397" s="160"/>
      <c r="I1397" s="160"/>
      <c r="J1397" s="160"/>
      <c r="K1397" s="160"/>
      <c r="L1397" s="160"/>
      <c r="M1397" s="160"/>
      <c r="N1397" s="160"/>
      <c r="O1397" s="160"/>
      <c r="P1397" s="160"/>
      <c r="Q1397" s="160"/>
      <c r="R1397" s="160"/>
      <c r="S1397" s="160"/>
      <c r="T1397" s="160"/>
      <c r="U1397" s="160"/>
      <c r="V1397" s="160"/>
      <c r="W1397" s="160"/>
      <c r="X1397" s="151"/>
      <c r="Y1397" s="151"/>
      <c r="Z1397" s="151"/>
      <c r="AA1397" s="151"/>
      <c r="AB1397" s="151"/>
      <c r="AC1397" s="151"/>
      <c r="AD1397" s="151"/>
      <c r="AE1397" s="151"/>
      <c r="AF1397" s="151"/>
      <c r="AG1397" s="151" t="s">
        <v>250</v>
      </c>
      <c r="AH1397" s="151">
        <v>0</v>
      </c>
      <c r="AI1397" s="151"/>
      <c r="AJ1397" s="151"/>
      <c r="AK1397" s="151"/>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row>
    <row r="1398" spans="1:60" outlineLevel="1">
      <c r="A1398" s="168">
        <v>134</v>
      </c>
      <c r="B1398" s="169" t="s">
        <v>3041</v>
      </c>
      <c r="C1398" s="185" t="s">
        <v>3042</v>
      </c>
      <c r="D1398" s="170" t="s">
        <v>211</v>
      </c>
      <c r="E1398" s="171">
        <v>1</v>
      </c>
      <c r="F1398" s="172">
        <v>0</v>
      </c>
      <c r="G1398" s="173">
        <f>ROUND(E1398*F1398,2)</f>
        <v>0</v>
      </c>
      <c r="H1398" s="172"/>
      <c r="I1398" s="173">
        <f>ROUND(E1398*H1398,2)</f>
        <v>0</v>
      </c>
      <c r="J1398" s="172"/>
      <c r="K1398" s="173">
        <f>ROUND(E1398*J1398,2)</f>
        <v>0</v>
      </c>
      <c r="L1398" s="173">
        <v>21</v>
      </c>
      <c r="M1398" s="173">
        <f>G1398*(1+L1398/100)</f>
        <v>0</v>
      </c>
      <c r="N1398" s="173">
        <v>0.15</v>
      </c>
      <c r="O1398" s="173">
        <f>ROUND(E1398*N1398,2)</f>
        <v>0.15</v>
      </c>
      <c r="P1398" s="173">
        <v>0</v>
      </c>
      <c r="Q1398" s="173">
        <f>ROUND(E1398*P1398,2)</f>
        <v>0</v>
      </c>
      <c r="R1398" s="173"/>
      <c r="S1398" s="173" t="s">
        <v>212</v>
      </c>
      <c r="T1398" s="174" t="s">
        <v>202</v>
      </c>
      <c r="U1398" s="160">
        <v>0</v>
      </c>
      <c r="V1398" s="160">
        <f>ROUND(E1398*U1398,2)</f>
        <v>0</v>
      </c>
      <c r="W1398" s="160"/>
      <c r="X1398" s="151"/>
      <c r="Y1398" s="151"/>
      <c r="Z1398" s="151"/>
      <c r="AA1398" s="151"/>
      <c r="AB1398" s="151"/>
      <c r="AC1398" s="151"/>
      <c r="AD1398" s="151"/>
      <c r="AE1398" s="151"/>
      <c r="AF1398" s="151"/>
      <c r="AG1398" s="151" t="s">
        <v>665</v>
      </c>
      <c r="AH1398" s="151"/>
      <c r="AI1398" s="151"/>
      <c r="AJ1398" s="151"/>
      <c r="AK1398" s="151"/>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row>
    <row r="1399" spans="1:60" outlineLevel="1">
      <c r="A1399" s="158"/>
      <c r="B1399" s="159"/>
      <c r="C1399" s="319" t="s">
        <v>3043</v>
      </c>
      <c r="D1399" s="320"/>
      <c r="E1399" s="320"/>
      <c r="F1399" s="320"/>
      <c r="G1399" s="320"/>
      <c r="H1399" s="160"/>
      <c r="I1399" s="160"/>
      <c r="J1399" s="160"/>
      <c r="K1399" s="160"/>
      <c r="L1399" s="160"/>
      <c r="M1399" s="160"/>
      <c r="N1399" s="160"/>
      <c r="O1399" s="160"/>
      <c r="P1399" s="160"/>
      <c r="Q1399" s="160"/>
      <c r="R1399" s="160"/>
      <c r="S1399" s="160"/>
      <c r="T1399" s="160"/>
      <c r="U1399" s="160"/>
      <c r="V1399" s="160"/>
      <c r="W1399" s="160"/>
      <c r="X1399" s="151"/>
      <c r="Y1399" s="151"/>
      <c r="Z1399" s="151"/>
      <c r="AA1399" s="151"/>
      <c r="AB1399" s="151"/>
      <c r="AC1399" s="151"/>
      <c r="AD1399" s="151"/>
      <c r="AE1399" s="151"/>
      <c r="AF1399" s="151"/>
      <c r="AG1399" s="151" t="s">
        <v>204</v>
      </c>
      <c r="AH1399" s="151"/>
      <c r="AI1399" s="151"/>
      <c r="AJ1399" s="151"/>
      <c r="AK1399" s="151"/>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row>
    <row r="1400" spans="1:60" outlineLevel="1">
      <c r="A1400" s="158"/>
      <c r="B1400" s="159"/>
      <c r="C1400" s="198" t="s">
        <v>3040</v>
      </c>
      <c r="D1400" s="190"/>
      <c r="E1400" s="191">
        <v>1</v>
      </c>
      <c r="F1400" s="160"/>
      <c r="G1400" s="160"/>
      <c r="H1400" s="160"/>
      <c r="I1400" s="160"/>
      <c r="J1400" s="160"/>
      <c r="K1400" s="160"/>
      <c r="L1400" s="160"/>
      <c r="M1400" s="160"/>
      <c r="N1400" s="160"/>
      <c r="O1400" s="160"/>
      <c r="P1400" s="160"/>
      <c r="Q1400" s="160"/>
      <c r="R1400" s="160"/>
      <c r="S1400" s="160"/>
      <c r="T1400" s="160"/>
      <c r="U1400" s="160"/>
      <c r="V1400" s="160"/>
      <c r="W1400" s="160"/>
      <c r="X1400" s="151"/>
      <c r="Y1400" s="151"/>
      <c r="Z1400" s="151"/>
      <c r="AA1400" s="151"/>
      <c r="AB1400" s="151"/>
      <c r="AC1400" s="151"/>
      <c r="AD1400" s="151"/>
      <c r="AE1400" s="151"/>
      <c r="AF1400" s="151"/>
      <c r="AG1400" s="151" t="s">
        <v>250</v>
      </c>
      <c r="AH1400" s="151">
        <v>0</v>
      </c>
      <c r="AI1400" s="151"/>
      <c r="AJ1400" s="151"/>
      <c r="AK1400" s="151"/>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row>
    <row r="1401" spans="1:60" outlineLevel="1">
      <c r="A1401" s="168">
        <v>135</v>
      </c>
      <c r="B1401" s="169" t="s">
        <v>3044</v>
      </c>
      <c r="C1401" s="185" t="s">
        <v>3045</v>
      </c>
      <c r="D1401" s="170" t="s">
        <v>211</v>
      </c>
      <c r="E1401" s="171">
        <v>1</v>
      </c>
      <c r="F1401" s="172">
        <v>0</v>
      </c>
      <c r="G1401" s="173">
        <f>ROUND(E1401*F1401,2)</f>
        <v>0</v>
      </c>
      <c r="H1401" s="172"/>
      <c r="I1401" s="173">
        <f>ROUND(E1401*H1401,2)</f>
        <v>0</v>
      </c>
      <c r="J1401" s="172"/>
      <c r="K1401" s="173">
        <f>ROUND(E1401*J1401,2)</f>
        <v>0</v>
      </c>
      <c r="L1401" s="173">
        <v>21</v>
      </c>
      <c r="M1401" s="173">
        <f>G1401*(1+L1401/100)</f>
        <v>0</v>
      </c>
      <c r="N1401" s="173">
        <v>0.15</v>
      </c>
      <c r="O1401" s="173">
        <f>ROUND(E1401*N1401,2)</f>
        <v>0.15</v>
      </c>
      <c r="P1401" s="173">
        <v>0</v>
      </c>
      <c r="Q1401" s="173">
        <f>ROUND(E1401*P1401,2)</f>
        <v>0</v>
      </c>
      <c r="R1401" s="173"/>
      <c r="S1401" s="173" t="s">
        <v>212</v>
      </c>
      <c r="T1401" s="174" t="s">
        <v>202</v>
      </c>
      <c r="U1401" s="160">
        <v>0</v>
      </c>
      <c r="V1401" s="160">
        <f>ROUND(E1401*U1401,2)</f>
        <v>0</v>
      </c>
      <c r="W1401" s="160"/>
      <c r="X1401" s="151"/>
      <c r="Y1401" s="151"/>
      <c r="Z1401" s="151"/>
      <c r="AA1401" s="151"/>
      <c r="AB1401" s="151"/>
      <c r="AC1401" s="151"/>
      <c r="AD1401" s="151"/>
      <c r="AE1401" s="151"/>
      <c r="AF1401" s="151"/>
      <c r="AG1401" s="151" t="s">
        <v>665</v>
      </c>
      <c r="AH1401" s="151"/>
      <c r="AI1401" s="151"/>
      <c r="AJ1401" s="151"/>
      <c r="AK1401" s="151"/>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row>
    <row r="1402" spans="1:60" ht="22.5" outlineLevel="1">
      <c r="A1402" s="158"/>
      <c r="B1402" s="159"/>
      <c r="C1402" s="319" t="s">
        <v>3046</v>
      </c>
      <c r="D1402" s="320"/>
      <c r="E1402" s="320"/>
      <c r="F1402" s="320"/>
      <c r="G1402" s="320"/>
      <c r="H1402" s="160"/>
      <c r="I1402" s="160"/>
      <c r="J1402" s="160"/>
      <c r="K1402" s="160"/>
      <c r="L1402" s="160"/>
      <c r="M1402" s="160"/>
      <c r="N1402" s="160"/>
      <c r="O1402" s="160"/>
      <c r="P1402" s="160"/>
      <c r="Q1402" s="160"/>
      <c r="R1402" s="160"/>
      <c r="S1402" s="160"/>
      <c r="T1402" s="160"/>
      <c r="U1402" s="160"/>
      <c r="V1402" s="160"/>
      <c r="W1402" s="160"/>
      <c r="X1402" s="151"/>
      <c r="Y1402" s="151"/>
      <c r="Z1402" s="151"/>
      <c r="AA1402" s="151"/>
      <c r="AB1402" s="151"/>
      <c r="AC1402" s="151"/>
      <c r="AD1402" s="151"/>
      <c r="AE1402" s="151"/>
      <c r="AF1402" s="151"/>
      <c r="AG1402" s="151" t="s">
        <v>204</v>
      </c>
      <c r="AH1402" s="151"/>
      <c r="AI1402" s="151"/>
      <c r="AJ1402" s="151"/>
      <c r="AK1402" s="151"/>
      <c r="AL1402" s="151"/>
      <c r="AM1402" s="151"/>
      <c r="AN1402" s="151"/>
      <c r="AO1402" s="151"/>
      <c r="AP1402" s="151"/>
      <c r="AQ1402" s="151"/>
      <c r="AR1402" s="151"/>
      <c r="AS1402" s="151"/>
      <c r="AT1402" s="151"/>
      <c r="AU1402" s="151"/>
      <c r="AV1402" s="151"/>
      <c r="AW1402" s="151"/>
      <c r="AX1402" s="151"/>
      <c r="AY1402" s="151"/>
      <c r="AZ1402" s="151"/>
      <c r="BA1402" s="175" t="str">
        <f>C1402</f>
        <v>Bleskosvod na střeše objektu zůstane zachován, na fasádě v místech kde bude proveden zateplovací systém, bude bleskosvod demontován a osazen nový ve stávající dimenzi (FeZn pr. 8mm) i trase</v>
      </c>
      <c r="BB1402" s="151"/>
      <c r="BC1402" s="151"/>
      <c r="BD1402" s="151"/>
      <c r="BE1402" s="151"/>
      <c r="BF1402" s="151"/>
      <c r="BG1402" s="151"/>
      <c r="BH1402" s="151"/>
    </row>
    <row r="1403" spans="1:60" outlineLevel="1">
      <c r="A1403" s="158"/>
      <c r="B1403" s="159"/>
      <c r="C1403" s="198" t="s">
        <v>3047</v>
      </c>
      <c r="D1403" s="190"/>
      <c r="E1403" s="191">
        <v>1</v>
      </c>
      <c r="F1403" s="160"/>
      <c r="G1403" s="160"/>
      <c r="H1403" s="160"/>
      <c r="I1403" s="160"/>
      <c r="J1403" s="160"/>
      <c r="K1403" s="160"/>
      <c r="L1403" s="160"/>
      <c r="M1403" s="160"/>
      <c r="N1403" s="160"/>
      <c r="O1403" s="160"/>
      <c r="P1403" s="160"/>
      <c r="Q1403" s="160"/>
      <c r="R1403" s="160"/>
      <c r="S1403" s="160"/>
      <c r="T1403" s="160"/>
      <c r="U1403" s="160"/>
      <c r="V1403" s="160"/>
      <c r="W1403" s="160"/>
      <c r="X1403" s="151"/>
      <c r="Y1403" s="151"/>
      <c r="Z1403" s="151"/>
      <c r="AA1403" s="151"/>
      <c r="AB1403" s="151"/>
      <c r="AC1403" s="151"/>
      <c r="AD1403" s="151"/>
      <c r="AE1403" s="151"/>
      <c r="AF1403" s="151"/>
      <c r="AG1403" s="151" t="s">
        <v>250</v>
      </c>
      <c r="AH1403" s="151">
        <v>0</v>
      </c>
      <c r="AI1403" s="151"/>
      <c r="AJ1403" s="151"/>
      <c r="AK1403" s="151"/>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row>
    <row r="1404" spans="1:60" outlineLevel="1">
      <c r="A1404" s="168">
        <v>136</v>
      </c>
      <c r="B1404" s="169" t="s">
        <v>3048</v>
      </c>
      <c r="C1404" s="185" t="s">
        <v>3049</v>
      </c>
      <c r="D1404" s="170" t="s">
        <v>2977</v>
      </c>
      <c r="E1404" s="171">
        <v>500</v>
      </c>
      <c r="F1404" s="172">
        <v>0</v>
      </c>
      <c r="G1404" s="173">
        <f>ROUND(E1404*F1404,2)</f>
        <v>0</v>
      </c>
      <c r="H1404" s="172"/>
      <c r="I1404" s="173">
        <f>ROUND(E1404*H1404,2)</f>
        <v>0</v>
      </c>
      <c r="J1404" s="172"/>
      <c r="K1404" s="173">
        <f>ROUND(E1404*J1404,2)</f>
        <v>0</v>
      </c>
      <c r="L1404" s="173">
        <v>21</v>
      </c>
      <c r="M1404" s="173">
        <f>G1404*(1+L1404/100)</f>
        <v>0</v>
      </c>
      <c r="N1404" s="173">
        <v>0.15</v>
      </c>
      <c r="O1404" s="173">
        <f>ROUND(E1404*N1404,2)</f>
        <v>75</v>
      </c>
      <c r="P1404" s="173">
        <v>0</v>
      </c>
      <c r="Q1404" s="173">
        <f>ROUND(E1404*P1404,2)</f>
        <v>0</v>
      </c>
      <c r="R1404" s="173"/>
      <c r="S1404" s="173" t="s">
        <v>212</v>
      </c>
      <c r="T1404" s="174" t="s">
        <v>202</v>
      </c>
      <c r="U1404" s="160">
        <v>0</v>
      </c>
      <c r="V1404" s="160">
        <f>ROUND(E1404*U1404,2)</f>
        <v>0</v>
      </c>
      <c r="W1404" s="160"/>
      <c r="X1404" s="151"/>
      <c r="Y1404" s="151"/>
      <c r="Z1404" s="151"/>
      <c r="AA1404" s="151"/>
      <c r="AB1404" s="151"/>
      <c r="AC1404" s="151"/>
      <c r="AD1404" s="151"/>
      <c r="AE1404" s="151"/>
      <c r="AF1404" s="151"/>
      <c r="AG1404" s="151" t="s">
        <v>665</v>
      </c>
      <c r="AH1404" s="151"/>
      <c r="AI1404" s="151"/>
      <c r="AJ1404" s="151"/>
      <c r="AK1404" s="151"/>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row>
    <row r="1405" spans="1:60" outlineLevel="1">
      <c r="A1405" s="158"/>
      <c r="B1405" s="159"/>
      <c r="C1405" s="319" t="s">
        <v>3050</v>
      </c>
      <c r="D1405" s="320"/>
      <c r="E1405" s="320"/>
      <c r="F1405" s="320"/>
      <c r="G1405" s="320"/>
      <c r="H1405" s="160"/>
      <c r="I1405" s="160"/>
      <c r="J1405" s="160"/>
      <c r="K1405" s="160"/>
      <c r="L1405" s="160"/>
      <c r="M1405" s="160"/>
      <c r="N1405" s="160"/>
      <c r="O1405" s="160"/>
      <c r="P1405" s="160"/>
      <c r="Q1405" s="160"/>
      <c r="R1405" s="160"/>
      <c r="S1405" s="160"/>
      <c r="T1405" s="160"/>
      <c r="U1405" s="160"/>
      <c r="V1405" s="160"/>
      <c r="W1405" s="160"/>
      <c r="X1405" s="151"/>
      <c r="Y1405" s="151"/>
      <c r="Z1405" s="151"/>
      <c r="AA1405" s="151"/>
      <c r="AB1405" s="151"/>
      <c r="AC1405" s="151"/>
      <c r="AD1405" s="151"/>
      <c r="AE1405" s="151"/>
      <c r="AF1405" s="151"/>
      <c r="AG1405" s="151" t="s">
        <v>204</v>
      </c>
      <c r="AH1405" s="151"/>
      <c r="AI1405" s="151"/>
      <c r="AJ1405" s="151"/>
      <c r="AK1405" s="151"/>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row>
    <row r="1406" spans="1:60" outlineLevel="1">
      <c r="A1406" s="158"/>
      <c r="B1406" s="159"/>
      <c r="C1406" s="198" t="s">
        <v>3051</v>
      </c>
      <c r="D1406" s="190"/>
      <c r="E1406" s="191">
        <v>500</v>
      </c>
      <c r="F1406" s="160"/>
      <c r="G1406" s="160"/>
      <c r="H1406" s="160"/>
      <c r="I1406" s="160"/>
      <c r="J1406" s="160"/>
      <c r="K1406" s="160"/>
      <c r="L1406" s="160"/>
      <c r="M1406" s="160"/>
      <c r="N1406" s="160"/>
      <c r="O1406" s="160"/>
      <c r="P1406" s="160"/>
      <c r="Q1406" s="160"/>
      <c r="R1406" s="160"/>
      <c r="S1406" s="160"/>
      <c r="T1406" s="160"/>
      <c r="U1406" s="160"/>
      <c r="V1406" s="160"/>
      <c r="W1406" s="160"/>
      <c r="X1406" s="151"/>
      <c r="Y1406" s="151"/>
      <c r="Z1406" s="151"/>
      <c r="AA1406" s="151"/>
      <c r="AB1406" s="151"/>
      <c r="AC1406" s="151"/>
      <c r="AD1406" s="151"/>
      <c r="AE1406" s="151"/>
      <c r="AF1406" s="151"/>
      <c r="AG1406" s="151" t="s">
        <v>250</v>
      </c>
      <c r="AH1406" s="151">
        <v>0</v>
      </c>
      <c r="AI1406" s="151"/>
      <c r="AJ1406" s="151"/>
      <c r="AK1406" s="151"/>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row>
    <row r="1407" spans="1:60" outlineLevel="1">
      <c r="A1407" s="168">
        <v>137</v>
      </c>
      <c r="B1407" s="169" t="s">
        <v>3052</v>
      </c>
      <c r="C1407" s="185" t="s">
        <v>3053</v>
      </c>
      <c r="D1407" s="170" t="s">
        <v>211</v>
      </c>
      <c r="E1407" s="171">
        <v>10</v>
      </c>
      <c r="F1407" s="172">
        <v>0</v>
      </c>
      <c r="G1407" s="173">
        <f>ROUND(E1407*F1407,2)</f>
        <v>0</v>
      </c>
      <c r="H1407" s="172"/>
      <c r="I1407" s="173">
        <f>ROUND(E1407*H1407,2)</f>
        <v>0</v>
      </c>
      <c r="J1407" s="172"/>
      <c r="K1407" s="173">
        <f>ROUND(E1407*J1407,2)</f>
        <v>0</v>
      </c>
      <c r="L1407" s="173">
        <v>21</v>
      </c>
      <c r="M1407" s="173">
        <f>G1407*(1+L1407/100)</f>
        <v>0</v>
      </c>
      <c r="N1407" s="173">
        <v>0.15</v>
      </c>
      <c r="O1407" s="173">
        <f>ROUND(E1407*N1407,2)</f>
        <v>1.5</v>
      </c>
      <c r="P1407" s="173">
        <v>0</v>
      </c>
      <c r="Q1407" s="173">
        <f>ROUND(E1407*P1407,2)</f>
        <v>0</v>
      </c>
      <c r="R1407" s="173"/>
      <c r="S1407" s="173" t="s">
        <v>212</v>
      </c>
      <c r="T1407" s="174" t="s">
        <v>202</v>
      </c>
      <c r="U1407" s="160">
        <v>0</v>
      </c>
      <c r="V1407" s="160">
        <f>ROUND(E1407*U1407,2)</f>
        <v>0</v>
      </c>
      <c r="W1407" s="160"/>
      <c r="X1407" s="151"/>
      <c r="Y1407" s="151"/>
      <c r="Z1407" s="151"/>
      <c r="AA1407" s="151"/>
      <c r="AB1407" s="151"/>
      <c r="AC1407" s="151"/>
      <c r="AD1407" s="151"/>
      <c r="AE1407" s="151"/>
      <c r="AF1407" s="151"/>
      <c r="AG1407" s="151" t="s">
        <v>665</v>
      </c>
      <c r="AH1407" s="151"/>
      <c r="AI1407" s="151"/>
      <c r="AJ1407" s="151"/>
      <c r="AK1407" s="151"/>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row>
    <row r="1408" spans="1:60" outlineLevel="1">
      <c r="A1408" s="158"/>
      <c r="B1408" s="159"/>
      <c r="C1408" s="319" t="s">
        <v>3054</v>
      </c>
      <c r="D1408" s="320"/>
      <c r="E1408" s="320"/>
      <c r="F1408" s="320"/>
      <c r="G1408" s="320"/>
      <c r="H1408" s="160"/>
      <c r="I1408" s="160"/>
      <c r="J1408" s="160"/>
      <c r="K1408" s="160"/>
      <c r="L1408" s="160"/>
      <c r="M1408" s="160"/>
      <c r="N1408" s="160"/>
      <c r="O1408" s="160"/>
      <c r="P1408" s="160"/>
      <c r="Q1408" s="160"/>
      <c r="R1408" s="160"/>
      <c r="S1408" s="160"/>
      <c r="T1408" s="160"/>
      <c r="U1408" s="160"/>
      <c r="V1408" s="160"/>
      <c r="W1408" s="160"/>
      <c r="X1408" s="151"/>
      <c r="Y1408" s="151"/>
      <c r="Z1408" s="151"/>
      <c r="AA1408" s="151"/>
      <c r="AB1408" s="151"/>
      <c r="AC1408" s="151"/>
      <c r="AD1408" s="151"/>
      <c r="AE1408" s="151"/>
      <c r="AF1408" s="151"/>
      <c r="AG1408" s="151" t="s">
        <v>204</v>
      </c>
      <c r="AH1408" s="151"/>
      <c r="AI1408" s="151"/>
      <c r="AJ1408" s="151"/>
      <c r="AK1408" s="151"/>
      <c r="AL1408" s="151"/>
      <c r="AM1408" s="151"/>
      <c r="AN1408" s="151"/>
      <c r="AO1408" s="151"/>
      <c r="AP1408" s="151"/>
      <c r="AQ1408" s="151"/>
      <c r="AR1408" s="151"/>
      <c r="AS1408" s="151"/>
      <c r="AT1408" s="151"/>
      <c r="AU1408" s="151"/>
      <c r="AV1408" s="151"/>
      <c r="AW1408" s="151"/>
      <c r="AX1408" s="151"/>
      <c r="AY1408" s="151"/>
      <c r="AZ1408" s="151"/>
      <c r="BA1408" s="151"/>
      <c r="BB1408" s="151"/>
      <c r="BC1408" s="151"/>
      <c r="BD1408" s="151"/>
      <c r="BE1408" s="151"/>
      <c r="BF1408" s="151"/>
      <c r="BG1408" s="151"/>
      <c r="BH1408" s="151"/>
    </row>
    <row r="1409" spans="1:60" outlineLevel="1">
      <c r="A1409" s="158"/>
      <c r="B1409" s="159"/>
      <c r="C1409" s="198" t="s">
        <v>3055</v>
      </c>
      <c r="D1409" s="190"/>
      <c r="E1409" s="191">
        <v>10</v>
      </c>
      <c r="F1409" s="160"/>
      <c r="G1409" s="160"/>
      <c r="H1409" s="160"/>
      <c r="I1409" s="160"/>
      <c r="J1409" s="160"/>
      <c r="K1409" s="160"/>
      <c r="L1409" s="160"/>
      <c r="M1409" s="160"/>
      <c r="N1409" s="160"/>
      <c r="O1409" s="160"/>
      <c r="P1409" s="160"/>
      <c r="Q1409" s="160"/>
      <c r="R1409" s="160"/>
      <c r="S1409" s="160"/>
      <c r="T1409" s="160"/>
      <c r="U1409" s="160"/>
      <c r="V1409" s="160"/>
      <c r="W1409" s="160"/>
      <c r="X1409" s="151"/>
      <c r="Y1409" s="151"/>
      <c r="Z1409" s="151"/>
      <c r="AA1409" s="151"/>
      <c r="AB1409" s="151"/>
      <c r="AC1409" s="151"/>
      <c r="AD1409" s="151"/>
      <c r="AE1409" s="151"/>
      <c r="AF1409" s="151"/>
      <c r="AG1409" s="151" t="s">
        <v>250</v>
      </c>
      <c r="AH1409" s="151">
        <v>0</v>
      </c>
      <c r="AI1409" s="151"/>
      <c r="AJ1409" s="151"/>
      <c r="AK1409" s="151"/>
      <c r="AL1409" s="151"/>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row>
    <row r="1410" spans="1:60" outlineLevel="1">
      <c r="A1410" s="168">
        <v>138</v>
      </c>
      <c r="B1410" s="169" t="s">
        <v>3056</v>
      </c>
      <c r="C1410" s="185" t="s">
        <v>3057</v>
      </c>
      <c r="D1410" s="170" t="s">
        <v>3058</v>
      </c>
      <c r="E1410" s="171">
        <v>59</v>
      </c>
      <c r="F1410" s="172">
        <v>0</v>
      </c>
      <c r="G1410" s="173">
        <f>ROUND(E1410*F1410,2)</f>
        <v>0</v>
      </c>
      <c r="H1410" s="172"/>
      <c r="I1410" s="173">
        <f>ROUND(E1410*H1410,2)</f>
        <v>0</v>
      </c>
      <c r="J1410" s="172"/>
      <c r="K1410" s="173">
        <f>ROUND(E1410*J1410,2)</f>
        <v>0</v>
      </c>
      <c r="L1410" s="173">
        <v>21</v>
      </c>
      <c r="M1410" s="173">
        <f>G1410*(1+L1410/100)</f>
        <v>0</v>
      </c>
      <c r="N1410" s="173">
        <v>0.15</v>
      </c>
      <c r="O1410" s="173">
        <f>ROUND(E1410*N1410,2)</f>
        <v>8.85</v>
      </c>
      <c r="P1410" s="173">
        <v>0</v>
      </c>
      <c r="Q1410" s="173">
        <f>ROUND(E1410*P1410,2)</f>
        <v>0</v>
      </c>
      <c r="R1410" s="173"/>
      <c r="S1410" s="173" t="s">
        <v>212</v>
      </c>
      <c r="T1410" s="174" t="s">
        <v>202</v>
      </c>
      <c r="U1410" s="160">
        <v>0</v>
      </c>
      <c r="V1410" s="160">
        <f>ROUND(E1410*U1410,2)</f>
        <v>0</v>
      </c>
      <c r="W1410" s="160"/>
      <c r="X1410" s="151"/>
      <c r="Y1410" s="151"/>
      <c r="Z1410" s="151"/>
      <c r="AA1410" s="151"/>
      <c r="AB1410" s="151"/>
      <c r="AC1410" s="151"/>
      <c r="AD1410" s="151"/>
      <c r="AE1410" s="151"/>
      <c r="AF1410" s="151"/>
      <c r="AG1410" s="151" t="s">
        <v>665</v>
      </c>
      <c r="AH1410" s="151"/>
      <c r="AI1410" s="151"/>
      <c r="AJ1410" s="151"/>
      <c r="AK1410" s="151"/>
      <c r="AL1410" s="151"/>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row>
    <row r="1411" spans="1:60" outlineLevel="1">
      <c r="A1411" s="158"/>
      <c r="B1411" s="159"/>
      <c r="C1411" s="198" t="s">
        <v>3059</v>
      </c>
      <c r="D1411" s="190"/>
      <c r="E1411" s="191">
        <v>59</v>
      </c>
      <c r="F1411" s="160"/>
      <c r="G1411" s="160"/>
      <c r="H1411" s="160"/>
      <c r="I1411" s="160"/>
      <c r="J1411" s="160"/>
      <c r="K1411" s="160"/>
      <c r="L1411" s="160"/>
      <c r="M1411" s="160"/>
      <c r="N1411" s="160"/>
      <c r="O1411" s="160"/>
      <c r="P1411" s="160"/>
      <c r="Q1411" s="160"/>
      <c r="R1411" s="160"/>
      <c r="S1411" s="160"/>
      <c r="T1411" s="160"/>
      <c r="U1411" s="160"/>
      <c r="V1411" s="160"/>
      <c r="W1411" s="160"/>
      <c r="X1411" s="151"/>
      <c r="Y1411" s="151"/>
      <c r="Z1411" s="151"/>
      <c r="AA1411" s="151"/>
      <c r="AB1411" s="151"/>
      <c r="AC1411" s="151"/>
      <c r="AD1411" s="151"/>
      <c r="AE1411" s="151"/>
      <c r="AF1411" s="151"/>
      <c r="AG1411" s="151" t="s">
        <v>250</v>
      </c>
      <c r="AH1411" s="151">
        <v>0</v>
      </c>
      <c r="AI1411" s="151"/>
      <c r="AJ1411" s="151"/>
      <c r="AK1411" s="151"/>
      <c r="AL1411" s="151"/>
      <c r="AM1411" s="151"/>
      <c r="AN1411" s="151"/>
      <c r="AO1411" s="151"/>
      <c r="AP1411" s="151"/>
      <c r="AQ1411" s="151"/>
      <c r="AR1411" s="151"/>
      <c r="AS1411" s="151"/>
      <c r="AT1411" s="151"/>
      <c r="AU1411" s="151"/>
      <c r="AV1411" s="151"/>
      <c r="AW1411" s="151"/>
      <c r="AX1411" s="151"/>
      <c r="AY1411" s="151"/>
      <c r="AZ1411" s="151"/>
      <c r="BA1411" s="151"/>
      <c r="BB1411" s="151"/>
      <c r="BC1411" s="151"/>
      <c r="BD1411" s="151"/>
      <c r="BE1411" s="151"/>
      <c r="BF1411" s="151"/>
      <c r="BG1411" s="151"/>
      <c r="BH1411" s="151"/>
    </row>
    <row r="1412" spans="1:60" outlineLevel="1">
      <c r="A1412" s="168">
        <v>139</v>
      </c>
      <c r="B1412" s="169" t="s">
        <v>3060</v>
      </c>
      <c r="C1412" s="185" t="s">
        <v>3061</v>
      </c>
      <c r="D1412" s="170" t="s">
        <v>211</v>
      </c>
      <c r="E1412" s="171">
        <v>1</v>
      </c>
      <c r="F1412" s="172">
        <v>0</v>
      </c>
      <c r="G1412" s="173">
        <f>ROUND(E1412*F1412,2)</f>
        <v>0</v>
      </c>
      <c r="H1412" s="172"/>
      <c r="I1412" s="173">
        <f>ROUND(E1412*H1412,2)</f>
        <v>0</v>
      </c>
      <c r="J1412" s="172"/>
      <c r="K1412" s="173">
        <f>ROUND(E1412*J1412,2)</f>
        <v>0</v>
      </c>
      <c r="L1412" s="173">
        <v>21</v>
      </c>
      <c r="M1412" s="173">
        <f>G1412*(1+L1412/100)</f>
        <v>0</v>
      </c>
      <c r="N1412" s="173">
        <v>0.15</v>
      </c>
      <c r="O1412" s="173">
        <f>ROUND(E1412*N1412,2)</f>
        <v>0.15</v>
      </c>
      <c r="P1412" s="173">
        <v>0</v>
      </c>
      <c r="Q1412" s="173">
        <f>ROUND(E1412*P1412,2)</f>
        <v>0</v>
      </c>
      <c r="R1412" s="173"/>
      <c r="S1412" s="173" t="s">
        <v>212</v>
      </c>
      <c r="T1412" s="174" t="s">
        <v>202</v>
      </c>
      <c r="U1412" s="160">
        <v>0</v>
      </c>
      <c r="V1412" s="160">
        <f>ROUND(E1412*U1412,2)</f>
        <v>0</v>
      </c>
      <c r="W1412" s="160"/>
      <c r="X1412" s="151"/>
      <c r="Y1412" s="151"/>
      <c r="Z1412" s="151"/>
      <c r="AA1412" s="151"/>
      <c r="AB1412" s="151"/>
      <c r="AC1412" s="151"/>
      <c r="AD1412" s="151"/>
      <c r="AE1412" s="151"/>
      <c r="AF1412" s="151"/>
      <c r="AG1412" s="151" t="s">
        <v>665</v>
      </c>
      <c r="AH1412" s="151"/>
      <c r="AI1412" s="151"/>
      <c r="AJ1412" s="151"/>
      <c r="AK1412" s="151"/>
      <c r="AL1412" s="151"/>
      <c r="AM1412" s="151"/>
      <c r="AN1412" s="151"/>
      <c r="AO1412" s="151"/>
      <c r="AP1412" s="151"/>
      <c r="AQ1412" s="151"/>
      <c r="AR1412" s="151"/>
      <c r="AS1412" s="151"/>
      <c r="AT1412" s="151"/>
      <c r="AU1412" s="151"/>
      <c r="AV1412" s="151"/>
      <c r="AW1412" s="151"/>
      <c r="AX1412" s="151"/>
      <c r="AY1412" s="151"/>
      <c r="AZ1412" s="151"/>
      <c r="BA1412" s="151"/>
      <c r="BB1412" s="151"/>
      <c r="BC1412" s="151"/>
      <c r="BD1412" s="151"/>
      <c r="BE1412" s="151"/>
      <c r="BF1412" s="151"/>
      <c r="BG1412" s="151"/>
      <c r="BH1412" s="151"/>
    </row>
    <row r="1413" spans="1:60" outlineLevel="1">
      <c r="A1413" s="158"/>
      <c r="B1413" s="159"/>
      <c r="C1413" s="319" t="s">
        <v>3062</v>
      </c>
      <c r="D1413" s="320"/>
      <c r="E1413" s="320"/>
      <c r="F1413" s="320"/>
      <c r="G1413" s="320"/>
      <c r="H1413" s="160"/>
      <c r="I1413" s="160"/>
      <c r="J1413" s="160"/>
      <c r="K1413" s="160"/>
      <c r="L1413" s="160"/>
      <c r="M1413" s="160"/>
      <c r="N1413" s="160"/>
      <c r="O1413" s="160"/>
      <c r="P1413" s="160"/>
      <c r="Q1413" s="160"/>
      <c r="R1413" s="160"/>
      <c r="S1413" s="160"/>
      <c r="T1413" s="160"/>
      <c r="U1413" s="160"/>
      <c r="V1413" s="160"/>
      <c r="W1413" s="160"/>
      <c r="X1413" s="151"/>
      <c r="Y1413" s="151"/>
      <c r="Z1413" s="151"/>
      <c r="AA1413" s="151"/>
      <c r="AB1413" s="151"/>
      <c r="AC1413" s="151"/>
      <c r="AD1413" s="151"/>
      <c r="AE1413" s="151"/>
      <c r="AF1413" s="151"/>
      <c r="AG1413" s="151" t="s">
        <v>204</v>
      </c>
      <c r="AH1413" s="151"/>
      <c r="AI1413" s="151"/>
      <c r="AJ1413" s="151"/>
      <c r="AK1413" s="151"/>
      <c r="AL1413" s="151"/>
      <c r="AM1413" s="151"/>
      <c r="AN1413" s="151"/>
      <c r="AO1413" s="151"/>
      <c r="AP1413" s="151"/>
      <c r="AQ1413" s="151"/>
      <c r="AR1413" s="151"/>
      <c r="AS1413" s="151"/>
      <c r="AT1413" s="151"/>
      <c r="AU1413" s="151"/>
      <c r="AV1413" s="151"/>
      <c r="AW1413" s="151"/>
      <c r="AX1413" s="151"/>
      <c r="AY1413" s="151"/>
      <c r="AZ1413" s="151"/>
      <c r="BA1413" s="151"/>
      <c r="BB1413" s="151"/>
      <c r="BC1413" s="151"/>
      <c r="BD1413" s="151"/>
      <c r="BE1413" s="151"/>
      <c r="BF1413" s="151"/>
      <c r="BG1413" s="151"/>
      <c r="BH1413" s="151"/>
    </row>
    <row r="1414" spans="1:60" outlineLevel="1">
      <c r="A1414" s="158"/>
      <c r="B1414" s="159"/>
      <c r="C1414" s="198" t="s">
        <v>3063</v>
      </c>
      <c r="D1414" s="190"/>
      <c r="E1414" s="191">
        <v>1</v>
      </c>
      <c r="F1414" s="160"/>
      <c r="G1414" s="160"/>
      <c r="H1414" s="160"/>
      <c r="I1414" s="160"/>
      <c r="J1414" s="160"/>
      <c r="K1414" s="160"/>
      <c r="L1414" s="160"/>
      <c r="M1414" s="160"/>
      <c r="N1414" s="160"/>
      <c r="O1414" s="160"/>
      <c r="P1414" s="160"/>
      <c r="Q1414" s="160"/>
      <c r="R1414" s="160"/>
      <c r="S1414" s="160"/>
      <c r="T1414" s="160"/>
      <c r="U1414" s="160"/>
      <c r="V1414" s="160"/>
      <c r="W1414" s="160"/>
      <c r="X1414" s="151"/>
      <c r="Y1414" s="151"/>
      <c r="Z1414" s="151"/>
      <c r="AA1414" s="151"/>
      <c r="AB1414" s="151"/>
      <c r="AC1414" s="151"/>
      <c r="AD1414" s="151"/>
      <c r="AE1414" s="151"/>
      <c r="AF1414" s="151"/>
      <c r="AG1414" s="151" t="s">
        <v>250</v>
      </c>
      <c r="AH1414" s="151">
        <v>0</v>
      </c>
      <c r="AI1414" s="151"/>
      <c r="AJ1414" s="151"/>
      <c r="AK1414" s="151"/>
      <c r="AL1414" s="151"/>
      <c r="AM1414" s="151"/>
      <c r="AN1414" s="151"/>
      <c r="AO1414" s="151"/>
      <c r="AP1414" s="151"/>
      <c r="AQ1414" s="151"/>
      <c r="AR1414" s="151"/>
      <c r="AS1414" s="151"/>
      <c r="AT1414" s="151"/>
      <c r="AU1414" s="151"/>
      <c r="AV1414" s="151"/>
      <c r="AW1414" s="151"/>
      <c r="AX1414" s="151"/>
      <c r="AY1414" s="151"/>
      <c r="AZ1414" s="151"/>
      <c r="BA1414" s="151"/>
      <c r="BB1414" s="151"/>
      <c r="BC1414" s="151"/>
      <c r="BD1414" s="151"/>
      <c r="BE1414" s="151"/>
      <c r="BF1414" s="151"/>
      <c r="BG1414" s="151"/>
      <c r="BH1414" s="151"/>
    </row>
    <row r="1415" spans="1:60" outlineLevel="1">
      <c r="A1415" s="168">
        <v>140</v>
      </c>
      <c r="B1415" s="169" t="s">
        <v>3064</v>
      </c>
      <c r="C1415" s="185" t="s">
        <v>3065</v>
      </c>
      <c r="D1415" s="170" t="s">
        <v>211</v>
      </c>
      <c r="E1415" s="171">
        <v>9</v>
      </c>
      <c r="F1415" s="172">
        <v>0</v>
      </c>
      <c r="G1415" s="173">
        <f>ROUND(E1415*F1415,2)</f>
        <v>0</v>
      </c>
      <c r="H1415" s="172"/>
      <c r="I1415" s="173">
        <f>ROUND(E1415*H1415,2)</f>
        <v>0</v>
      </c>
      <c r="J1415" s="172"/>
      <c r="K1415" s="173">
        <f>ROUND(E1415*J1415,2)</f>
        <v>0</v>
      </c>
      <c r="L1415" s="173">
        <v>21</v>
      </c>
      <c r="M1415" s="173">
        <f>G1415*(1+L1415/100)</f>
        <v>0</v>
      </c>
      <c r="N1415" s="173">
        <v>0.15</v>
      </c>
      <c r="O1415" s="173">
        <f>ROUND(E1415*N1415,2)</f>
        <v>1.35</v>
      </c>
      <c r="P1415" s="173">
        <v>0</v>
      </c>
      <c r="Q1415" s="173">
        <f>ROUND(E1415*P1415,2)</f>
        <v>0</v>
      </c>
      <c r="R1415" s="173"/>
      <c r="S1415" s="173" t="s">
        <v>212</v>
      </c>
      <c r="T1415" s="174" t="s">
        <v>202</v>
      </c>
      <c r="U1415" s="160">
        <v>0</v>
      </c>
      <c r="V1415" s="160">
        <f>ROUND(E1415*U1415,2)</f>
        <v>0</v>
      </c>
      <c r="W1415" s="160"/>
      <c r="X1415" s="151"/>
      <c r="Y1415" s="151"/>
      <c r="Z1415" s="151"/>
      <c r="AA1415" s="151"/>
      <c r="AB1415" s="151"/>
      <c r="AC1415" s="151"/>
      <c r="AD1415" s="151"/>
      <c r="AE1415" s="151"/>
      <c r="AF1415" s="151"/>
      <c r="AG1415" s="151" t="s">
        <v>665</v>
      </c>
      <c r="AH1415" s="151"/>
      <c r="AI1415" s="151"/>
      <c r="AJ1415" s="151"/>
      <c r="AK1415" s="151"/>
      <c r="AL1415" s="151"/>
      <c r="AM1415" s="151"/>
      <c r="AN1415" s="151"/>
      <c r="AO1415" s="151"/>
      <c r="AP1415" s="151"/>
      <c r="AQ1415" s="151"/>
      <c r="AR1415" s="151"/>
      <c r="AS1415" s="151"/>
      <c r="AT1415" s="151"/>
      <c r="AU1415" s="151"/>
      <c r="AV1415" s="151"/>
      <c r="AW1415" s="151"/>
      <c r="AX1415" s="151"/>
      <c r="AY1415" s="151"/>
      <c r="AZ1415" s="151"/>
      <c r="BA1415" s="151"/>
      <c r="BB1415" s="151"/>
      <c r="BC1415" s="151"/>
      <c r="BD1415" s="151"/>
      <c r="BE1415" s="151"/>
      <c r="BF1415" s="151"/>
      <c r="BG1415" s="151"/>
      <c r="BH1415" s="151"/>
    </row>
    <row r="1416" spans="1:60" outlineLevel="1">
      <c r="A1416" s="158"/>
      <c r="B1416" s="159"/>
      <c r="C1416" s="198" t="s">
        <v>3066</v>
      </c>
      <c r="D1416" s="190"/>
      <c r="E1416" s="191">
        <v>9</v>
      </c>
      <c r="F1416" s="160"/>
      <c r="G1416" s="160"/>
      <c r="H1416" s="160"/>
      <c r="I1416" s="160"/>
      <c r="J1416" s="160"/>
      <c r="K1416" s="160"/>
      <c r="L1416" s="160"/>
      <c r="M1416" s="160"/>
      <c r="N1416" s="160"/>
      <c r="O1416" s="160"/>
      <c r="P1416" s="160"/>
      <c r="Q1416" s="160"/>
      <c r="R1416" s="160"/>
      <c r="S1416" s="160"/>
      <c r="T1416" s="160"/>
      <c r="U1416" s="160"/>
      <c r="V1416" s="160"/>
      <c r="W1416" s="160"/>
      <c r="X1416" s="151"/>
      <c r="Y1416" s="151"/>
      <c r="Z1416" s="151"/>
      <c r="AA1416" s="151"/>
      <c r="AB1416" s="151"/>
      <c r="AC1416" s="151"/>
      <c r="AD1416" s="151"/>
      <c r="AE1416" s="151"/>
      <c r="AF1416" s="151"/>
      <c r="AG1416" s="151" t="s">
        <v>250</v>
      </c>
      <c r="AH1416" s="151">
        <v>0</v>
      </c>
      <c r="AI1416" s="151"/>
      <c r="AJ1416" s="151"/>
      <c r="AK1416" s="151"/>
      <c r="AL1416" s="151"/>
      <c r="AM1416" s="151"/>
      <c r="AN1416" s="151"/>
      <c r="AO1416" s="151"/>
      <c r="AP1416" s="151"/>
      <c r="AQ1416" s="151"/>
      <c r="AR1416" s="151"/>
      <c r="AS1416" s="151"/>
      <c r="AT1416" s="151"/>
      <c r="AU1416" s="151"/>
      <c r="AV1416" s="151"/>
      <c r="AW1416" s="151"/>
      <c r="AX1416" s="151"/>
      <c r="AY1416" s="151"/>
      <c r="AZ1416" s="151"/>
      <c r="BA1416" s="151"/>
      <c r="BB1416" s="151"/>
      <c r="BC1416" s="151"/>
      <c r="BD1416" s="151"/>
      <c r="BE1416" s="151"/>
      <c r="BF1416" s="151"/>
      <c r="BG1416" s="151"/>
      <c r="BH1416" s="151"/>
    </row>
    <row r="1417" spans="1:60" outlineLevel="1">
      <c r="A1417" s="168">
        <v>141</v>
      </c>
      <c r="B1417" s="169" t="s">
        <v>3067</v>
      </c>
      <c r="C1417" s="185" t="s">
        <v>3068</v>
      </c>
      <c r="D1417" s="170" t="s">
        <v>211</v>
      </c>
      <c r="E1417" s="171">
        <v>1</v>
      </c>
      <c r="F1417" s="172">
        <v>0</v>
      </c>
      <c r="G1417" s="173">
        <f>ROUND(E1417*F1417,2)</f>
        <v>0</v>
      </c>
      <c r="H1417" s="172"/>
      <c r="I1417" s="173">
        <f>ROUND(E1417*H1417,2)</f>
        <v>0</v>
      </c>
      <c r="J1417" s="172"/>
      <c r="K1417" s="173">
        <f>ROUND(E1417*J1417,2)</f>
        <v>0</v>
      </c>
      <c r="L1417" s="173">
        <v>21</v>
      </c>
      <c r="M1417" s="173">
        <f>G1417*(1+L1417/100)</f>
        <v>0</v>
      </c>
      <c r="N1417" s="173">
        <v>0.15</v>
      </c>
      <c r="O1417" s="173">
        <f>ROUND(E1417*N1417,2)</f>
        <v>0.15</v>
      </c>
      <c r="P1417" s="173">
        <v>0</v>
      </c>
      <c r="Q1417" s="173">
        <f>ROUND(E1417*P1417,2)</f>
        <v>0</v>
      </c>
      <c r="R1417" s="173"/>
      <c r="S1417" s="173" t="s">
        <v>212</v>
      </c>
      <c r="T1417" s="174" t="s">
        <v>202</v>
      </c>
      <c r="U1417" s="160">
        <v>0</v>
      </c>
      <c r="V1417" s="160">
        <f>ROUND(E1417*U1417,2)</f>
        <v>0</v>
      </c>
      <c r="W1417" s="160"/>
      <c r="X1417" s="151"/>
      <c r="Y1417" s="151"/>
      <c r="Z1417" s="151"/>
      <c r="AA1417" s="151"/>
      <c r="AB1417" s="151"/>
      <c r="AC1417" s="151"/>
      <c r="AD1417" s="151"/>
      <c r="AE1417" s="151"/>
      <c r="AF1417" s="151"/>
      <c r="AG1417" s="151" t="s">
        <v>665</v>
      </c>
      <c r="AH1417" s="151"/>
      <c r="AI1417" s="151"/>
      <c r="AJ1417" s="151"/>
      <c r="AK1417" s="151"/>
      <c r="AL1417" s="151"/>
      <c r="AM1417" s="151"/>
      <c r="AN1417" s="151"/>
      <c r="AO1417" s="151"/>
      <c r="AP1417" s="151"/>
      <c r="AQ1417" s="151"/>
      <c r="AR1417" s="151"/>
      <c r="AS1417" s="151"/>
      <c r="AT1417" s="151"/>
      <c r="AU1417" s="151"/>
      <c r="AV1417" s="151"/>
      <c r="AW1417" s="151"/>
      <c r="AX1417" s="151"/>
      <c r="AY1417" s="151"/>
      <c r="AZ1417" s="151"/>
      <c r="BA1417" s="151"/>
      <c r="BB1417" s="151"/>
      <c r="BC1417" s="151"/>
      <c r="BD1417" s="151"/>
      <c r="BE1417" s="151"/>
      <c r="BF1417" s="151"/>
      <c r="BG1417" s="151"/>
      <c r="BH1417" s="151"/>
    </row>
    <row r="1418" spans="1:60" outlineLevel="1">
      <c r="A1418" s="158"/>
      <c r="B1418" s="159"/>
      <c r="C1418" s="198" t="s">
        <v>3069</v>
      </c>
      <c r="D1418" s="190"/>
      <c r="E1418" s="191">
        <v>1</v>
      </c>
      <c r="F1418" s="160"/>
      <c r="G1418" s="160"/>
      <c r="H1418" s="160"/>
      <c r="I1418" s="160"/>
      <c r="J1418" s="160"/>
      <c r="K1418" s="160"/>
      <c r="L1418" s="160"/>
      <c r="M1418" s="160"/>
      <c r="N1418" s="160"/>
      <c r="O1418" s="160"/>
      <c r="P1418" s="160"/>
      <c r="Q1418" s="160"/>
      <c r="R1418" s="160"/>
      <c r="S1418" s="160"/>
      <c r="T1418" s="160"/>
      <c r="U1418" s="160"/>
      <c r="V1418" s="160"/>
      <c r="W1418" s="160"/>
      <c r="X1418" s="151"/>
      <c r="Y1418" s="151"/>
      <c r="Z1418" s="151"/>
      <c r="AA1418" s="151"/>
      <c r="AB1418" s="151"/>
      <c r="AC1418" s="151"/>
      <c r="AD1418" s="151"/>
      <c r="AE1418" s="151"/>
      <c r="AF1418" s="151"/>
      <c r="AG1418" s="151" t="s">
        <v>250</v>
      </c>
      <c r="AH1418" s="151">
        <v>0</v>
      </c>
      <c r="AI1418" s="151"/>
      <c r="AJ1418" s="151"/>
      <c r="AK1418" s="151"/>
      <c r="AL1418" s="151"/>
      <c r="AM1418" s="151"/>
      <c r="AN1418" s="151"/>
      <c r="AO1418" s="151"/>
      <c r="AP1418" s="151"/>
      <c r="AQ1418" s="151"/>
      <c r="AR1418" s="151"/>
      <c r="AS1418" s="151"/>
      <c r="AT1418" s="151"/>
      <c r="AU1418" s="151"/>
      <c r="AV1418" s="151"/>
      <c r="AW1418" s="151"/>
      <c r="AX1418" s="151"/>
      <c r="AY1418" s="151"/>
      <c r="AZ1418" s="151"/>
      <c r="BA1418" s="151"/>
      <c r="BB1418" s="151"/>
      <c r="BC1418" s="151"/>
      <c r="BD1418" s="151"/>
      <c r="BE1418" s="151"/>
      <c r="BF1418" s="151"/>
      <c r="BG1418" s="151"/>
      <c r="BH1418" s="151"/>
    </row>
    <row r="1419" spans="1:60" outlineLevel="1">
      <c r="A1419" s="168">
        <v>142</v>
      </c>
      <c r="B1419" s="169" t="s">
        <v>3070</v>
      </c>
      <c r="C1419" s="185" t="s">
        <v>3071</v>
      </c>
      <c r="D1419" s="170" t="s">
        <v>211</v>
      </c>
      <c r="E1419" s="171">
        <v>1</v>
      </c>
      <c r="F1419" s="172">
        <v>0</v>
      </c>
      <c r="G1419" s="173">
        <f>ROUND(E1419*F1419,2)</f>
        <v>0</v>
      </c>
      <c r="H1419" s="172"/>
      <c r="I1419" s="173">
        <f>ROUND(E1419*H1419,2)</f>
        <v>0</v>
      </c>
      <c r="J1419" s="172"/>
      <c r="K1419" s="173">
        <f>ROUND(E1419*J1419,2)</f>
        <v>0</v>
      </c>
      <c r="L1419" s="173">
        <v>21</v>
      </c>
      <c r="M1419" s="173">
        <f>G1419*(1+L1419/100)</f>
        <v>0</v>
      </c>
      <c r="N1419" s="173">
        <v>0.15</v>
      </c>
      <c r="O1419" s="173">
        <f>ROUND(E1419*N1419,2)</f>
        <v>0.15</v>
      </c>
      <c r="P1419" s="173">
        <v>0</v>
      </c>
      <c r="Q1419" s="173">
        <f>ROUND(E1419*P1419,2)</f>
        <v>0</v>
      </c>
      <c r="R1419" s="173"/>
      <c r="S1419" s="173" t="s">
        <v>212</v>
      </c>
      <c r="T1419" s="174" t="s">
        <v>202</v>
      </c>
      <c r="U1419" s="160">
        <v>0</v>
      </c>
      <c r="V1419" s="160">
        <f>ROUND(E1419*U1419,2)</f>
        <v>0</v>
      </c>
      <c r="W1419" s="160"/>
      <c r="X1419" s="151"/>
      <c r="Y1419" s="151"/>
      <c r="Z1419" s="151"/>
      <c r="AA1419" s="151"/>
      <c r="AB1419" s="151"/>
      <c r="AC1419" s="151"/>
      <c r="AD1419" s="151"/>
      <c r="AE1419" s="151"/>
      <c r="AF1419" s="151"/>
      <c r="AG1419" s="151" t="s">
        <v>665</v>
      </c>
      <c r="AH1419" s="151"/>
      <c r="AI1419" s="151"/>
      <c r="AJ1419" s="151"/>
      <c r="AK1419" s="151"/>
      <c r="AL1419" s="151"/>
      <c r="AM1419" s="151"/>
      <c r="AN1419" s="151"/>
      <c r="AO1419" s="151"/>
      <c r="AP1419" s="151"/>
      <c r="AQ1419" s="151"/>
      <c r="AR1419" s="151"/>
      <c r="AS1419" s="151"/>
      <c r="AT1419" s="151"/>
      <c r="AU1419" s="151"/>
      <c r="AV1419" s="151"/>
      <c r="AW1419" s="151"/>
      <c r="AX1419" s="151"/>
      <c r="AY1419" s="151"/>
      <c r="AZ1419" s="151"/>
      <c r="BA1419" s="151"/>
      <c r="BB1419" s="151"/>
      <c r="BC1419" s="151"/>
      <c r="BD1419" s="151"/>
      <c r="BE1419" s="151"/>
      <c r="BF1419" s="151"/>
      <c r="BG1419" s="151"/>
      <c r="BH1419" s="151"/>
    </row>
    <row r="1420" spans="1:60" outlineLevel="1">
      <c r="A1420" s="158"/>
      <c r="B1420" s="159"/>
      <c r="C1420" s="198" t="s">
        <v>3072</v>
      </c>
      <c r="D1420" s="190"/>
      <c r="E1420" s="191">
        <v>1</v>
      </c>
      <c r="F1420" s="160"/>
      <c r="G1420" s="160"/>
      <c r="H1420" s="160"/>
      <c r="I1420" s="160"/>
      <c r="J1420" s="160"/>
      <c r="K1420" s="160"/>
      <c r="L1420" s="160"/>
      <c r="M1420" s="160"/>
      <c r="N1420" s="160"/>
      <c r="O1420" s="160"/>
      <c r="P1420" s="160"/>
      <c r="Q1420" s="160"/>
      <c r="R1420" s="160"/>
      <c r="S1420" s="160"/>
      <c r="T1420" s="160"/>
      <c r="U1420" s="160"/>
      <c r="V1420" s="160"/>
      <c r="W1420" s="160"/>
      <c r="X1420" s="151"/>
      <c r="Y1420" s="151"/>
      <c r="Z1420" s="151"/>
      <c r="AA1420" s="151"/>
      <c r="AB1420" s="151"/>
      <c r="AC1420" s="151"/>
      <c r="AD1420" s="151"/>
      <c r="AE1420" s="151"/>
      <c r="AF1420" s="151"/>
      <c r="AG1420" s="151" t="s">
        <v>250</v>
      </c>
      <c r="AH1420" s="151">
        <v>0</v>
      </c>
      <c r="AI1420" s="151"/>
      <c r="AJ1420" s="151"/>
      <c r="AK1420" s="151"/>
      <c r="AL1420" s="151"/>
      <c r="AM1420" s="151"/>
      <c r="AN1420" s="151"/>
      <c r="AO1420" s="151"/>
      <c r="AP1420" s="151"/>
      <c r="AQ1420" s="151"/>
      <c r="AR1420" s="151"/>
      <c r="AS1420" s="151"/>
      <c r="AT1420" s="151"/>
      <c r="AU1420" s="151"/>
      <c r="AV1420" s="151"/>
      <c r="AW1420" s="151"/>
      <c r="AX1420" s="151"/>
      <c r="AY1420" s="151"/>
      <c r="AZ1420" s="151"/>
      <c r="BA1420" s="151"/>
      <c r="BB1420" s="151"/>
      <c r="BC1420" s="151"/>
      <c r="BD1420" s="151"/>
      <c r="BE1420" s="151"/>
      <c r="BF1420" s="151"/>
      <c r="BG1420" s="151"/>
      <c r="BH1420" s="151"/>
    </row>
    <row r="1421" spans="1:60" outlineLevel="1">
      <c r="A1421" s="168">
        <v>143</v>
      </c>
      <c r="B1421" s="169" t="s">
        <v>3073</v>
      </c>
      <c r="C1421" s="185" t="s">
        <v>3074</v>
      </c>
      <c r="D1421" s="170" t="s">
        <v>211</v>
      </c>
      <c r="E1421" s="171">
        <v>6</v>
      </c>
      <c r="F1421" s="172">
        <v>0</v>
      </c>
      <c r="G1421" s="173">
        <f>ROUND(E1421*F1421,2)</f>
        <v>0</v>
      </c>
      <c r="H1421" s="172"/>
      <c r="I1421" s="173">
        <f>ROUND(E1421*H1421,2)</f>
        <v>0</v>
      </c>
      <c r="J1421" s="172"/>
      <c r="K1421" s="173">
        <f>ROUND(E1421*J1421,2)</f>
        <v>0</v>
      </c>
      <c r="L1421" s="173">
        <v>21</v>
      </c>
      <c r="M1421" s="173">
        <f>G1421*(1+L1421/100)</f>
        <v>0</v>
      </c>
      <c r="N1421" s="173">
        <v>0.15</v>
      </c>
      <c r="O1421" s="173">
        <f>ROUND(E1421*N1421,2)</f>
        <v>0.9</v>
      </c>
      <c r="P1421" s="173">
        <v>0</v>
      </c>
      <c r="Q1421" s="173">
        <f>ROUND(E1421*P1421,2)</f>
        <v>0</v>
      </c>
      <c r="R1421" s="173"/>
      <c r="S1421" s="173" t="s">
        <v>212</v>
      </c>
      <c r="T1421" s="174" t="s">
        <v>202</v>
      </c>
      <c r="U1421" s="160">
        <v>0</v>
      </c>
      <c r="V1421" s="160">
        <f>ROUND(E1421*U1421,2)</f>
        <v>0</v>
      </c>
      <c r="W1421" s="160"/>
      <c r="X1421" s="151"/>
      <c r="Y1421" s="151"/>
      <c r="Z1421" s="151"/>
      <c r="AA1421" s="151"/>
      <c r="AB1421" s="151"/>
      <c r="AC1421" s="151"/>
      <c r="AD1421" s="151"/>
      <c r="AE1421" s="151"/>
      <c r="AF1421" s="151"/>
      <c r="AG1421" s="151" t="s">
        <v>665</v>
      </c>
      <c r="AH1421" s="151"/>
      <c r="AI1421" s="151"/>
      <c r="AJ1421" s="151"/>
      <c r="AK1421" s="151"/>
      <c r="AL1421" s="151"/>
      <c r="AM1421" s="151"/>
      <c r="AN1421" s="151"/>
      <c r="AO1421" s="151"/>
      <c r="AP1421" s="151"/>
      <c r="AQ1421" s="151"/>
      <c r="AR1421" s="151"/>
      <c r="AS1421" s="151"/>
      <c r="AT1421" s="151"/>
      <c r="AU1421" s="151"/>
      <c r="AV1421" s="151"/>
      <c r="AW1421" s="151"/>
      <c r="AX1421" s="151"/>
      <c r="AY1421" s="151"/>
      <c r="AZ1421" s="151"/>
      <c r="BA1421" s="151"/>
      <c r="BB1421" s="151"/>
      <c r="BC1421" s="151"/>
      <c r="BD1421" s="151"/>
      <c r="BE1421" s="151"/>
      <c r="BF1421" s="151"/>
      <c r="BG1421" s="151"/>
      <c r="BH1421" s="151"/>
    </row>
    <row r="1422" spans="1:60" outlineLevel="1">
      <c r="A1422" s="158"/>
      <c r="B1422" s="159"/>
      <c r="C1422" s="319" t="s">
        <v>3075</v>
      </c>
      <c r="D1422" s="320"/>
      <c r="E1422" s="320"/>
      <c r="F1422" s="320"/>
      <c r="G1422" s="320"/>
      <c r="H1422" s="160"/>
      <c r="I1422" s="160"/>
      <c r="J1422" s="160"/>
      <c r="K1422" s="160"/>
      <c r="L1422" s="160"/>
      <c r="M1422" s="160"/>
      <c r="N1422" s="160"/>
      <c r="O1422" s="160"/>
      <c r="P1422" s="160"/>
      <c r="Q1422" s="160"/>
      <c r="R1422" s="160"/>
      <c r="S1422" s="160"/>
      <c r="T1422" s="160"/>
      <c r="U1422" s="160"/>
      <c r="V1422" s="160"/>
      <c r="W1422" s="160"/>
      <c r="X1422" s="151"/>
      <c r="Y1422" s="151"/>
      <c r="Z1422" s="151"/>
      <c r="AA1422" s="151"/>
      <c r="AB1422" s="151"/>
      <c r="AC1422" s="151"/>
      <c r="AD1422" s="151"/>
      <c r="AE1422" s="151"/>
      <c r="AF1422" s="151"/>
      <c r="AG1422" s="151" t="s">
        <v>204</v>
      </c>
      <c r="AH1422" s="151"/>
      <c r="AI1422" s="151"/>
      <c r="AJ1422" s="151"/>
      <c r="AK1422" s="151"/>
      <c r="AL1422" s="151"/>
      <c r="AM1422" s="151"/>
      <c r="AN1422" s="151"/>
      <c r="AO1422" s="151"/>
      <c r="AP1422" s="151"/>
      <c r="AQ1422" s="151"/>
      <c r="AR1422" s="151"/>
      <c r="AS1422" s="151"/>
      <c r="AT1422" s="151"/>
      <c r="AU1422" s="151"/>
      <c r="AV1422" s="151"/>
      <c r="AW1422" s="151"/>
      <c r="AX1422" s="151"/>
      <c r="AY1422" s="151"/>
      <c r="AZ1422" s="151"/>
      <c r="BA1422" s="151"/>
      <c r="BB1422" s="151"/>
      <c r="BC1422" s="151"/>
      <c r="BD1422" s="151"/>
      <c r="BE1422" s="151"/>
      <c r="BF1422" s="151"/>
      <c r="BG1422" s="151"/>
      <c r="BH1422" s="151"/>
    </row>
    <row r="1423" spans="1:60" outlineLevel="1">
      <c r="A1423" s="158"/>
      <c r="B1423" s="159"/>
      <c r="C1423" s="198" t="s">
        <v>3076</v>
      </c>
      <c r="D1423" s="190"/>
      <c r="E1423" s="191">
        <v>6</v>
      </c>
      <c r="F1423" s="160"/>
      <c r="G1423" s="160"/>
      <c r="H1423" s="160"/>
      <c r="I1423" s="160"/>
      <c r="J1423" s="160"/>
      <c r="K1423" s="160"/>
      <c r="L1423" s="160"/>
      <c r="M1423" s="160"/>
      <c r="N1423" s="160"/>
      <c r="O1423" s="160"/>
      <c r="P1423" s="160"/>
      <c r="Q1423" s="160"/>
      <c r="R1423" s="160"/>
      <c r="S1423" s="160"/>
      <c r="T1423" s="160"/>
      <c r="U1423" s="160"/>
      <c r="V1423" s="160"/>
      <c r="W1423" s="160"/>
      <c r="X1423" s="151"/>
      <c r="Y1423" s="151"/>
      <c r="Z1423" s="151"/>
      <c r="AA1423" s="151"/>
      <c r="AB1423" s="151"/>
      <c r="AC1423" s="151"/>
      <c r="AD1423" s="151"/>
      <c r="AE1423" s="151"/>
      <c r="AF1423" s="151"/>
      <c r="AG1423" s="151" t="s">
        <v>250</v>
      </c>
      <c r="AH1423" s="151">
        <v>0</v>
      </c>
      <c r="AI1423" s="151"/>
      <c r="AJ1423" s="151"/>
      <c r="AK1423" s="151"/>
      <c r="AL1423" s="151"/>
      <c r="AM1423" s="151"/>
      <c r="AN1423" s="151"/>
      <c r="AO1423" s="151"/>
      <c r="AP1423" s="151"/>
      <c r="AQ1423" s="151"/>
      <c r="AR1423" s="151"/>
      <c r="AS1423" s="151"/>
      <c r="AT1423" s="151"/>
      <c r="AU1423" s="151"/>
      <c r="AV1423" s="151"/>
      <c r="AW1423" s="151"/>
      <c r="AX1423" s="151"/>
      <c r="AY1423" s="151"/>
      <c r="AZ1423" s="151"/>
      <c r="BA1423" s="151"/>
      <c r="BB1423" s="151"/>
      <c r="BC1423" s="151"/>
      <c r="BD1423" s="151"/>
      <c r="BE1423" s="151"/>
      <c r="BF1423" s="151"/>
      <c r="BG1423" s="151"/>
      <c r="BH1423" s="151"/>
    </row>
    <row r="1424" spans="1:60" outlineLevel="1">
      <c r="A1424" s="168">
        <v>144</v>
      </c>
      <c r="B1424" s="169" t="s">
        <v>3077</v>
      </c>
      <c r="C1424" s="185" t="s">
        <v>3078</v>
      </c>
      <c r="D1424" s="170" t="s">
        <v>211</v>
      </c>
      <c r="E1424" s="171">
        <v>1</v>
      </c>
      <c r="F1424" s="172">
        <v>0</v>
      </c>
      <c r="G1424" s="173">
        <f>ROUND(E1424*F1424,2)</f>
        <v>0</v>
      </c>
      <c r="H1424" s="172"/>
      <c r="I1424" s="173">
        <f>ROUND(E1424*H1424,2)</f>
        <v>0</v>
      </c>
      <c r="J1424" s="172"/>
      <c r="K1424" s="173">
        <f>ROUND(E1424*J1424,2)</f>
        <v>0</v>
      </c>
      <c r="L1424" s="173">
        <v>21</v>
      </c>
      <c r="M1424" s="173">
        <f>G1424*(1+L1424/100)</f>
        <v>0</v>
      </c>
      <c r="N1424" s="173">
        <v>0.15</v>
      </c>
      <c r="O1424" s="173">
        <f>ROUND(E1424*N1424,2)</f>
        <v>0.15</v>
      </c>
      <c r="P1424" s="173">
        <v>0</v>
      </c>
      <c r="Q1424" s="173">
        <f>ROUND(E1424*P1424,2)</f>
        <v>0</v>
      </c>
      <c r="R1424" s="173"/>
      <c r="S1424" s="173" t="s">
        <v>212</v>
      </c>
      <c r="T1424" s="174" t="s">
        <v>202</v>
      </c>
      <c r="U1424" s="160">
        <v>0</v>
      </c>
      <c r="V1424" s="160">
        <f>ROUND(E1424*U1424,2)</f>
        <v>0</v>
      </c>
      <c r="W1424" s="160"/>
      <c r="X1424" s="151"/>
      <c r="Y1424" s="151"/>
      <c r="Z1424" s="151"/>
      <c r="AA1424" s="151"/>
      <c r="AB1424" s="151"/>
      <c r="AC1424" s="151"/>
      <c r="AD1424" s="151"/>
      <c r="AE1424" s="151"/>
      <c r="AF1424" s="151"/>
      <c r="AG1424" s="151" t="s">
        <v>665</v>
      </c>
      <c r="AH1424" s="151"/>
      <c r="AI1424" s="151"/>
      <c r="AJ1424" s="151"/>
      <c r="AK1424" s="151"/>
      <c r="AL1424" s="151"/>
      <c r="AM1424" s="151"/>
      <c r="AN1424" s="151"/>
      <c r="AO1424" s="151"/>
      <c r="AP1424" s="151"/>
      <c r="AQ1424" s="151"/>
      <c r="AR1424" s="151"/>
      <c r="AS1424" s="151"/>
      <c r="AT1424" s="151"/>
      <c r="AU1424" s="151"/>
      <c r="AV1424" s="151"/>
      <c r="AW1424" s="151"/>
      <c r="AX1424" s="151"/>
      <c r="AY1424" s="151"/>
      <c r="AZ1424" s="151"/>
      <c r="BA1424" s="151"/>
      <c r="BB1424" s="151"/>
      <c r="BC1424" s="151"/>
      <c r="BD1424" s="151"/>
      <c r="BE1424" s="151"/>
      <c r="BF1424" s="151"/>
      <c r="BG1424" s="151"/>
      <c r="BH1424" s="151"/>
    </row>
    <row r="1425" spans="1:60" ht="22.5" outlineLevel="1">
      <c r="A1425" s="158"/>
      <c r="B1425" s="159"/>
      <c r="C1425" s="319" t="s">
        <v>3079</v>
      </c>
      <c r="D1425" s="320"/>
      <c r="E1425" s="320"/>
      <c r="F1425" s="320"/>
      <c r="G1425" s="320"/>
      <c r="H1425" s="160"/>
      <c r="I1425" s="160"/>
      <c r="J1425" s="160"/>
      <c r="K1425" s="160"/>
      <c r="L1425" s="160"/>
      <c r="M1425" s="160"/>
      <c r="N1425" s="160"/>
      <c r="O1425" s="160"/>
      <c r="P1425" s="160"/>
      <c r="Q1425" s="160"/>
      <c r="R1425" s="160"/>
      <c r="S1425" s="160"/>
      <c r="T1425" s="160"/>
      <c r="U1425" s="160"/>
      <c r="V1425" s="160"/>
      <c r="W1425" s="160"/>
      <c r="X1425" s="151"/>
      <c r="Y1425" s="151"/>
      <c r="Z1425" s="151"/>
      <c r="AA1425" s="151"/>
      <c r="AB1425" s="151"/>
      <c r="AC1425" s="151"/>
      <c r="AD1425" s="151"/>
      <c r="AE1425" s="151"/>
      <c r="AF1425" s="151"/>
      <c r="AG1425" s="151" t="s">
        <v>204</v>
      </c>
      <c r="AH1425" s="151"/>
      <c r="AI1425" s="151"/>
      <c r="AJ1425" s="151"/>
      <c r="AK1425" s="151"/>
      <c r="AL1425" s="151"/>
      <c r="AM1425" s="151"/>
      <c r="AN1425" s="151"/>
      <c r="AO1425" s="151"/>
      <c r="AP1425" s="151"/>
      <c r="AQ1425" s="151"/>
      <c r="AR1425" s="151"/>
      <c r="AS1425" s="151"/>
      <c r="AT1425" s="151"/>
      <c r="AU1425" s="151"/>
      <c r="AV1425" s="151"/>
      <c r="AW1425" s="151"/>
      <c r="AX1425" s="151"/>
      <c r="AY1425" s="151"/>
      <c r="AZ1425" s="151"/>
      <c r="BA1425" s="175" t="str">
        <f>C1425</f>
        <v>demontáž stávajícího čtvercového potrubí dešťová žaluzie 500x500x3500mm žárově zinkovaná,osazená na stávající vývod,opatřená prodlužovacím nástavcem přes zateplení</v>
      </c>
      <c r="BB1425" s="151"/>
      <c r="BC1425" s="151"/>
      <c r="BD1425" s="151"/>
      <c r="BE1425" s="151"/>
      <c r="BF1425" s="151"/>
      <c r="BG1425" s="151"/>
      <c r="BH1425" s="151"/>
    </row>
    <row r="1426" spans="1:60" outlineLevel="1">
      <c r="A1426" s="158"/>
      <c r="B1426" s="159"/>
      <c r="C1426" s="198" t="s">
        <v>3080</v>
      </c>
      <c r="D1426" s="190"/>
      <c r="E1426" s="191">
        <v>1</v>
      </c>
      <c r="F1426" s="160"/>
      <c r="G1426" s="160"/>
      <c r="H1426" s="160"/>
      <c r="I1426" s="160"/>
      <c r="J1426" s="160"/>
      <c r="K1426" s="160"/>
      <c r="L1426" s="160"/>
      <c r="M1426" s="160"/>
      <c r="N1426" s="160"/>
      <c r="O1426" s="160"/>
      <c r="P1426" s="160"/>
      <c r="Q1426" s="160"/>
      <c r="R1426" s="160"/>
      <c r="S1426" s="160"/>
      <c r="T1426" s="160"/>
      <c r="U1426" s="160"/>
      <c r="V1426" s="160"/>
      <c r="W1426" s="160"/>
      <c r="X1426" s="151"/>
      <c r="Y1426" s="151"/>
      <c r="Z1426" s="151"/>
      <c r="AA1426" s="151"/>
      <c r="AB1426" s="151"/>
      <c r="AC1426" s="151"/>
      <c r="AD1426" s="151"/>
      <c r="AE1426" s="151"/>
      <c r="AF1426" s="151"/>
      <c r="AG1426" s="151" t="s">
        <v>250</v>
      </c>
      <c r="AH1426" s="151">
        <v>0</v>
      </c>
      <c r="AI1426" s="151"/>
      <c r="AJ1426" s="151"/>
      <c r="AK1426" s="151"/>
      <c r="AL1426" s="151"/>
      <c r="AM1426" s="151"/>
      <c r="AN1426" s="151"/>
      <c r="AO1426" s="151"/>
      <c r="AP1426" s="151"/>
      <c r="AQ1426" s="151"/>
      <c r="AR1426" s="151"/>
      <c r="AS1426" s="151"/>
      <c r="AT1426" s="151"/>
      <c r="AU1426" s="151"/>
      <c r="AV1426" s="151"/>
      <c r="AW1426" s="151"/>
      <c r="AX1426" s="151"/>
      <c r="AY1426" s="151"/>
      <c r="AZ1426" s="151"/>
      <c r="BA1426" s="151"/>
      <c r="BB1426" s="151"/>
      <c r="BC1426" s="151"/>
      <c r="BD1426" s="151"/>
      <c r="BE1426" s="151"/>
      <c r="BF1426" s="151"/>
      <c r="BG1426" s="151"/>
      <c r="BH1426" s="151"/>
    </row>
    <row r="1427" spans="1:60" outlineLevel="1">
      <c r="A1427" s="168">
        <v>145</v>
      </c>
      <c r="B1427" s="169" t="s">
        <v>3081</v>
      </c>
      <c r="C1427" s="185" t="s">
        <v>3082</v>
      </c>
      <c r="D1427" s="170" t="s">
        <v>211</v>
      </c>
      <c r="E1427" s="171">
        <v>1</v>
      </c>
      <c r="F1427" s="172">
        <v>0</v>
      </c>
      <c r="G1427" s="173">
        <f>ROUND(E1427*F1427,2)</f>
        <v>0</v>
      </c>
      <c r="H1427" s="172"/>
      <c r="I1427" s="173">
        <f>ROUND(E1427*H1427,2)</f>
        <v>0</v>
      </c>
      <c r="J1427" s="172"/>
      <c r="K1427" s="173">
        <f>ROUND(E1427*J1427,2)</f>
        <v>0</v>
      </c>
      <c r="L1427" s="173">
        <v>21</v>
      </c>
      <c r="M1427" s="173">
        <f>G1427*(1+L1427/100)</f>
        <v>0</v>
      </c>
      <c r="N1427" s="173">
        <v>0.15</v>
      </c>
      <c r="O1427" s="173">
        <f>ROUND(E1427*N1427,2)</f>
        <v>0.15</v>
      </c>
      <c r="P1427" s="173">
        <v>0</v>
      </c>
      <c r="Q1427" s="173">
        <f>ROUND(E1427*P1427,2)</f>
        <v>0</v>
      </c>
      <c r="R1427" s="173"/>
      <c r="S1427" s="173" t="s">
        <v>212</v>
      </c>
      <c r="T1427" s="174" t="s">
        <v>202</v>
      </c>
      <c r="U1427" s="160">
        <v>0</v>
      </c>
      <c r="V1427" s="160">
        <f>ROUND(E1427*U1427,2)</f>
        <v>0</v>
      </c>
      <c r="W1427" s="160"/>
      <c r="X1427" s="151"/>
      <c r="Y1427" s="151"/>
      <c r="Z1427" s="151"/>
      <c r="AA1427" s="151"/>
      <c r="AB1427" s="151"/>
      <c r="AC1427" s="151"/>
      <c r="AD1427" s="151"/>
      <c r="AE1427" s="151"/>
      <c r="AF1427" s="151"/>
      <c r="AG1427" s="151" t="s">
        <v>665</v>
      </c>
      <c r="AH1427" s="151"/>
      <c r="AI1427" s="151"/>
      <c r="AJ1427" s="151"/>
      <c r="AK1427" s="151"/>
      <c r="AL1427" s="151"/>
      <c r="AM1427" s="151"/>
      <c r="AN1427" s="151"/>
      <c r="AO1427" s="151"/>
      <c r="AP1427" s="151"/>
      <c r="AQ1427" s="151"/>
      <c r="AR1427" s="151"/>
      <c r="AS1427" s="151"/>
      <c r="AT1427" s="151"/>
      <c r="AU1427" s="151"/>
      <c r="AV1427" s="151"/>
      <c r="AW1427" s="151"/>
      <c r="AX1427" s="151"/>
      <c r="AY1427" s="151"/>
      <c r="AZ1427" s="151"/>
      <c r="BA1427" s="151"/>
      <c r="BB1427" s="151"/>
      <c r="BC1427" s="151"/>
      <c r="BD1427" s="151"/>
      <c r="BE1427" s="151"/>
      <c r="BF1427" s="151"/>
      <c r="BG1427" s="151"/>
      <c r="BH1427" s="151"/>
    </row>
    <row r="1428" spans="1:60" outlineLevel="1">
      <c r="A1428" s="158"/>
      <c r="B1428" s="159"/>
      <c r="C1428" s="198" t="s">
        <v>3083</v>
      </c>
      <c r="D1428" s="190"/>
      <c r="E1428" s="191">
        <v>1</v>
      </c>
      <c r="F1428" s="160"/>
      <c r="G1428" s="160"/>
      <c r="H1428" s="160"/>
      <c r="I1428" s="160"/>
      <c r="J1428" s="160"/>
      <c r="K1428" s="160"/>
      <c r="L1428" s="160"/>
      <c r="M1428" s="160"/>
      <c r="N1428" s="160"/>
      <c r="O1428" s="160"/>
      <c r="P1428" s="160"/>
      <c r="Q1428" s="160"/>
      <c r="R1428" s="160"/>
      <c r="S1428" s="160"/>
      <c r="T1428" s="160"/>
      <c r="U1428" s="160"/>
      <c r="V1428" s="160"/>
      <c r="W1428" s="160"/>
      <c r="X1428" s="151"/>
      <c r="Y1428" s="151"/>
      <c r="Z1428" s="151"/>
      <c r="AA1428" s="151"/>
      <c r="AB1428" s="151"/>
      <c r="AC1428" s="151"/>
      <c r="AD1428" s="151"/>
      <c r="AE1428" s="151"/>
      <c r="AF1428" s="151"/>
      <c r="AG1428" s="151" t="s">
        <v>250</v>
      </c>
      <c r="AH1428" s="151">
        <v>0</v>
      </c>
      <c r="AI1428" s="151"/>
      <c r="AJ1428" s="151"/>
      <c r="AK1428" s="151"/>
      <c r="AL1428" s="151"/>
      <c r="AM1428" s="151"/>
      <c r="AN1428" s="151"/>
      <c r="AO1428" s="151"/>
      <c r="AP1428" s="151"/>
      <c r="AQ1428" s="151"/>
      <c r="AR1428" s="151"/>
      <c r="AS1428" s="151"/>
      <c r="AT1428" s="151"/>
      <c r="AU1428" s="151"/>
      <c r="AV1428" s="151"/>
      <c r="AW1428" s="151"/>
      <c r="AX1428" s="151"/>
      <c r="AY1428" s="151"/>
      <c r="AZ1428" s="151"/>
      <c r="BA1428" s="151"/>
      <c r="BB1428" s="151"/>
      <c r="BC1428" s="151"/>
      <c r="BD1428" s="151"/>
      <c r="BE1428" s="151"/>
      <c r="BF1428" s="151"/>
      <c r="BG1428" s="151"/>
      <c r="BH1428" s="151"/>
    </row>
    <row r="1429" spans="1:60" outlineLevel="1">
      <c r="A1429" s="168">
        <v>146</v>
      </c>
      <c r="B1429" s="169" t="s">
        <v>3084</v>
      </c>
      <c r="C1429" s="185" t="s">
        <v>3085</v>
      </c>
      <c r="D1429" s="170" t="s">
        <v>211</v>
      </c>
      <c r="E1429" s="171">
        <v>1</v>
      </c>
      <c r="F1429" s="172">
        <v>0</v>
      </c>
      <c r="G1429" s="173">
        <f>ROUND(E1429*F1429,2)</f>
        <v>0</v>
      </c>
      <c r="H1429" s="172"/>
      <c r="I1429" s="173">
        <f>ROUND(E1429*H1429,2)</f>
        <v>0</v>
      </c>
      <c r="J1429" s="172"/>
      <c r="K1429" s="173">
        <f>ROUND(E1429*J1429,2)</f>
        <v>0</v>
      </c>
      <c r="L1429" s="173">
        <v>21</v>
      </c>
      <c r="M1429" s="173">
        <f>G1429*(1+L1429/100)</f>
        <v>0</v>
      </c>
      <c r="N1429" s="173">
        <v>0.15</v>
      </c>
      <c r="O1429" s="173">
        <f>ROUND(E1429*N1429,2)</f>
        <v>0.15</v>
      </c>
      <c r="P1429" s="173">
        <v>0</v>
      </c>
      <c r="Q1429" s="173">
        <f>ROUND(E1429*P1429,2)</f>
        <v>0</v>
      </c>
      <c r="R1429" s="173"/>
      <c r="S1429" s="173" t="s">
        <v>212</v>
      </c>
      <c r="T1429" s="174" t="s">
        <v>202</v>
      </c>
      <c r="U1429" s="160">
        <v>0</v>
      </c>
      <c r="V1429" s="160">
        <f>ROUND(E1429*U1429,2)</f>
        <v>0</v>
      </c>
      <c r="W1429" s="160"/>
      <c r="X1429" s="151"/>
      <c r="Y1429" s="151"/>
      <c r="Z1429" s="151"/>
      <c r="AA1429" s="151"/>
      <c r="AB1429" s="151"/>
      <c r="AC1429" s="151"/>
      <c r="AD1429" s="151"/>
      <c r="AE1429" s="151"/>
      <c r="AF1429" s="151"/>
      <c r="AG1429" s="151" t="s">
        <v>665</v>
      </c>
      <c r="AH1429" s="151"/>
      <c r="AI1429" s="151"/>
      <c r="AJ1429" s="151"/>
      <c r="AK1429" s="151"/>
      <c r="AL1429" s="151"/>
      <c r="AM1429" s="151"/>
      <c r="AN1429" s="151"/>
      <c r="AO1429" s="151"/>
      <c r="AP1429" s="151"/>
      <c r="AQ1429" s="151"/>
      <c r="AR1429" s="151"/>
      <c r="AS1429" s="151"/>
      <c r="AT1429" s="151"/>
      <c r="AU1429" s="151"/>
      <c r="AV1429" s="151"/>
      <c r="AW1429" s="151"/>
      <c r="AX1429" s="151"/>
      <c r="AY1429" s="151"/>
      <c r="AZ1429" s="151"/>
      <c r="BA1429" s="151"/>
      <c r="BB1429" s="151"/>
      <c r="BC1429" s="151"/>
      <c r="BD1429" s="151"/>
      <c r="BE1429" s="151"/>
      <c r="BF1429" s="151"/>
      <c r="BG1429" s="151"/>
      <c r="BH1429" s="151"/>
    </row>
    <row r="1430" spans="1:60" outlineLevel="1">
      <c r="A1430" s="158"/>
      <c r="B1430" s="159"/>
      <c r="C1430" s="198" t="s">
        <v>3086</v>
      </c>
      <c r="D1430" s="190"/>
      <c r="E1430" s="191">
        <v>1</v>
      </c>
      <c r="F1430" s="160"/>
      <c r="G1430" s="160"/>
      <c r="H1430" s="160"/>
      <c r="I1430" s="160"/>
      <c r="J1430" s="160"/>
      <c r="K1430" s="160"/>
      <c r="L1430" s="160"/>
      <c r="M1430" s="160"/>
      <c r="N1430" s="160"/>
      <c r="O1430" s="160"/>
      <c r="P1430" s="160"/>
      <c r="Q1430" s="160"/>
      <c r="R1430" s="160"/>
      <c r="S1430" s="160"/>
      <c r="T1430" s="160"/>
      <c r="U1430" s="160"/>
      <c r="V1430" s="160"/>
      <c r="W1430" s="160"/>
      <c r="X1430" s="151"/>
      <c r="Y1430" s="151"/>
      <c r="Z1430" s="151"/>
      <c r="AA1430" s="151"/>
      <c r="AB1430" s="151"/>
      <c r="AC1430" s="151"/>
      <c r="AD1430" s="151"/>
      <c r="AE1430" s="151"/>
      <c r="AF1430" s="151"/>
      <c r="AG1430" s="151" t="s">
        <v>250</v>
      </c>
      <c r="AH1430" s="151">
        <v>0</v>
      </c>
      <c r="AI1430" s="151"/>
      <c r="AJ1430" s="151"/>
      <c r="AK1430" s="151"/>
      <c r="AL1430" s="151"/>
      <c r="AM1430" s="151"/>
      <c r="AN1430" s="151"/>
      <c r="AO1430" s="151"/>
      <c r="AP1430" s="151"/>
      <c r="AQ1430" s="151"/>
      <c r="AR1430" s="151"/>
      <c r="AS1430" s="151"/>
      <c r="AT1430" s="151"/>
      <c r="AU1430" s="151"/>
      <c r="AV1430" s="151"/>
      <c r="AW1430" s="151"/>
      <c r="AX1430" s="151"/>
      <c r="AY1430" s="151"/>
      <c r="AZ1430" s="151"/>
      <c r="BA1430" s="151"/>
      <c r="BB1430" s="151"/>
      <c r="BC1430" s="151"/>
      <c r="BD1430" s="151"/>
      <c r="BE1430" s="151"/>
      <c r="BF1430" s="151"/>
      <c r="BG1430" s="151"/>
      <c r="BH1430" s="151"/>
    </row>
    <row r="1431" spans="1:60" outlineLevel="1">
      <c r="A1431" s="168">
        <v>147</v>
      </c>
      <c r="B1431" s="169" t="s">
        <v>3087</v>
      </c>
      <c r="C1431" s="185" t="s">
        <v>3088</v>
      </c>
      <c r="D1431" s="170" t="s">
        <v>211</v>
      </c>
      <c r="E1431" s="171">
        <v>1</v>
      </c>
      <c r="F1431" s="172">
        <v>0</v>
      </c>
      <c r="G1431" s="173">
        <f>ROUND(E1431*F1431,2)</f>
        <v>0</v>
      </c>
      <c r="H1431" s="172"/>
      <c r="I1431" s="173">
        <f>ROUND(E1431*H1431,2)</f>
        <v>0</v>
      </c>
      <c r="J1431" s="172"/>
      <c r="K1431" s="173">
        <f>ROUND(E1431*J1431,2)</f>
        <v>0</v>
      </c>
      <c r="L1431" s="173">
        <v>21</v>
      </c>
      <c r="M1431" s="173">
        <f>G1431*(1+L1431/100)</f>
        <v>0</v>
      </c>
      <c r="N1431" s="173">
        <v>0.15</v>
      </c>
      <c r="O1431" s="173">
        <f>ROUND(E1431*N1431,2)</f>
        <v>0.15</v>
      </c>
      <c r="P1431" s="173">
        <v>0</v>
      </c>
      <c r="Q1431" s="173">
        <f>ROUND(E1431*P1431,2)</f>
        <v>0</v>
      </c>
      <c r="R1431" s="173"/>
      <c r="S1431" s="173" t="s">
        <v>212</v>
      </c>
      <c r="T1431" s="174" t="s">
        <v>202</v>
      </c>
      <c r="U1431" s="160">
        <v>0</v>
      </c>
      <c r="V1431" s="160">
        <f>ROUND(E1431*U1431,2)</f>
        <v>0</v>
      </c>
      <c r="W1431" s="160"/>
      <c r="X1431" s="151"/>
      <c r="Y1431" s="151"/>
      <c r="Z1431" s="151"/>
      <c r="AA1431" s="151"/>
      <c r="AB1431" s="151"/>
      <c r="AC1431" s="151"/>
      <c r="AD1431" s="151"/>
      <c r="AE1431" s="151"/>
      <c r="AF1431" s="151"/>
      <c r="AG1431" s="151" t="s">
        <v>665</v>
      </c>
      <c r="AH1431" s="151"/>
      <c r="AI1431" s="151"/>
      <c r="AJ1431" s="151"/>
      <c r="AK1431" s="151"/>
      <c r="AL1431" s="151"/>
      <c r="AM1431" s="151"/>
      <c r="AN1431" s="151"/>
      <c r="AO1431" s="151"/>
      <c r="AP1431" s="151"/>
      <c r="AQ1431" s="151"/>
      <c r="AR1431" s="151"/>
      <c r="AS1431" s="151"/>
      <c r="AT1431" s="151"/>
      <c r="AU1431" s="151"/>
      <c r="AV1431" s="151"/>
      <c r="AW1431" s="151"/>
      <c r="AX1431" s="151"/>
      <c r="AY1431" s="151"/>
      <c r="AZ1431" s="151"/>
      <c r="BA1431" s="151"/>
      <c r="BB1431" s="151"/>
      <c r="BC1431" s="151"/>
      <c r="BD1431" s="151"/>
      <c r="BE1431" s="151"/>
      <c r="BF1431" s="151"/>
      <c r="BG1431" s="151"/>
      <c r="BH1431" s="151"/>
    </row>
    <row r="1432" spans="1:60" outlineLevel="1">
      <c r="A1432" s="158"/>
      <c r="B1432" s="159"/>
      <c r="C1432" s="319" t="s">
        <v>3089</v>
      </c>
      <c r="D1432" s="320"/>
      <c r="E1432" s="320"/>
      <c r="F1432" s="320"/>
      <c r="G1432" s="320"/>
      <c r="H1432" s="160"/>
      <c r="I1432" s="160"/>
      <c r="J1432" s="160"/>
      <c r="K1432" s="160"/>
      <c r="L1432" s="160"/>
      <c r="M1432" s="160"/>
      <c r="N1432" s="160"/>
      <c r="O1432" s="160"/>
      <c r="P1432" s="160"/>
      <c r="Q1432" s="160"/>
      <c r="R1432" s="160"/>
      <c r="S1432" s="160"/>
      <c r="T1432" s="160"/>
      <c r="U1432" s="160"/>
      <c r="V1432" s="160"/>
      <c r="W1432" s="160"/>
      <c r="X1432" s="151"/>
      <c r="Y1432" s="151"/>
      <c r="Z1432" s="151"/>
      <c r="AA1432" s="151"/>
      <c r="AB1432" s="151"/>
      <c r="AC1432" s="151"/>
      <c r="AD1432" s="151"/>
      <c r="AE1432" s="151"/>
      <c r="AF1432" s="151"/>
      <c r="AG1432" s="151" t="s">
        <v>204</v>
      </c>
      <c r="AH1432" s="151"/>
      <c r="AI1432" s="151"/>
      <c r="AJ1432" s="151"/>
      <c r="AK1432" s="151"/>
      <c r="AL1432" s="151"/>
      <c r="AM1432" s="151"/>
      <c r="AN1432" s="151"/>
      <c r="AO1432" s="151"/>
      <c r="AP1432" s="151"/>
      <c r="AQ1432" s="151"/>
      <c r="AR1432" s="151"/>
      <c r="AS1432" s="151"/>
      <c r="AT1432" s="151"/>
      <c r="AU1432" s="151"/>
      <c r="AV1432" s="151"/>
      <c r="AW1432" s="151"/>
      <c r="AX1432" s="151"/>
      <c r="AY1432" s="151"/>
      <c r="AZ1432" s="151"/>
      <c r="BA1432" s="151"/>
      <c r="BB1432" s="151"/>
      <c r="BC1432" s="151"/>
      <c r="BD1432" s="151"/>
      <c r="BE1432" s="151"/>
      <c r="BF1432" s="151"/>
      <c r="BG1432" s="151"/>
      <c r="BH1432" s="151"/>
    </row>
    <row r="1433" spans="1:60" outlineLevel="1">
      <c r="A1433" s="158"/>
      <c r="B1433" s="159"/>
      <c r="C1433" s="317" t="s">
        <v>3090</v>
      </c>
      <c r="D1433" s="318"/>
      <c r="E1433" s="318"/>
      <c r="F1433" s="318"/>
      <c r="G1433" s="318"/>
      <c r="H1433" s="160"/>
      <c r="I1433" s="160"/>
      <c r="J1433" s="160"/>
      <c r="K1433" s="160"/>
      <c r="L1433" s="160"/>
      <c r="M1433" s="160"/>
      <c r="N1433" s="160"/>
      <c r="O1433" s="160"/>
      <c r="P1433" s="160"/>
      <c r="Q1433" s="160"/>
      <c r="R1433" s="160"/>
      <c r="S1433" s="160"/>
      <c r="T1433" s="160"/>
      <c r="U1433" s="160"/>
      <c r="V1433" s="160"/>
      <c r="W1433" s="160"/>
      <c r="X1433" s="151"/>
      <c r="Y1433" s="151"/>
      <c r="Z1433" s="151"/>
      <c r="AA1433" s="151"/>
      <c r="AB1433" s="151"/>
      <c r="AC1433" s="151"/>
      <c r="AD1433" s="151"/>
      <c r="AE1433" s="151"/>
      <c r="AF1433" s="151"/>
      <c r="AG1433" s="151" t="s">
        <v>204</v>
      </c>
      <c r="AH1433" s="151"/>
      <c r="AI1433" s="151"/>
      <c r="AJ1433" s="151"/>
      <c r="AK1433" s="151"/>
      <c r="AL1433" s="151"/>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row>
    <row r="1434" spans="1:60" outlineLevel="1">
      <c r="A1434" s="158"/>
      <c r="B1434" s="159"/>
      <c r="C1434" s="317" t="s">
        <v>3091</v>
      </c>
      <c r="D1434" s="318"/>
      <c r="E1434" s="318"/>
      <c r="F1434" s="318"/>
      <c r="G1434" s="318"/>
      <c r="H1434" s="160"/>
      <c r="I1434" s="160"/>
      <c r="J1434" s="160"/>
      <c r="K1434" s="160"/>
      <c r="L1434" s="160"/>
      <c r="M1434" s="160"/>
      <c r="N1434" s="160"/>
      <c r="O1434" s="160"/>
      <c r="P1434" s="160"/>
      <c r="Q1434" s="160"/>
      <c r="R1434" s="160"/>
      <c r="S1434" s="160"/>
      <c r="T1434" s="160"/>
      <c r="U1434" s="160"/>
      <c r="V1434" s="160"/>
      <c r="W1434" s="160"/>
      <c r="X1434" s="151"/>
      <c r="Y1434" s="151"/>
      <c r="Z1434" s="151"/>
      <c r="AA1434" s="151"/>
      <c r="AB1434" s="151"/>
      <c r="AC1434" s="151"/>
      <c r="AD1434" s="151"/>
      <c r="AE1434" s="151"/>
      <c r="AF1434" s="151"/>
      <c r="AG1434" s="151" t="s">
        <v>204</v>
      </c>
      <c r="AH1434" s="151"/>
      <c r="AI1434" s="151"/>
      <c r="AJ1434" s="151"/>
      <c r="AK1434" s="151"/>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row>
    <row r="1435" spans="1:60" outlineLevel="1">
      <c r="A1435" s="158"/>
      <c r="B1435" s="159"/>
      <c r="C1435" s="198" t="s">
        <v>3092</v>
      </c>
      <c r="D1435" s="190"/>
      <c r="E1435" s="191">
        <v>1</v>
      </c>
      <c r="F1435" s="160"/>
      <c r="G1435" s="160"/>
      <c r="H1435" s="160"/>
      <c r="I1435" s="160"/>
      <c r="J1435" s="160"/>
      <c r="K1435" s="160"/>
      <c r="L1435" s="160"/>
      <c r="M1435" s="160"/>
      <c r="N1435" s="160"/>
      <c r="O1435" s="160"/>
      <c r="P1435" s="160"/>
      <c r="Q1435" s="160"/>
      <c r="R1435" s="160"/>
      <c r="S1435" s="160"/>
      <c r="T1435" s="160"/>
      <c r="U1435" s="160"/>
      <c r="V1435" s="160"/>
      <c r="W1435" s="160"/>
      <c r="X1435" s="151"/>
      <c r="Y1435" s="151"/>
      <c r="Z1435" s="151"/>
      <c r="AA1435" s="151"/>
      <c r="AB1435" s="151"/>
      <c r="AC1435" s="151"/>
      <c r="AD1435" s="151"/>
      <c r="AE1435" s="151"/>
      <c r="AF1435" s="151"/>
      <c r="AG1435" s="151" t="s">
        <v>250</v>
      </c>
      <c r="AH1435" s="151">
        <v>0</v>
      </c>
      <c r="AI1435" s="151"/>
      <c r="AJ1435" s="151"/>
      <c r="AK1435" s="151"/>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row>
    <row r="1436" spans="1:60" outlineLevel="1">
      <c r="A1436" s="168">
        <v>148</v>
      </c>
      <c r="B1436" s="169" t="s">
        <v>3093</v>
      </c>
      <c r="C1436" s="185" t="s">
        <v>3094</v>
      </c>
      <c r="D1436" s="170" t="s">
        <v>2977</v>
      </c>
      <c r="E1436" s="171">
        <v>8.5</v>
      </c>
      <c r="F1436" s="172">
        <v>0</v>
      </c>
      <c r="G1436" s="173">
        <f>ROUND(E1436*F1436,2)</f>
        <v>0</v>
      </c>
      <c r="H1436" s="172"/>
      <c r="I1436" s="173">
        <f>ROUND(E1436*H1436,2)</f>
        <v>0</v>
      </c>
      <c r="J1436" s="172"/>
      <c r="K1436" s="173">
        <f>ROUND(E1436*J1436,2)</f>
        <v>0</v>
      </c>
      <c r="L1436" s="173">
        <v>21</v>
      </c>
      <c r="M1436" s="173">
        <f>G1436*(1+L1436/100)</f>
        <v>0</v>
      </c>
      <c r="N1436" s="173">
        <v>0.15</v>
      </c>
      <c r="O1436" s="173">
        <f>ROUND(E1436*N1436,2)</f>
        <v>1.28</v>
      </c>
      <c r="P1436" s="173">
        <v>0</v>
      </c>
      <c r="Q1436" s="173">
        <f>ROUND(E1436*P1436,2)</f>
        <v>0</v>
      </c>
      <c r="R1436" s="173"/>
      <c r="S1436" s="173" t="s">
        <v>212</v>
      </c>
      <c r="T1436" s="174" t="s">
        <v>202</v>
      </c>
      <c r="U1436" s="160">
        <v>0</v>
      </c>
      <c r="V1436" s="160">
        <f>ROUND(E1436*U1436,2)</f>
        <v>0</v>
      </c>
      <c r="W1436" s="160"/>
      <c r="X1436" s="151"/>
      <c r="Y1436" s="151"/>
      <c r="Z1436" s="151"/>
      <c r="AA1436" s="151"/>
      <c r="AB1436" s="151"/>
      <c r="AC1436" s="151"/>
      <c r="AD1436" s="151"/>
      <c r="AE1436" s="151"/>
      <c r="AF1436" s="151"/>
      <c r="AG1436" s="151" t="s">
        <v>665</v>
      </c>
      <c r="AH1436" s="151"/>
      <c r="AI1436" s="151"/>
      <c r="AJ1436" s="151"/>
      <c r="AK1436" s="151"/>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row>
    <row r="1437" spans="1:60" outlineLevel="1">
      <c r="A1437" s="158"/>
      <c r="B1437" s="159"/>
      <c r="C1437" s="319" t="s">
        <v>3095</v>
      </c>
      <c r="D1437" s="320"/>
      <c r="E1437" s="320"/>
      <c r="F1437" s="320"/>
      <c r="G1437" s="320"/>
      <c r="H1437" s="160"/>
      <c r="I1437" s="160"/>
      <c r="J1437" s="160"/>
      <c r="K1437" s="160"/>
      <c r="L1437" s="160"/>
      <c r="M1437" s="160"/>
      <c r="N1437" s="160"/>
      <c r="O1437" s="160"/>
      <c r="P1437" s="160"/>
      <c r="Q1437" s="160"/>
      <c r="R1437" s="160"/>
      <c r="S1437" s="160"/>
      <c r="T1437" s="160"/>
      <c r="U1437" s="160"/>
      <c r="V1437" s="160"/>
      <c r="W1437" s="160"/>
      <c r="X1437" s="151"/>
      <c r="Y1437" s="151"/>
      <c r="Z1437" s="151"/>
      <c r="AA1437" s="151"/>
      <c r="AB1437" s="151"/>
      <c r="AC1437" s="151"/>
      <c r="AD1437" s="151"/>
      <c r="AE1437" s="151"/>
      <c r="AF1437" s="151"/>
      <c r="AG1437" s="151" t="s">
        <v>204</v>
      </c>
      <c r="AH1437" s="151"/>
      <c r="AI1437" s="151"/>
      <c r="AJ1437" s="151"/>
      <c r="AK1437" s="151"/>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row>
    <row r="1438" spans="1:60" outlineLevel="1">
      <c r="A1438" s="158"/>
      <c r="B1438" s="159"/>
      <c r="C1438" s="198" t="s">
        <v>3096</v>
      </c>
      <c r="D1438" s="190"/>
      <c r="E1438" s="191">
        <v>8.5</v>
      </c>
      <c r="F1438" s="160"/>
      <c r="G1438" s="160"/>
      <c r="H1438" s="160"/>
      <c r="I1438" s="160"/>
      <c r="J1438" s="160"/>
      <c r="K1438" s="160"/>
      <c r="L1438" s="160"/>
      <c r="M1438" s="160"/>
      <c r="N1438" s="160"/>
      <c r="O1438" s="160"/>
      <c r="P1438" s="160"/>
      <c r="Q1438" s="160"/>
      <c r="R1438" s="160"/>
      <c r="S1438" s="160"/>
      <c r="T1438" s="160"/>
      <c r="U1438" s="160"/>
      <c r="V1438" s="160"/>
      <c r="W1438" s="160"/>
      <c r="X1438" s="151"/>
      <c r="Y1438" s="151"/>
      <c r="Z1438" s="151"/>
      <c r="AA1438" s="151"/>
      <c r="AB1438" s="151"/>
      <c r="AC1438" s="151"/>
      <c r="AD1438" s="151"/>
      <c r="AE1438" s="151"/>
      <c r="AF1438" s="151"/>
      <c r="AG1438" s="151" t="s">
        <v>250</v>
      </c>
      <c r="AH1438" s="151">
        <v>0</v>
      </c>
      <c r="AI1438" s="151"/>
      <c r="AJ1438" s="151"/>
      <c r="AK1438" s="151"/>
      <c r="AL1438" s="151"/>
      <c r="AM1438" s="151"/>
      <c r="AN1438" s="151"/>
      <c r="AO1438" s="151"/>
      <c r="AP1438" s="151"/>
      <c r="AQ1438" s="151"/>
      <c r="AR1438" s="151"/>
      <c r="AS1438" s="151"/>
      <c r="AT1438" s="151"/>
      <c r="AU1438" s="151"/>
      <c r="AV1438" s="151"/>
      <c r="AW1438" s="151"/>
      <c r="AX1438" s="151"/>
      <c r="AY1438" s="151"/>
      <c r="AZ1438" s="151"/>
      <c r="BA1438" s="151"/>
      <c r="BB1438" s="151"/>
      <c r="BC1438" s="151"/>
      <c r="BD1438" s="151"/>
      <c r="BE1438" s="151"/>
      <c r="BF1438" s="151"/>
      <c r="BG1438" s="151"/>
      <c r="BH1438" s="151"/>
    </row>
    <row r="1439" spans="1:60" outlineLevel="1">
      <c r="A1439" s="168">
        <v>149</v>
      </c>
      <c r="B1439" s="169" t="s">
        <v>3097</v>
      </c>
      <c r="C1439" s="185" t="s">
        <v>3098</v>
      </c>
      <c r="D1439" s="170" t="s">
        <v>1868</v>
      </c>
      <c r="E1439" s="171">
        <v>1</v>
      </c>
      <c r="F1439" s="172">
        <v>0</v>
      </c>
      <c r="G1439" s="173">
        <f>ROUND(E1439*F1439,2)</f>
        <v>0</v>
      </c>
      <c r="H1439" s="172"/>
      <c r="I1439" s="173">
        <f>ROUND(E1439*H1439,2)</f>
        <v>0</v>
      </c>
      <c r="J1439" s="172"/>
      <c r="K1439" s="173">
        <f>ROUND(E1439*J1439,2)</f>
        <v>0</v>
      </c>
      <c r="L1439" s="173">
        <v>21</v>
      </c>
      <c r="M1439" s="173">
        <f>G1439*(1+L1439/100)</f>
        <v>0</v>
      </c>
      <c r="N1439" s="173">
        <v>0.15</v>
      </c>
      <c r="O1439" s="173">
        <f>ROUND(E1439*N1439,2)</f>
        <v>0.15</v>
      </c>
      <c r="P1439" s="173">
        <v>0</v>
      </c>
      <c r="Q1439" s="173">
        <f>ROUND(E1439*P1439,2)</f>
        <v>0</v>
      </c>
      <c r="R1439" s="173"/>
      <c r="S1439" s="173" t="s">
        <v>212</v>
      </c>
      <c r="T1439" s="174" t="s">
        <v>202</v>
      </c>
      <c r="U1439" s="160">
        <v>0</v>
      </c>
      <c r="V1439" s="160">
        <f>ROUND(E1439*U1439,2)</f>
        <v>0</v>
      </c>
      <c r="W1439" s="160"/>
      <c r="X1439" s="151"/>
      <c r="Y1439" s="151"/>
      <c r="Z1439" s="151"/>
      <c r="AA1439" s="151"/>
      <c r="AB1439" s="151"/>
      <c r="AC1439" s="151"/>
      <c r="AD1439" s="151"/>
      <c r="AE1439" s="151"/>
      <c r="AF1439" s="151"/>
      <c r="AG1439" s="151" t="s">
        <v>665</v>
      </c>
      <c r="AH1439" s="151"/>
      <c r="AI1439" s="151"/>
      <c r="AJ1439" s="151"/>
      <c r="AK1439" s="151"/>
      <c r="AL1439" s="151"/>
      <c r="AM1439" s="151"/>
      <c r="AN1439" s="151"/>
      <c r="AO1439" s="151"/>
      <c r="AP1439" s="151"/>
      <c r="AQ1439" s="151"/>
      <c r="AR1439" s="151"/>
      <c r="AS1439" s="151"/>
      <c r="AT1439" s="151"/>
      <c r="AU1439" s="151"/>
      <c r="AV1439" s="151"/>
      <c r="AW1439" s="151"/>
      <c r="AX1439" s="151"/>
      <c r="AY1439" s="151"/>
      <c r="AZ1439" s="151"/>
      <c r="BA1439" s="151"/>
      <c r="BB1439" s="151"/>
      <c r="BC1439" s="151"/>
      <c r="BD1439" s="151"/>
      <c r="BE1439" s="151"/>
      <c r="BF1439" s="151"/>
      <c r="BG1439" s="151"/>
      <c r="BH1439" s="151"/>
    </row>
    <row r="1440" spans="1:60" outlineLevel="1">
      <c r="A1440" s="158"/>
      <c r="B1440" s="159"/>
      <c r="C1440" s="198" t="s">
        <v>3099</v>
      </c>
      <c r="D1440" s="190"/>
      <c r="E1440" s="191">
        <v>1</v>
      </c>
      <c r="F1440" s="160"/>
      <c r="G1440" s="160"/>
      <c r="H1440" s="160"/>
      <c r="I1440" s="160"/>
      <c r="J1440" s="160"/>
      <c r="K1440" s="160"/>
      <c r="L1440" s="160"/>
      <c r="M1440" s="160"/>
      <c r="N1440" s="160"/>
      <c r="O1440" s="160"/>
      <c r="P1440" s="160"/>
      <c r="Q1440" s="160"/>
      <c r="R1440" s="160"/>
      <c r="S1440" s="160"/>
      <c r="T1440" s="160"/>
      <c r="U1440" s="160"/>
      <c r="V1440" s="160"/>
      <c r="W1440" s="160"/>
      <c r="X1440" s="151"/>
      <c r="Y1440" s="151"/>
      <c r="Z1440" s="151"/>
      <c r="AA1440" s="151"/>
      <c r="AB1440" s="151"/>
      <c r="AC1440" s="151"/>
      <c r="AD1440" s="151"/>
      <c r="AE1440" s="151"/>
      <c r="AF1440" s="151"/>
      <c r="AG1440" s="151" t="s">
        <v>250</v>
      </c>
      <c r="AH1440" s="151">
        <v>0</v>
      </c>
      <c r="AI1440" s="151"/>
      <c r="AJ1440" s="151"/>
      <c r="AK1440" s="151"/>
      <c r="AL1440" s="151"/>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row>
    <row r="1441" spans="1:60" outlineLevel="1">
      <c r="A1441" s="168">
        <v>150</v>
      </c>
      <c r="B1441" s="169" t="s">
        <v>3100</v>
      </c>
      <c r="C1441" s="185" t="s">
        <v>3078</v>
      </c>
      <c r="D1441" s="170" t="s">
        <v>211</v>
      </c>
      <c r="E1441" s="171">
        <v>1</v>
      </c>
      <c r="F1441" s="172">
        <v>0</v>
      </c>
      <c r="G1441" s="173">
        <f>ROUND(E1441*F1441,2)</f>
        <v>0</v>
      </c>
      <c r="H1441" s="172"/>
      <c r="I1441" s="173">
        <f>ROUND(E1441*H1441,2)</f>
        <v>0</v>
      </c>
      <c r="J1441" s="172"/>
      <c r="K1441" s="173">
        <f>ROUND(E1441*J1441,2)</f>
        <v>0</v>
      </c>
      <c r="L1441" s="173">
        <v>21</v>
      </c>
      <c r="M1441" s="173">
        <f>G1441*(1+L1441/100)</f>
        <v>0</v>
      </c>
      <c r="N1441" s="173">
        <v>0.15</v>
      </c>
      <c r="O1441" s="173">
        <f>ROUND(E1441*N1441,2)</f>
        <v>0.15</v>
      </c>
      <c r="P1441" s="173">
        <v>0</v>
      </c>
      <c r="Q1441" s="173">
        <f>ROUND(E1441*P1441,2)</f>
        <v>0</v>
      </c>
      <c r="R1441" s="173"/>
      <c r="S1441" s="173" t="s">
        <v>212</v>
      </c>
      <c r="T1441" s="174" t="s">
        <v>202</v>
      </c>
      <c r="U1441" s="160">
        <v>0</v>
      </c>
      <c r="V1441" s="160">
        <f>ROUND(E1441*U1441,2)</f>
        <v>0</v>
      </c>
      <c r="W1441" s="160"/>
      <c r="X1441" s="151"/>
      <c r="Y1441" s="151"/>
      <c r="Z1441" s="151"/>
      <c r="AA1441" s="151"/>
      <c r="AB1441" s="151"/>
      <c r="AC1441" s="151"/>
      <c r="AD1441" s="151"/>
      <c r="AE1441" s="151"/>
      <c r="AF1441" s="151"/>
      <c r="AG1441" s="151" t="s">
        <v>665</v>
      </c>
      <c r="AH1441" s="151"/>
      <c r="AI1441" s="151"/>
      <c r="AJ1441" s="151"/>
      <c r="AK1441" s="151"/>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row>
    <row r="1442" spans="1:60" ht="22.5" outlineLevel="1">
      <c r="A1442" s="158"/>
      <c r="B1442" s="159"/>
      <c r="C1442" s="319" t="s">
        <v>3101</v>
      </c>
      <c r="D1442" s="320"/>
      <c r="E1442" s="320"/>
      <c r="F1442" s="320"/>
      <c r="G1442" s="320"/>
      <c r="H1442" s="160"/>
      <c r="I1442" s="160"/>
      <c r="J1442" s="160"/>
      <c r="K1442" s="160"/>
      <c r="L1442" s="160"/>
      <c r="M1442" s="160"/>
      <c r="N1442" s="160"/>
      <c r="O1442" s="160"/>
      <c r="P1442" s="160"/>
      <c r="Q1442" s="160"/>
      <c r="R1442" s="160"/>
      <c r="S1442" s="160"/>
      <c r="T1442" s="160"/>
      <c r="U1442" s="160"/>
      <c r="V1442" s="160"/>
      <c r="W1442" s="160"/>
      <c r="X1442" s="151"/>
      <c r="Y1442" s="151"/>
      <c r="Z1442" s="151"/>
      <c r="AA1442" s="151"/>
      <c r="AB1442" s="151"/>
      <c r="AC1442" s="151"/>
      <c r="AD1442" s="151"/>
      <c r="AE1442" s="151"/>
      <c r="AF1442" s="151"/>
      <c r="AG1442" s="151" t="s">
        <v>204</v>
      </c>
      <c r="AH1442" s="151"/>
      <c r="AI1442" s="151"/>
      <c r="AJ1442" s="151"/>
      <c r="AK1442" s="151"/>
      <c r="AL1442" s="151"/>
      <c r="AM1442" s="151"/>
      <c r="AN1442" s="151"/>
      <c r="AO1442" s="151"/>
      <c r="AP1442" s="151"/>
      <c r="AQ1442" s="151"/>
      <c r="AR1442" s="151"/>
      <c r="AS1442" s="151"/>
      <c r="AT1442" s="151"/>
      <c r="AU1442" s="151"/>
      <c r="AV1442" s="151"/>
      <c r="AW1442" s="151"/>
      <c r="AX1442" s="151"/>
      <c r="AY1442" s="151"/>
      <c r="AZ1442" s="151"/>
      <c r="BA1442" s="175" t="str">
        <f>C1442</f>
        <v>demontáž stávajícího dešťová žaluzie + dodávka a montáž nové DN 650mm žárově zinkovaná,osazená na stávající vývod,opatřená prodlužovacím nástavcem přes zateplení</v>
      </c>
      <c r="BB1442" s="151"/>
      <c r="BC1442" s="151"/>
      <c r="BD1442" s="151"/>
      <c r="BE1442" s="151"/>
      <c r="BF1442" s="151"/>
      <c r="BG1442" s="151"/>
      <c r="BH1442" s="151"/>
    </row>
    <row r="1443" spans="1:60" outlineLevel="1">
      <c r="A1443" s="158"/>
      <c r="B1443" s="159"/>
      <c r="C1443" s="198" t="s">
        <v>3102</v>
      </c>
      <c r="D1443" s="190"/>
      <c r="E1443" s="191">
        <v>1</v>
      </c>
      <c r="F1443" s="160"/>
      <c r="G1443" s="160"/>
      <c r="H1443" s="160"/>
      <c r="I1443" s="160"/>
      <c r="J1443" s="160"/>
      <c r="K1443" s="160"/>
      <c r="L1443" s="160"/>
      <c r="M1443" s="160"/>
      <c r="N1443" s="160"/>
      <c r="O1443" s="160"/>
      <c r="P1443" s="160"/>
      <c r="Q1443" s="160"/>
      <c r="R1443" s="160"/>
      <c r="S1443" s="160"/>
      <c r="T1443" s="160"/>
      <c r="U1443" s="160"/>
      <c r="V1443" s="160"/>
      <c r="W1443" s="160"/>
      <c r="X1443" s="151"/>
      <c r="Y1443" s="151"/>
      <c r="Z1443" s="151"/>
      <c r="AA1443" s="151"/>
      <c r="AB1443" s="151"/>
      <c r="AC1443" s="151"/>
      <c r="AD1443" s="151"/>
      <c r="AE1443" s="151"/>
      <c r="AF1443" s="151"/>
      <c r="AG1443" s="151" t="s">
        <v>250</v>
      </c>
      <c r="AH1443" s="151">
        <v>0</v>
      </c>
      <c r="AI1443" s="151"/>
      <c r="AJ1443" s="151"/>
      <c r="AK1443" s="151"/>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row>
    <row r="1444" spans="1:60" outlineLevel="1">
      <c r="A1444" s="168">
        <v>151</v>
      </c>
      <c r="B1444" s="169" t="s">
        <v>3103</v>
      </c>
      <c r="C1444" s="185" t="s">
        <v>3078</v>
      </c>
      <c r="D1444" s="170" t="s">
        <v>211</v>
      </c>
      <c r="E1444" s="171">
        <v>1</v>
      </c>
      <c r="F1444" s="172">
        <v>0</v>
      </c>
      <c r="G1444" s="173">
        <f>ROUND(E1444*F1444,2)</f>
        <v>0</v>
      </c>
      <c r="H1444" s="172"/>
      <c r="I1444" s="173">
        <f>ROUND(E1444*H1444,2)</f>
        <v>0</v>
      </c>
      <c r="J1444" s="172"/>
      <c r="K1444" s="173">
        <f>ROUND(E1444*J1444,2)</f>
        <v>0</v>
      </c>
      <c r="L1444" s="173">
        <v>21</v>
      </c>
      <c r="M1444" s="173">
        <f>G1444*(1+L1444/100)</f>
        <v>0</v>
      </c>
      <c r="N1444" s="173">
        <v>0.15</v>
      </c>
      <c r="O1444" s="173">
        <f>ROUND(E1444*N1444,2)</f>
        <v>0.15</v>
      </c>
      <c r="P1444" s="173">
        <v>0</v>
      </c>
      <c r="Q1444" s="173">
        <f>ROUND(E1444*P1444,2)</f>
        <v>0</v>
      </c>
      <c r="R1444" s="173"/>
      <c r="S1444" s="173" t="s">
        <v>212</v>
      </c>
      <c r="T1444" s="174" t="s">
        <v>202</v>
      </c>
      <c r="U1444" s="160">
        <v>0</v>
      </c>
      <c r="V1444" s="160">
        <f>ROUND(E1444*U1444,2)</f>
        <v>0</v>
      </c>
      <c r="W1444" s="160"/>
      <c r="X1444" s="151"/>
      <c r="Y1444" s="151"/>
      <c r="Z1444" s="151"/>
      <c r="AA1444" s="151"/>
      <c r="AB1444" s="151"/>
      <c r="AC1444" s="151"/>
      <c r="AD1444" s="151"/>
      <c r="AE1444" s="151"/>
      <c r="AF1444" s="151"/>
      <c r="AG1444" s="151" t="s">
        <v>665</v>
      </c>
      <c r="AH1444" s="151"/>
      <c r="AI1444" s="151"/>
      <c r="AJ1444" s="151"/>
      <c r="AK1444" s="151"/>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row>
    <row r="1445" spans="1:60" ht="22.5" outlineLevel="1">
      <c r="A1445" s="158"/>
      <c r="B1445" s="159"/>
      <c r="C1445" s="319" t="s">
        <v>3104</v>
      </c>
      <c r="D1445" s="320"/>
      <c r="E1445" s="320"/>
      <c r="F1445" s="320"/>
      <c r="G1445" s="320"/>
      <c r="H1445" s="160"/>
      <c r="I1445" s="160"/>
      <c r="J1445" s="160"/>
      <c r="K1445" s="160"/>
      <c r="L1445" s="160"/>
      <c r="M1445" s="160"/>
      <c r="N1445" s="160"/>
      <c r="O1445" s="160"/>
      <c r="P1445" s="160"/>
      <c r="Q1445" s="160"/>
      <c r="R1445" s="160"/>
      <c r="S1445" s="160"/>
      <c r="T1445" s="160"/>
      <c r="U1445" s="160"/>
      <c r="V1445" s="160"/>
      <c r="W1445" s="160"/>
      <c r="X1445" s="151"/>
      <c r="Y1445" s="151"/>
      <c r="Z1445" s="151"/>
      <c r="AA1445" s="151"/>
      <c r="AB1445" s="151"/>
      <c r="AC1445" s="151"/>
      <c r="AD1445" s="151"/>
      <c r="AE1445" s="151"/>
      <c r="AF1445" s="151"/>
      <c r="AG1445" s="151" t="s">
        <v>204</v>
      </c>
      <c r="AH1445" s="151"/>
      <c r="AI1445" s="151"/>
      <c r="AJ1445" s="151"/>
      <c r="AK1445" s="151"/>
      <c r="AL1445" s="151"/>
      <c r="AM1445" s="151"/>
      <c r="AN1445" s="151"/>
      <c r="AO1445" s="151"/>
      <c r="AP1445" s="151"/>
      <c r="AQ1445" s="151"/>
      <c r="AR1445" s="151"/>
      <c r="AS1445" s="151"/>
      <c r="AT1445" s="151"/>
      <c r="AU1445" s="151"/>
      <c r="AV1445" s="151"/>
      <c r="AW1445" s="151"/>
      <c r="AX1445" s="151"/>
      <c r="AY1445" s="151"/>
      <c r="AZ1445" s="151"/>
      <c r="BA1445" s="175" t="str">
        <f>C1445</f>
        <v>demontáž stávajícího dešťová žaluzie + dodávka a montáž nové fasádní žaluzie 600x1000mm žárově zinkovaná,osazená na stávající vývod,opatřená prodlužovacím nástavcem přes zateplení</v>
      </c>
      <c r="BB1445" s="151"/>
      <c r="BC1445" s="151"/>
      <c r="BD1445" s="151"/>
      <c r="BE1445" s="151"/>
      <c r="BF1445" s="151"/>
      <c r="BG1445" s="151"/>
      <c r="BH1445" s="151"/>
    </row>
    <row r="1446" spans="1:60" outlineLevel="1">
      <c r="A1446" s="158"/>
      <c r="B1446" s="159"/>
      <c r="C1446" s="198" t="s">
        <v>3105</v>
      </c>
      <c r="D1446" s="190"/>
      <c r="E1446" s="191">
        <v>1</v>
      </c>
      <c r="F1446" s="160"/>
      <c r="G1446" s="160"/>
      <c r="H1446" s="160"/>
      <c r="I1446" s="160"/>
      <c r="J1446" s="160"/>
      <c r="K1446" s="160"/>
      <c r="L1446" s="160"/>
      <c r="M1446" s="160"/>
      <c r="N1446" s="160"/>
      <c r="O1446" s="160"/>
      <c r="P1446" s="160"/>
      <c r="Q1446" s="160"/>
      <c r="R1446" s="160"/>
      <c r="S1446" s="160"/>
      <c r="T1446" s="160"/>
      <c r="U1446" s="160"/>
      <c r="V1446" s="160"/>
      <c r="W1446" s="160"/>
      <c r="X1446" s="151"/>
      <c r="Y1446" s="151"/>
      <c r="Z1446" s="151"/>
      <c r="AA1446" s="151"/>
      <c r="AB1446" s="151"/>
      <c r="AC1446" s="151"/>
      <c r="AD1446" s="151"/>
      <c r="AE1446" s="151"/>
      <c r="AF1446" s="151"/>
      <c r="AG1446" s="151" t="s">
        <v>250</v>
      </c>
      <c r="AH1446" s="151">
        <v>0</v>
      </c>
      <c r="AI1446" s="151"/>
      <c r="AJ1446" s="151"/>
      <c r="AK1446" s="151"/>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row>
    <row r="1447" spans="1:60" outlineLevel="1">
      <c r="A1447" s="168">
        <v>152</v>
      </c>
      <c r="B1447" s="169" t="s">
        <v>3106</v>
      </c>
      <c r="C1447" s="185" t="s">
        <v>3107</v>
      </c>
      <c r="D1447" s="170" t="s">
        <v>685</v>
      </c>
      <c r="E1447" s="171">
        <v>91.125</v>
      </c>
      <c r="F1447" s="172">
        <v>0</v>
      </c>
      <c r="G1447" s="173">
        <f>ROUND(E1447*F1447,2)</f>
        <v>0</v>
      </c>
      <c r="H1447" s="172"/>
      <c r="I1447" s="173">
        <f>ROUND(E1447*H1447,2)</f>
        <v>0</v>
      </c>
      <c r="J1447" s="172"/>
      <c r="K1447" s="173">
        <f>ROUND(E1447*J1447,2)</f>
        <v>0</v>
      </c>
      <c r="L1447" s="173">
        <v>21</v>
      </c>
      <c r="M1447" s="173">
        <f>G1447*(1+L1447/100)</f>
        <v>0</v>
      </c>
      <c r="N1447" s="173">
        <v>0</v>
      </c>
      <c r="O1447" s="173">
        <f>ROUND(E1447*N1447,2)</f>
        <v>0</v>
      </c>
      <c r="P1447" s="173">
        <v>0</v>
      </c>
      <c r="Q1447" s="173">
        <f>ROUND(E1447*P1447,2)</f>
        <v>0</v>
      </c>
      <c r="R1447" s="173" t="s">
        <v>1272</v>
      </c>
      <c r="S1447" s="173" t="s">
        <v>201</v>
      </c>
      <c r="T1447" s="174" t="s">
        <v>245</v>
      </c>
      <c r="U1447" s="160">
        <v>3.016</v>
      </c>
      <c r="V1447" s="160">
        <f>ROUND(E1447*U1447,2)</f>
        <v>274.83</v>
      </c>
      <c r="W1447" s="160"/>
      <c r="X1447" s="151"/>
      <c r="Y1447" s="151"/>
      <c r="Z1447" s="151"/>
      <c r="AA1447" s="151"/>
      <c r="AB1447" s="151"/>
      <c r="AC1447" s="151"/>
      <c r="AD1447" s="151"/>
      <c r="AE1447" s="151"/>
      <c r="AF1447" s="151"/>
      <c r="AG1447" s="151" t="s">
        <v>967</v>
      </c>
      <c r="AH1447" s="151"/>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row>
    <row r="1448" spans="1:60" outlineLevel="1">
      <c r="A1448" s="158"/>
      <c r="B1448" s="159"/>
      <c r="C1448" s="315" t="s">
        <v>1024</v>
      </c>
      <c r="D1448" s="316"/>
      <c r="E1448" s="316"/>
      <c r="F1448" s="316"/>
      <c r="G1448" s="316"/>
      <c r="H1448" s="160"/>
      <c r="I1448" s="160"/>
      <c r="J1448" s="160"/>
      <c r="K1448" s="160"/>
      <c r="L1448" s="160"/>
      <c r="M1448" s="160"/>
      <c r="N1448" s="160"/>
      <c r="O1448" s="160"/>
      <c r="P1448" s="160"/>
      <c r="Q1448" s="160"/>
      <c r="R1448" s="160"/>
      <c r="S1448" s="160"/>
      <c r="T1448" s="160"/>
      <c r="U1448" s="160"/>
      <c r="V1448" s="160"/>
      <c r="W1448" s="160"/>
      <c r="X1448" s="151"/>
      <c r="Y1448" s="151"/>
      <c r="Z1448" s="151"/>
      <c r="AA1448" s="151"/>
      <c r="AB1448" s="151"/>
      <c r="AC1448" s="151"/>
      <c r="AD1448" s="151"/>
      <c r="AE1448" s="151"/>
      <c r="AF1448" s="151"/>
      <c r="AG1448" s="151" t="s">
        <v>248</v>
      </c>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row>
    <row r="1449" spans="1:60">
      <c r="A1449" s="162" t="s">
        <v>197</v>
      </c>
      <c r="B1449" s="163" t="s">
        <v>143</v>
      </c>
      <c r="C1449" s="184" t="s">
        <v>144</v>
      </c>
      <c r="D1449" s="164"/>
      <c r="E1449" s="165"/>
      <c r="F1449" s="166"/>
      <c r="G1449" s="166">
        <f>SUMIF(AG1450:AG1584,"&lt;&gt;NOR",G1450:G1584)</f>
        <v>0</v>
      </c>
      <c r="H1449" s="166"/>
      <c r="I1449" s="166">
        <f>SUM(I1450:I1584)</f>
        <v>0</v>
      </c>
      <c r="J1449" s="166"/>
      <c r="K1449" s="166">
        <f>SUM(K1450:K1584)</f>
        <v>0</v>
      </c>
      <c r="L1449" s="166"/>
      <c r="M1449" s="166">
        <f>SUM(M1450:M1584)</f>
        <v>0</v>
      </c>
      <c r="N1449" s="166"/>
      <c r="O1449" s="166">
        <f>SUM(O1450:O1584)</f>
        <v>4.0200000000000005</v>
      </c>
      <c r="P1449" s="166"/>
      <c r="Q1449" s="166">
        <f>SUM(Q1450:Q1584)</f>
        <v>0</v>
      </c>
      <c r="R1449" s="166"/>
      <c r="S1449" s="166"/>
      <c r="T1449" s="167"/>
      <c r="U1449" s="161"/>
      <c r="V1449" s="161">
        <f>SUM(V1450:V1584)</f>
        <v>455.1</v>
      </c>
      <c r="W1449" s="161"/>
      <c r="AG1449" t="s">
        <v>198</v>
      </c>
    </row>
    <row r="1450" spans="1:60" ht="33.75" outlineLevel="1">
      <c r="A1450" s="168">
        <v>153</v>
      </c>
      <c r="B1450" s="169" t="s">
        <v>3108</v>
      </c>
      <c r="C1450" s="185" t="s">
        <v>3109</v>
      </c>
      <c r="D1450" s="170" t="s">
        <v>318</v>
      </c>
      <c r="E1450" s="171">
        <v>373.22</v>
      </c>
      <c r="F1450" s="172">
        <v>0</v>
      </c>
      <c r="G1450" s="173">
        <f>ROUND(E1450*F1450,2)</f>
        <v>0</v>
      </c>
      <c r="H1450" s="172"/>
      <c r="I1450" s="173">
        <f>ROUND(E1450*H1450,2)</f>
        <v>0</v>
      </c>
      <c r="J1450" s="172"/>
      <c r="K1450" s="173">
        <f>ROUND(E1450*J1450,2)</f>
        <v>0</v>
      </c>
      <c r="L1450" s="173">
        <v>21</v>
      </c>
      <c r="M1450" s="173">
        <f>G1450*(1+L1450/100)</f>
        <v>0</v>
      </c>
      <c r="N1450" s="173">
        <v>4.0000000000000003E-5</v>
      </c>
      <c r="O1450" s="173">
        <f>ROUND(E1450*N1450,2)</f>
        <v>0.01</v>
      </c>
      <c r="P1450" s="173">
        <v>0</v>
      </c>
      <c r="Q1450" s="173">
        <f>ROUND(E1450*P1450,2)</f>
        <v>0</v>
      </c>
      <c r="R1450" s="173" t="s">
        <v>1246</v>
      </c>
      <c r="S1450" s="173" t="s">
        <v>201</v>
      </c>
      <c r="T1450" s="174" t="s">
        <v>245</v>
      </c>
      <c r="U1450" s="160">
        <v>0.32</v>
      </c>
      <c r="V1450" s="160">
        <f>ROUND(E1450*U1450,2)</f>
        <v>119.43</v>
      </c>
      <c r="W1450" s="160"/>
      <c r="X1450" s="151"/>
      <c r="Y1450" s="151"/>
      <c r="Z1450" s="151"/>
      <c r="AA1450" s="151"/>
      <c r="AB1450" s="151"/>
      <c r="AC1450" s="151"/>
      <c r="AD1450" s="151"/>
      <c r="AE1450" s="151"/>
      <c r="AF1450" s="151"/>
      <c r="AG1450" s="151" t="s">
        <v>424</v>
      </c>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row>
    <row r="1451" spans="1:60" outlineLevel="1">
      <c r="A1451" s="158"/>
      <c r="B1451" s="159"/>
      <c r="C1451" s="319" t="s">
        <v>3110</v>
      </c>
      <c r="D1451" s="320"/>
      <c r="E1451" s="320"/>
      <c r="F1451" s="320"/>
      <c r="G1451" s="320"/>
      <c r="H1451" s="160"/>
      <c r="I1451" s="160"/>
      <c r="J1451" s="160"/>
      <c r="K1451" s="160"/>
      <c r="L1451" s="160"/>
      <c r="M1451" s="160"/>
      <c r="N1451" s="160"/>
      <c r="O1451" s="160"/>
      <c r="P1451" s="160"/>
      <c r="Q1451" s="160"/>
      <c r="R1451" s="160"/>
      <c r="S1451" s="160"/>
      <c r="T1451" s="160"/>
      <c r="U1451" s="160"/>
      <c r="V1451" s="160"/>
      <c r="W1451" s="160"/>
      <c r="X1451" s="151"/>
      <c r="Y1451" s="151"/>
      <c r="Z1451" s="151"/>
      <c r="AA1451" s="151"/>
      <c r="AB1451" s="151"/>
      <c r="AC1451" s="151"/>
      <c r="AD1451" s="151"/>
      <c r="AE1451" s="151"/>
      <c r="AF1451" s="151"/>
      <c r="AG1451" s="151" t="s">
        <v>204</v>
      </c>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row>
    <row r="1452" spans="1:60" outlineLevel="1">
      <c r="A1452" s="158"/>
      <c r="B1452" s="159"/>
      <c r="C1452" s="198" t="s">
        <v>2579</v>
      </c>
      <c r="D1452" s="190"/>
      <c r="E1452" s="191">
        <v>42.96</v>
      </c>
      <c r="F1452" s="160"/>
      <c r="G1452" s="160"/>
      <c r="H1452" s="160"/>
      <c r="I1452" s="160"/>
      <c r="J1452" s="160"/>
      <c r="K1452" s="160"/>
      <c r="L1452" s="160"/>
      <c r="M1452" s="160"/>
      <c r="N1452" s="160"/>
      <c r="O1452" s="160"/>
      <c r="P1452" s="160"/>
      <c r="Q1452" s="160"/>
      <c r="R1452" s="160"/>
      <c r="S1452" s="160"/>
      <c r="T1452" s="160"/>
      <c r="U1452" s="160"/>
      <c r="V1452" s="160"/>
      <c r="W1452" s="160"/>
      <c r="X1452" s="151"/>
      <c r="Y1452" s="151"/>
      <c r="Z1452" s="151"/>
      <c r="AA1452" s="151"/>
      <c r="AB1452" s="151"/>
      <c r="AC1452" s="151"/>
      <c r="AD1452" s="151"/>
      <c r="AE1452" s="151"/>
      <c r="AF1452" s="151"/>
      <c r="AG1452" s="151" t="s">
        <v>250</v>
      </c>
      <c r="AH1452" s="151">
        <v>0</v>
      </c>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row>
    <row r="1453" spans="1:60" outlineLevel="1">
      <c r="A1453" s="158"/>
      <c r="B1453" s="159"/>
      <c r="C1453" s="198" t="s">
        <v>2580</v>
      </c>
      <c r="D1453" s="190"/>
      <c r="E1453" s="191">
        <v>32.700000000000003</v>
      </c>
      <c r="F1453" s="160"/>
      <c r="G1453" s="160"/>
      <c r="H1453" s="160"/>
      <c r="I1453" s="160"/>
      <c r="J1453" s="160"/>
      <c r="K1453" s="160"/>
      <c r="L1453" s="160"/>
      <c r="M1453" s="160"/>
      <c r="N1453" s="160"/>
      <c r="O1453" s="160"/>
      <c r="P1453" s="160"/>
      <c r="Q1453" s="160"/>
      <c r="R1453" s="160"/>
      <c r="S1453" s="160"/>
      <c r="T1453" s="160"/>
      <c r="U1453" s="160"/>
      <c r="V1453" s="160"/>
      <c r="W1453" s="160"/>
      <c r="X1453" s="151"/>
      <c r="Y1453" s="151"/>
      <c r="Z1453" s="151"/>
      <c r="AA1453" s="151"/>
      <c r="AB1453" s="151"/>
      <c r="AC1453" s="151"/>
      <c r="AD1453" s="151"/>
      <c r="AE1453" s="151"/>
      <c r="AF1453" s="151"/>
      <c r="AG1453" s="151" t="s">
        <v>250</v>
      </c>
      <c r="AH1453" s="151">
        <v>0</v>
      </c>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row>
    <row r="1454" spans="1:60" outlineLevel="1">
      <c r="A1454" s="158"/>
      <c r="B1454" s="159"/>
      <c r="C1454" s="198" t="s">
        <v>2581</v>
      </c>
      <c r="D1454" s="190"/>
      <c r="E1454" s="191">
        <v>6.73</v>
      </c>
      <c r="F1454" s="160"/>
      <c r="G1454" s="160"/>
      <c r="H1454" s="160"/>
      <c r="I1454" s="160"/>
      <c r="J1454" s="160"/>
      <c r="K1454" s="160"/>
      <c r="L1454" s="160"/>
      <c r="M1454" s="160"/>
      <c r="N1454" s="160"/>
      <c r="O1454" s="160"/>
      <c r="P1454" s="160"/>
      <c r="Q1454" s="160"/>
      <c r="R1454" s="160"/>
      <c r="S1454" s="160"/>
      <c r="T1454" s="160"/>
      <c r="U1454" s="160"/>
      <c r="V1454" s="160"/>
      <c r="W1454" s="160"/>
      <c r="X1454" s="151"/>
      <c r="Y1454" s="151"/>
      <c r="Z1454" s="151"/>
      <c r="AA1454" s="151"/>
      <c r="AB1454" s="151"/>
      <c r="AC1454" s="151"/>
      <c r="AD1454" s="151"/>
      <c r="AE1454" s="151"/>
      <c r="AF1454" s="151"/>
      <c r="AG1454" s="151" t="s">
        <v>250</v>
      </c>
      <c r="AH1454" s="151">
        <v>0</v>
      </c>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row>
    <row r="1455" spans="1:60" outlineLevel="1">
      <c r="A1455" s="158"/>
      <c r="B1455" s="159"/>
      <c r="C1455" s="198" t="s">
        <v>2582</v>
      </c>
      <c r="D1455" s="190"/>
      <c r="E1455" s="191">
        <v>29.88</v>
      </c>
      <c r="F1455" s="160"/>
      <c r="G1455" s="160"/>
      <c r="H1455" s="160"/>
      <c r="I1455" s="160"/>
      <c r="J1455" s="160"/>
      <c r="K1455" s="160"/>
      <c r="L1455" s="160"/>
      <c r="M1455" s="160"/>
      <c r="N1455" s="160"/>
      <c r="O1455" s="160"/>
      <c r="P1455" s="160"/>
      <c r="Q1455" s="160"/>
      <c r="R1455" s="160"/>
      <c r="S1455" s="160"/>
      <c r="T1455" s="160"/>
      <c r="U1455" s="160"/>
      <c r="V1455" s="160"/>
      <c r="W1455" s="160"/>
      <c r="X1455" s="151"/>
      <c r="Y1455" s="151"/>
      <c r="Z1455" s="151"/>
      <c r="AA1455" s="151"/>
      <c r="AB1455" s="151"/>
      <c r="AC1455" s="151"/>
      <c r="AD1455" s="151"/>
      <c r="AE1455" s="151"/>
      <c r="AF1455" s="151"/>
      <c r="AG1455" s="151" t="s">
        <v>250</v>
      </c>
      <c r="AH1455" s="151">
        <v>0</v>
      </c>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row>
    <row r="1456" spans="1:60" outlineLevel="1">
      <c r="A1456" s="158"/>
      <c r="B1456" s="159"/>
      <c r="C1456" s="198" t="s">
        <v>2583</v>
      </c>
      <c r="D1456" s="190"/>
      <c r="E1456" s="191">
        <v>77.61</v>
      </c>
      <c r="F1456" s="160"/>
      <c r="G1456" s="160"/>
      <c r="H1456" s="160"/>
      <c r="I1456" s="160"/>
      <c r="J1456" s="160"/>
      <c r="K1456" s="160"/>
      <c r="L1456" s="160"/>
      <c r="M1456" s="160"/>
      <c r="N1456" s="160"/>
      <c r="O1456" s="160"/>
      <c r="P1456" s="160"/>
      <c r="Q1456" s="160"/>
      <c r="R1456" s="160"/>
      <c r="S1456" s="160"/>
      <c r="T1456" s="160"/>
      <c r="U1456" s="160"/>
      <c r="V1456" s="160"/>
      <c r="W1456" s="160"/>
      <c r="X1456" s="151"/>
      <c r="Y1456" s="151"/>
      <c r="Z1456" s="151"/>
      <c r="AA1456" s="151"/>
      <c r="AB1456" s="151"/>
      <c r="AC1456" s="151"/>
      <c r="AD1456" s="151"/>
      <c r="AE1456" s="151"/>
      <c r="AF1456" s="151"/>
      <c r="AG1456" s="151" t="s">
        <v>250</v>
      </c>
      <c r="AH1456" s="151">
        <v>0</v>
      </c>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row>
    <row r="1457" spans="1:60" outlineLevel="1">
      <c r="A1457" s="158"/>
      <c r="B1457" s="159"/>
      <c r="C1457" s="198" t="s">
        <v>2584</v>
      </c>
      <c r="D1457" s="190"/>
      <c r="E1457" s="191">
        <v>11.32</v>
      </c>
      <c r="F1457" s="160"/>
      <c r="G1457" s="160"/>
      <c r="H1457" s="160"/>
      <c r="I1457" s="160"/>
      <c r="J1457" s="160"/>
      <c r="K1457" s="160"/>
      <c r="L1457" s="160"/>
      <c r="M1457" s="160"/>
      <c r="N1457" s="160"/>
      <c r="O1457" s="160"/>
      <c r="P1457" s="160"/>
      <c r="Q1457" s="160"/>
      <c r="R1457" s="160"/>
      <c r="S1457" s="160"/>
      <c r="T1457" s="160"/>
      <c r="U1457" s="160"/>
      <c r="V1457" s="160"/>
      <c r="W1457" s="160"/>
      <c r="X1457" s="151"/>
      <c r="Y1457" s="151"/>
      <c r="Z1457" s="151"/>
      <c r="AA1457" s="151"/>
      <c r="AB1457" s="151"/>
      <c r="AC1457" s="151"/>
      <c r="AD1457" s="151"/>
      <c r="AE1457" s="151"/>
      <c r="AF1457" s="151"/>
      <c r="AG1457" s="151" t="s">
        <v>250</v>
      </c>
      <c r="AH1457" s="151">
        <v>0</v>
      </c>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row>
    <row r="1458" spans="1:60" outlineLevel="1">
      <c r="A1458" s="158"/>
      <c r="B1458" s="159"/>
      <c r="C1458" s="198" t="s">
        <v>2585</v>
      </c>
      <c r="D1458" s="190"/>
      <c r="E1458" s="191">
        <v>7.61</v>
      </c>
      <c r="F1458" s="160"/>
      <c r="G1458" s="160"/>
      <c r="H1458" s="160"/>
      <c r="I1458" s="160"/>
      <c r="J1458" s="160"/>
      <c r="K1458" s="160"/>
      <c r="L1458" s="160"/>
      <c r="M1458" s="160"/>
      <c r="N1458" s="160"/>
      <c r="O1458" s="160"/>
      <c r="P1458" s="160"/>
      <c r="Q1458" s="160"/>
      <c r="R1458" s="160"/>
      <c r="S1458" s="160"/>
      <c r="T1458" s="160"/>
      <c r="U1458" s="160"/>
      <c r="V1458" s="160"/>
      <c r="W1458" s="160"/>
      <c r="X1458" s="151"/>
      <c r="Y1458" s="151"/>
      <c r="Z1458" s="151"/>
      <c r="AA1458" s="151"/>
      <c r="AB1458" s="151"/>
      <c r="AC1458" s="151"/>
      <c r="AD1458" s="151"/>
      <c r="AE1458" s="151"/>
      <c r="AF1458" s="151"/>
      <c r="AG1458" s="151" t="s">
        <v>250</v>
      </c>
      <c r="AH1458" s="151">
        <v>0</v>
      </c>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row>
    <row r="1459" spans="1:60" outlineLevel="1">
      <c r="A1459" s="158"/>
      <c r="B1459" s="159"/>
      <c r="C1459" s="198" t="s">
        <v>2586</v>
      </c>
      <c r="D1459" s="190"/>
      <c r="E1459" s="191">
        <v>3.3</v>
      </c>
      <c r="F1459" s="160"/>
      <c r="G1459" s="160"/>
      <c r="H1459" s="160"/>
      <c r="I1459" s="160"/>
      <c r="J1459" s="160"/>
      <c r="K1459" s="160"/>
      <c r="L1459" s="160"/>
      <c r="M1459" s="160"/>
      <c r="N1459" s="160"/>
      <c r="O1459" s="160"/>
      <c r="P1459" s="160"/>
      <c r="Q1459" s="160"/>
      <c r="R1459" s="160"/>
      <c r="S1459" s="160"/>
      <c r="T1459" s="160"/>
      <c r="U1459" s="160"/>
      <c r="V1459" s="160"/>
      <c r="W1459" s="160"/>
      <c r="X1459" s="151"/>
      <c r="Y1459" s="151"/>
      <c r="Z1459" s="151"/>
      <c r="AA1459" s="151"/>
      <c r="AB1459" s="151"/>
      <c r="AC1459" s="151"/>
      <c r="AD1459" s="151"/>
      <c r="AE1459" s="151"/>
      <c r="AF1459" s="151"/>
      <c r="AG1459" s="151" t="s">
        <v>250</v>
      </c>
      <c r="AH1459" s="151">
        <v>0</v>
      </c>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row>
    <row r="1460" spans="1:60" outlineLevel="1">
      <c r="A1460" s="158"/>
      <c r="B1460" s="159"/>
      <c r="C1460" s="198" t="s">
        <v>2587</v>
      </c>
      <c r="D1460" s="190"/>
      <c r="E1460" s="191">
        <v>2.7</v>
      </c>
      <c r="F1460" s="160"/>
      <c r="G1460" s="160"/>
      <c r="H1460" s="160"/>
      <c r="I1460" s="160"/>
      <c r="J1460" s="160"/>
      <c r="K1460" s="160"/>
      <c r="L1460" s="160"/>
      <c r="M1460" s="160"/>
      <c r="N1460" s="160"/>
      <c r="O1460" s="160"/>
      <c r="P1460" s="160"/>
      <c r="Q1460" s="160"/>
      <c r="R1460" s="160"/>
      <c r="S1460" s="160"/>
      <c r="T1460" s="160"/>
      <c r="U1460" s="160"/>
      <c r="V1460" s="160"/>
      <c r="W1460" s="160"/>
      <c r="X1460" s="151"/>
      <c r="Y1460" s="151"/>
      <c r="Z1460" s="151"/>
      <c r="AA1460" s="151"/>
      <c r="AB1460" s="151"/>
      <c r="AC1460" s="151"/>
      <c r="AD1460" s="151"/>
      <c r="AE1460" s="151"/>
      <c r="AF1460" s="151"/>
      <c r="AG1460" s="151" t="s">
        <v>250</v>
      </c>
      <c r="AH1460" s="151">
        <v>0</v>
      </c>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row>
    <row r="1461" spans="1:60" outlineLevel="1">
      <c r="A1461" s="158"/>
      <c r="B1461" s="159"/>
      <c r="C1461" s="198" t="s">
        <v>2588</v>
      </c>
      <c r="D1461" s="190"/>
      <c r="E1461" s="191">
        <v>27.85</v>
      </c>
      <c r="F1461" s="160"/>
      <c r="G1461" s="160"/>
      <c r="H1461" s="160"/>
      <c r="I1461" s="160"/>
      <c r="J1461" s="160"/>
      <c r="K1461" s="160"/>
      <c r="L1461" s="160"/>
      <c r="M1461" s="160"/>
      <c r="N1461" s="160"/>
      <c r="O1461" s="160"/>
      <c r="P1461" s="160"/>
      <c r="Q1461" s="160"/>
      <c r="R1461" s="160"/>
      <c r="S1461" s="160"/>
      <c r="T1461" s="160"/>
      <c r="U1461" s="160"/>
      <c r="V1461" s="160"/>
      <c r="W1461" s="160"/>
      <c r="X1461" s="151"/>
      <c r="Y1461" s="151"/>
      <c r="Z1461" s="151"/>
      <c r="AA1461" s="151"/>
      <c r="AB1461" s="151"/>
      <c r="AC1461" s="151"/>
      <c r="AD1461" s="151"/>
      <c r="AE1461" s="151"/>
      <c r="AF1461" s="151"/>
      <c r="AG1461" s="151" t="s">
        <v>250</v>
      </c>
      <c r="AH1461" s="151">
        <v>0</v>
      </c>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row>
    <row r="1462" spans="1:60" outlineLevel="1">
      <c r="A1462" s="158"/>
      <c r="B1462" s="159"/>
      <c r="C1462" s="198" t="s">
        <v>2589</v>
      </c>
      <c r="D1462" s="190"/>
      <c r="E1462" s="191">
        <v>33</v>
      </c>
      <c r="F1462" s="160"/>
      <c r="G1462" s="160"/>
      <c r="H1462" s="160"/>
      <c r="I1462" s="160"/>
      <c r="J1462" s="160"/>
      <c r="K1462" s="160"/>
      <c r="L1462" s="160"/>
      <c r="M1462" s="160"/>
      <c r="N1462" s="160"/>
      <c r="O1462" s="160"/>
      <c r="P1462" s="160"/>
      <c r="Q1462" s="160"/>
      <c r="R1462" s="160"/>
      <c r="S1462" s="160"/>
      <c r="T1462" s="160"/>
      <c r="U1462" s="160"/>
      <c r="V1462" s="160"/>
      <c r="W1462" s="160"/>
      <c r="X1462" s="151"/>
      <c r="Y1462" s="151"/>
      <c r="Z1462" s="151"/>
      <c r="AA1462" s="151"/>
      <c r="AB1462" s="151"/>
      <c r="AC1462" s="151"/>
      <c r="AD1462" s="151"/>
      <c r="AE1462" s="151"/>
      <c r="AF1462" s="151"/>
      <c r="AG1462" s="151" t="s">
        <v>250</v>
      </c>
      <c r="AH1462" s="151">
        <v>0</v>
      </c>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row>
    <row r="1463" spans="1:60" outlineLevel="1">
      <c r="A1463" s="158"/>
      <c r="B1463" s="159"/>
      <c r="C1463" s="198" t="s">
        <v>2590</v>
      </c>
      <c r="D1463" s="190"/>
      <c r="E1463" s="191">
        <v>64.8</v>
      </c>
      <c r="F1463" s="160"/>
      <c r="G1463" s="160"/>
      <c r="H1463" s="160"/>
      <c r="I1463" s="160"/>
      <c r="J1463" s="160"/>
      <c r="K1463" s="160"/>
      <c r="L1463" s="160"/>
      <c r="M1463" s="160"/>
      <c r="N1463" s="160"/>
      <c r="O1463" s="160"/>
      <c r="P1463" s="160"/>
      <c r="Q1463" s="160"/>
      <c r="R1463" s="160"/>
      <c r="S1463" s="160"/>
      <c r="T1463" s="160"/>
      <c r="U1463" s="160"/>
      <c r="V1463" s="160"/>
      <c r="W1463" s="160"/>
      <c r="X1463" s="151"/>
      <c r="Y1463" s="151"/>
      <c r="Z1463" s="151"/>
      <c r="AA1463" s="151"/>
      <c r="AB1463" s="151"/>
      <c r="AC1463" s="151"/>
      <c r="AD1463" s="151"/>
      <c r="AE1463" s="151"/>
      <c r="AF1463" s="151"/>
      <c r="AG1463" s="151" t="s">
        <v>250</v>
      </c>
      <c r="AH1463" s="151">
        <v>0</v>
      </c>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row>
    <row r="1464" spans="1:60" outlineLevel="1">
      <c r="A1464" s="158"/>
      <c r="B1464" s="159"/>
      <c r="C1464" s="198" t="s">
        <v>2591</v>
      </c>
      <c r="D1464" s="190"/>
      <c r="E1464" s="191">
        <v>6.98</v>
      </c>
      <c r="F1464" s="160"/>
      <c r="G1464" s="160"/>
      <c r="H1464" s="160"/>
      <c r="I1464" s="160"/>
      <c r="J1464" s="160"/>
      <c r="K1464" s="160"/>
      <c r="L1464" s="160"/>
      <c r="M1464" s="160"/>
      <c r="N1464" s="160"/>
      <c r="O1464" s="160"/>
      <c r="P1464" s="160"/>
      <c r="Q1464" s="160"/>
      <c r="R1464" s="160"/>
      <c r="S1464" s="160"/>
      <c r="T1464" s="160"/>
      <c r="U1464" s="160"/>
      <c r="V1464" s="160"/>
      <c r="W1464" s="160"/>
      <c r="X1464" s="151"/>
      <c r="Y1464" s="151"/>
      <c r="Z1464" s="151"/>
      <c r="AA1464" s="151"/>
      <c r="AB1464" s="151"/>
      <c r="AC1464" s="151"/>
      <c r="AD1464" s="151"/>
      <c r="AE1464" s="151"/>
      <c r="AF1464" s="151"/>
      <c r="AG1464" s="151" t="s">
        <v>250</v>
      </c>
      <c r="AH1464" s="151">
        <v>0</v>
      </c>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row>
    <row r="1465" spans="1:60" outlineLevel="1">
      <c r="A1465" s="158"/>
      <c r="B1465" s="159"/>
      <c r="C1465" s="198" t="s">
        <v>2592</v>
      </c>
      <c r="D1465" s="190"/>
      <c r="E1465" s="191">
        <v>5.85</v>
      </c>
      <c r="F1465" s="160"/>
      <c r="G1465" s="160"/>
      <c r="H1465" s="160"/>
      <c r="I1465" s="160"/>
      <c r="J1465" s="160"/>
      <c r="K1465" s="160"/>
      <c r="L1465" s="160"/>
      <c r="M1465" s="160"/>
      <c r="N1465" s="160"/>
      <c r="O1465" s="160"/>
      <c r="P1465" s="160"/>
      <c r="Q1465" s="160"/>
      <c r="R1465" s="160"/>
      <c r="S1465" s="160"/>
      <c r="T1465" s="160"/>
      <c r="U1465" s="160"/>
      <c r="V1465" s="160"/>
      <c r="W1465" s="160"/>
      <c r="X1465" s="151"/>
      <c r="Y1465" s="151"/>
      <c r="Z1465" s="151"/>
      <c r="AA1465" s="151"/>
      <c r="AB1465" s="151"/>
      <c r="AC1465" s="151"/>
      <c r="AD1465" s="151"/>
      <c r="AE1465" s="151"/>
      <c r="AF1465" s="151"/>
      <c r="AG1465" s="151" t="s">
        <v>250</v>
      </c>
      <c r="AH1465" s="151">
        <v>0</v>
      </c>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row>
    <row r="1466" spans="1:60" outlineLevel="1">
      <c r="A1466" s="158"/>
      <c r="B1466" s="159"/>
      <c r="C1466" s="198" t="s">
        <v>2593</v>
      </c>
      <c r="D1466" s="190"/>
      <c r="E1466" s="191">
        <v>3.85</v>
      </c>
      <c r="F1466" s="160"/>
      <c r="G1466" s="160"/>
      <c r="H1466" s="160"/>
      <c r="I1466" s="160"/>
      <c r="J1466" s="160"/>
      <c r="K1466" s="160"/>
      <c r="L1466" s="160"/>
      <c r="M1466" s="160"/>
      <c r="N1466" s="160"/>
      <c r="O1466" s="160"/>
      <c r="P1466" s="160"/>
      <c r="Q1466" s="160"/>
      <c r="R1466" s="160"/>
      <c r="S1466" s="160"/>
      <c r="T1466" s="160"/>
      <c r="U1466" s="160"/>
      <c r="V1466" s="160"/>
      <c r="W1466" s="160"/>
      <c r="X1466" s="151"/>
      <c r="Y1466" s="151"/>
      <c r="Z1466" s="151"/>
      <c r="AA1466" s="151"/>
      <c r="AB1466" s="151"/>
      <c r="AC1466" s="151"/>
      <c r="AD1466" s="151"/>
      <c r="AE1466" s="151"/>
      <c r="AF1466" s="151"/>
      <c r="AG1466" s="151" t="s">
        <v>250</v>
      </c>
      <c r="AH1466" s="151">
        <v>0</v>
      </c>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row>
    <row r="1467" spans="1:60" outlineLevel="1">
      <c r="A1467" s="158"/>
      <c r="B1467" s="159"/>
      <c r="C1467" s="198" t="s">
        <v>2594</v>
      </c>
      <c r="D1467" s="190"/>
      <c r="E1467" s="191">
        <v>3.87</v>
      </c>
      <c r="F1467" s="160"/>
      <c r="G1467" s="160"/>
      <c r="H1467" s="160"/>
      <c r="I1467" s="160"/>
      <c r="J1467" s="160"/>
      <c r="K1467" s="160"/>
      <c r="L1467" s="160"/>
      <c r="M1467" s="160"/>
      <c r="N1467" s="160"/>
      <c r="O1467" s="160"/>
      <c r="P1467" s="160"/>
      <c r="Q1467" s="160"/>
      <c r="R1467" s="160"/>
      <c r="S1467" s="160"/>
      <c r="T1467" s="160"/>
      <c r="U1467" s="160"/>
      <c r="V1467" s="160"/>
      <c r="W1467" s="160"/>
      <c r="X1467" s="151"/>
      <c r="Y1467" s="151"/>
      <c r="Z1467" s="151"/>
      <c r="AA1467" s="151"/>
      <c r="AB1467" s="151"/>
      <c r="AC1467" s="151"/>
      <c r="AD1467" s="151"/>
      <c r="AE1467" s="151"/>
      <c r="AF1467" s="151"/>
      <c r="AG1467" s="151" t="s">
        <v>250</v>
      </c>
      <c r="AH1467" s="151">
        <v>0</v>
      </c>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row>
    <row r="1468" spans="1:60" outlineLevel="1">
      <c r="A1468" s="158"/>
      <c r="B1468" s="159"/>
      <c r="C1468" s="198" t="s">
        <v>2595</v>
      </c>
      <c r="D1468" s="190"/>
      <c r="E1468" s="191">
        <v>5.0199999999999996</v>
      </c>
      <c r="F1468" s="160"/>
      <c r="G1468" s="160"/>
      <c r="H1468" s="160"/>
      <c r="I1468" s="160"/>
      <c r="J1468" s="160"/>
      <c r="K1468" s="160"/>
      <c r="L1468" s="160"/>
      <c r="M1468" s="160"/>
      <c r="N1468" s="160"/>
      <c r="O1468" s="160"/>
      <c r="P1468" s="160"/>
      <c r="Q1468" s="160"/>
      <c r="R1468" s="160"/>
      <c r="S1468" s="160"/>
      <c r="T1468" s="160"/>
      <c r="U1468" s="160"/>
      <c r="V1468" s="160"/>
      <c r="W1468" s="160"/>
      <c r="X1468" s="151"/>
      <c r="Y1468" s="151"/>
      <c r="Z1468" s="151"/>
      <c r="AA1468" s="151"/>
      <c r="AB1468" s="151"/>
      <c r="AC1468" s="151"/>
      <c r="AD1468" s="151"/>
      <c r="AE1468" s="151"/>
      <c r="AF1468" s="151"/>
      <c r="AG1468" s="151" t="s">
        <v>250</v>
      </c>
      <c r="AH1468" s="151">
        <v>0</v>
      </c>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row>
    <row r="1469" spans="1:60" outlineLevel="1">
      <c r="A1469" s="158"/>
      <c r="B1469" s="159"/>
      <c r="C1469" s="198" t="s">
        <v>2596</v>
      </c>
      <c r="D1469" s="190"/>
      <c r="E1469" s="191">
        <v>7.19</v>
      </c>
      <c r="F1469" s="160"/>
      <c r="G1469" s="160"/>
      <c r="H1469" s="160"/>
      <c r="I1469" s="160"/>
      <c r="J1469" s="160"/>
      <c r="K1469" s="160"/>
      <c r="L1469" s="160"/>
      <c r="M1469" s="160"/>
      <c r="N1469" s="160"/>
      <c r="O1469" s="160"/>
      <c r="P1469" s="160"/>
      <c r="Q1469" s="160"/>
      <c r="R1469" s="160"/>
      <c r="S1469" s="160"/>
      <c r="T1469" s="160"/>
      <c r="U1469" s="160"/>
      <c r="V1469" s="160"/>
      <c r="W1469" s="160"/>
      <c r="X1469" s="151"/>
      <c r="Y1469" s="151"/>
      <c r="Z1469" s="151"/>
      <c r="AA1469" s="151"/>
      <c r="AB1469" s="151"/>
      <c r="AC1469" s="151"/>
      <c r="AD1469" s="151"/>
      <c r="AE1469" s="151"/>
      <c r="AF1469" s="151"/>
      <c r="AG1469" s="151" t="s">
        <v>250</v>
      </c>
      <c r="AH1469" s="151">
        <v>0</v>
      </c>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row>
    <row r="1470" spans="1:60" ht="33.75" outlineLevel="1">
      <c r="A1470" s="168">
        <v>154</v>
      </c>
      <c r="B1470" s="169" t="s">
        <v>1356</v>
      </c>
      <c r="C1470" s="185" t="s">
        <v>1357</v>
      </c>
      <c r="D1470" s="170" t="s">
        <v>318</v>
      </c>
      <c r="E1470" s="171">
        <v>89.13</v>
      </c>
      <c r="F1470" s="172">
        <v>0</v>
      </c>
      <c r="G1470" s="173">
        <f>ROUND(E1470*F1470,2)</f>
        <v>0</v>
      </c>
      <c r="H1470" s="172"/>
      <c r="I1470" s="173">
        <f>ROUND(E1470*H1470,2)</f>
        <v>0</v>
      </c>
      <c r="J1470" s="172"/>
      <c r="K1470" s="173">
        <f>ROUND(E1470*J1470,2)</f>
        <v>0</v>
      </c>
      <c r="L1470" s="173">
        <v>21</v>
      </c>
      <c r="M1470" s="173">
        <f>G1470*(1+L1470/100)</f>
        <v>0</v>
      </c>
      <c r="N1470" s="173">
        <v>1.6000000000000001E-4</v>
      </c>
      <c r="O1470" s="173">
        <f>ROUND(E1470*N1470,2)</f>
        <v>0.01</v>
      </c>
      <c r="P1470" s="173">
        <v>0</v>
      </c>
      <c r="Q1470" s="173">
        <f>ROUND(E1470*P1470,2)</f>
        <v>0</v>
      </c>
      <c r="R1470" s="173" t="s">
        <v>1246</v>
      </c>
      <c r="S1470" s="173" t="s">
        <v>201</v>
      </c>
      <c r="T1470" s="174" t="s">
        <v>245</v>
      </c>
      <c r="U1470" s="160">
        <v>0.87</v>
      </c>
      <c r="V1470" s="160">
        <f>ROUND(E1470*U1470,2)</f>
        <v>77.540000000000006</v>
      </c>
      <c r="W1470" s="160"/>
      <c r="X1470" s="151"/>
      <c r="Y1470" s="151"/>
      <c r="Z1470" s="151"/>
      <c r="AA1470" s="151"/>
      <c r="AB1470" s="151"/>
      <c r="AC1470" s="151"/>
      <c r="AD1470" s="151"/>
      <c r="AE1470" s="151"/>
      <c r="AF1470" s="151"/>
      <c r="AG1470" s="151" t="s">
        <v>972</v>
      </c>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row>
    <row r="1471" spans="1:60" outlineLevel="1">
      <c r="A1471" s="158"/>
      <c r="B1471" s="159"/>
      <c r="C1471" s="198" t="s">
        <v>2756</v>
      </c>
      <c r="D1471" s="190"/>
      <c r="E1471" s="191">
        <v>9.36</v>
      </c>
      <c r="F1471" s="160"/>
      <c r="G1471" s="160"/>
      <c r="H1471" s="160"/>
      <c r="I1471" s="160"/>
      <c r="J1471" s="160"/>
      <c r="K1471" s="160"/>
      <c r="L1471" s="160"/>
      <c r="M1471" s="160"/>
      <c r="N1471" s="160"/>
      <c r="O1471" s="160"/>
      <c r="P1471" s="160"/>
      <c r="Q1471" s="160"/>
      <c r="R1471" s="160"/>
      <c r="S1471" s="160"/>
      <c r="T1471" s="160"/>
      <c r="U1471" s="160"/>
      <c r="V1471" s="160"/>
      <c r="W1471" s="160"/>
      <c r="X1471" s="151"/>
      <c r="Y1471" s="151"/>
      <c r="Z1471" s="151"/>
      <c r="AA1471" s="151"/>
      <c r="AB1471" s="151"/>
      <c r="AC1471" s="151"/>
      <c r="AD1471" s="151"/>
      <c r="AE1471" s="151"/>
      <c r="AF1471" s="151"/>
      <c r="AG1471" s="151" t="s">
        <v>250</v>
      </c>
      <c r="AH1471" s="151">
        <v>0</v>
      </c>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row>
    <row r="1472" spans="1:60" outlineLevel="1">
      <c r="A1472" s="158"/>
      <c r="B1472" s="159"/>
      <c r="C1472" s="198" t="s">
        <v>2757</v>
      </c>
      <c r="D1472" s="190"/>
      <c r="E1472" s="191">
        <v>7.5</v>
      </c>
      <c r="F1472" s="160"/>
      <c r="G1472" s="160"/>
      <c r="H1472" s="160"/>
      <c r="I1472" s="160"/>
      <c r="J1472" s="160"/>
      <c r="K1472" s="160"/>
      <c r="L1472" s="160"/>
      <c r="M1472" s="160"/>
      <c r="N1472" s="160"/>
      <c r="O1472" s="160"/>
      <c r="P1472" s="160"/>
      <c r="Q1472" s="160"/>
      <c r="R1472" s="160"/>
      <c r="S1472" s="160"/>
      <c r="T1472" s="160"/>
      <c r="U1472" s="160"/>
      <c r="V1472" s="160"/>
      <c r="W1472" s="160"/>
      <c r="X1472" s="151"/>
      <c r="Y1472" s="151"/>
      <c r="Z1472" s="151"/>
      <c r="AA1472" s="151"/>
      <c r="AB1472" s="151"/>
      <c r="AC1472" s="151"/>
      <c r="AD1472" s="151"/>
      <c r="AE1472" s="151"/>
      <c r="AF1472" s="151"/>
      <c r="AG1472" s="151" t="s">
        <v>250</v>
      </c>
      <c r="AH1472" s="151">
        <v>0</v>
      </c>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row>
    <row r="1473" spans="1:60" outlineLevel="1">
      <c r="A1473" s="158"/>
      <c r="B1473" s="159"/>
      <c r="C1473" s="198" t="s">
        <v>2758</v>
      </c>
      <c r="D1473" s="190"/>
      <c r="E1473" s="191">
        <v>1.33</v>
      </c>
      <c r="F1473" s="160"/>
      <c r="G1473" s="160"/>
      <c r="H1473" s="160"/>
      <c r="I1473" s="160"/>
      <c r="J1473" s="160"/>
      <c r="K1473" s="160"/>
      <c r="L1473" s="160"/>
      <c r="M1473" s="160"/>
      <c r="N1473" s="160"/>
      <c r="O1473" s="160"/>
      <c r="P1473" s="160"/>
      <c r="Q1473" s="160"/>
      <c r="R1473" s="160"/>
      <c r="S1473" s="160"/>
      <c r="T1473" s="160"/>
      <c r="U1473" s="160"/>
      <c r="V1473" s="160"/>
      <c r="W1473" s="160"/>
      <c r="X1473" s="151"/>
      <c r="Y1473" s="151"/>
      <c r="Z1473" s="151"/>
      <c r="AA1473" s="151"/>
      <c r="AB1473" s="151"/>
      <c r="AC1473" s="151"/>
      <c r="AD1473" s="151"/>
      <c r="AE1473" s="151"/>
      <c r="AF1473" s="151"/>
      <c r="AG1473" s="151" t="s">
        <v>250</v>
      </c>
      <c r="AH1473" s="151">
        <v>0</v>
      </c>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row>
    <row r="1474" spans="1:60" outlineLevel="1">
      <c r="A1474" s="158"/>
      <c r="B1474" s="159"/>
      <c r="C1474" s="198" t="s">
        <v>2759</v>
      </c>
      <c r="D1474" s="190"/>
      <c r="E1474" s="191">
        <v>6.12</v>
      </c>
      <c r="F1474" s="160"/>
      <c r="G1474" s="160"/>
      <c r="H1474" s="160"/>
      <c r="I1474" s="160"/>
      <c r="J1474" s="160"/>
      <c r="K1474" s="160"/>
      <c r="L1474" s="160"/>
      <c r="M1474" s="160"/>
      <c r="N1474" s="160"/>
      <c r="O1474" s="160"/>
      <c r="P1474" s="160"/>
      <c r="Q1474" s="160"/>
      <c r="R1474" s="160"/>
      <c r="S1474" s="160"/>
      <c r="T1474" s="160"/>
      <c r="U1474" s="160"/>
      <c r="V1474" s="160"/>
      <c r="W1474" s="160"/>
      <c r="X1474" s="151"/>
      <c r="Y1474" s="151"/>
      <c r="Z1474" s="151"/>
      <c r="AA1474" s="151"/>
      <c r="AB1474" s="151"/>
      <c r="AC1474" s="151"/>
      <c r="AD1474" s="151"/>
      <c r="AE1474" s="151"/>
      <c r="AF1474" s="151"/>
      <c r="AG1474" s="151" t="s">
        <v>250</v>
      </c>
      <c r="AH1474" s="151">
        <v>0</v>
      </c>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row>
    <row r="1475" spans="1:60" outlineLevel="1">
      <c r="A1475" s="158"/>
      <c r="B1475" s="159"/>
      <c r="C1475" s="198" t="s">
        <v>2760</v>
      </c>
      <c r="D1475" s="190"/>
      <c r="E1475" s="191">
        <v>23.01</v>
      </c>
      <c r="F1475" s="160"/>
      <c r="G1475" s="160"/>
      <c r="H1475" s="160"/>
      <c r="I1475" s="160"/>
      <c r="J1475" s="160"/>
      <c r="K1475" s="160"/>
      <c r="L1475" s="160"/>
      <c r="M1475" s="160"/>
      <c r="N1475" s="160"/>
      <c r="O1475" s="160"/>
      <c r="P1475" s="160"/>
      <c r="Q1475" s="160"/>
      <c r="R1475" s="160"/>
      <c r="S1475" s="160"/>
      <c r="T1475" s="160"/>
      <c r="U1475" s="160"/>
      <c r="V1475" s="160"/>
      <c r="W1475" s="160"/>
      <c r="X1475" s="151"/>
      <c r="Y1475" s="151"/>
      <c r="Z1475" s="151"/>
      <c r="AA1475" s="151"/>
      <c r="AB1475" s="151"/>
      <c r="AC1475" s="151"/>
      <c r="AD1475" s="151"/>
      <c r="AE1475" s="151"/>
      <c r="AF1475" s="151"/>
      <c r="AG1475" s="151" t="s">
        <v>250</v>
      </c>
      <c r="AH1475" s="151">
        <v>0</v>
      </c>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row>
    <row r="1476" spans="1:60" outlineLevel="1">
      <c r="A1476" s="158"/>
      <c r="B1476" s="159"/>
      <c r="C1476" s="198" t="s">
        <v>2761</v>
      </c>
      <c r="D1476" s="190"/>
      <c r="E1476" s="191">
        <v>2.92</v>
      </c>
      <c r="F1476" s="160"/>
      <c r="G1476" s="160"/>
      <c r="H1476" s="160"/>
      <c r="I1476" s="160"/>
      <c r="J1476" s="160"/>
      <c r="K1476" s="160"/>
      <c r="L1476" s="160"/>
      <c r="M1476" s="160"/>
      <c r="N1476" s="160"/>
      <c r="O1476" s="160"/>
      <c r="P1476" s="160"/>
      <c r="Q1476" s="160"/>
      <c r="R1476" s="160"/>
      <c r="S1476" s="160"/>
      <c r="T1476" s="160"/>
      <c r="U1476" s="160"/>
      <c r="V1476" s="160"/>
      <c r="W1476" s="160"/>
      <c r="X1476" s="151"/>
      <c r="Y1476" s="151"/>
      <c r="Z1476" s="151"/>
      <c r="AA1476" s="151"/>
      <c r="AB1476" s="151"/>
      <c r="AC1476" s="151"/>
      <c r="AD1476" s="151"/>
      <c r="AE1476" s="151"/>
      <c r="AF1476" s="151"/>
      <c r="AG1476" s="151" t="s">
        <v>250</v>
      </c>
      <c r="AH1476" s="151">
        <v>0</v>
      </c>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row>
    <row r="1477" spans="1:60" outlineLevel="1">
      <c r="A1477" s="158"/>
      <c r="B1477" s="159"/>
      <c r="C1477" s="198" t="s">
        <v>2762</v>
      </c>
      <c r="D1477" s="190"/>
      <c r="E1477" s="191">
        <v>1.77</v>
      </c>
      <c r="F1477" s="160"/>
      <c r="G1477" s="160"/>
      <c r="H1477" s="160"/>
      <c r="I1477" s="160"/>
      <c r="J1477" s="160"/>
      <c r="K1477" s="160"/>
      <c r="L1477" s="160"/>
      <c r="M1477" s="160"/>
      <c r="N1477" s="160"/>
      <c r="O1477" s="160"/>
      <c r="P1477" s="160"/>
      <c r="Q1477" s="160"/>
      <c r="R1477" s="160"/>
      <c r="S1477" s="160"/>
      <c r="T1477" s="160"/>
      <c r="U1477" s="160"/>
      <c r="V1477" s="160"/>
      <c r="W1477" s="160"/>
      <c r="X1477" s="151"/>
      <c r="Y1477" s="151"/>
      <c r="Z1477" s="151"/>
      <c r="AA1477" s="151"/>
      <c r="AB1477" s="151"/>
      <c r="AC1477" s="151"/>
      <c r="AD1477" s="151"/>
      <c r="AE1477" s="151"/>
      <c r="AF1477" s="151"/>
      <c r="AG1477" s="151" t="s">
        <v>250</v>
      </c>
      <c r="AH1477" s="151">
        <v>0</v>
      </c>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row>
    <row r="1478" spans="1:60" outlineLevel="1">
      <c r="A1478" s="158"/>
      <c r="B1478" s="159"/>
      <c r="C1478" s="198" t="s">
        <v>2763</v>
      </c>
      <c r="D1478" s="190"/>
      <c r="E1478" s="191">
        <v>1.1000000000000001</v>
      </c>
      <c r="F1478" s="160"/>
      <c r="G1478" s="160"/>
      <c r="H1478" s="160"/>
      <c r="I1478" s="160"/>
      <c r="J1478" s="160"/>
      <c r="K1478" s="160"/>
      <c r="L1478" s="160"/>
      <c r="M1478" s="160"/>
      <c r="N1478" s="160"/>
      <c r="O1478" s="160"/>
      <c r="P1478" s="160"/>
      <c r="Q1478" s="160"/>
      <c r="R1478" s="160"/>
      <c r="S1478" s="160"/>
      <c r="T1478" s="160"/>
      <c r="U1478" s="160"/>
      <c r="V1478" s="160"/>
      <c r="W1478" s="160"/>
      <c r="X1478" s="151"/>
      <c r="Y1478" s="151"/>
      <c r="Z1478" s="151"/>
      <c r="AA1478" s="151"/>
      <c r="AB1478" s="151"/>
      <c r="AC1478" s="151"/>
      <c r="AD1478" s="151"/>
      <c r="AE1478" s="151"/>
      <c r="AF1478" s="151"/>
      <c r="AG1478" s="151" t="s">
        <v>250</v>
      </c>
      <c r="AH1478" s="151">
        <v>0</v>
      </c>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row>
    <row r="1479" spans="1:60" outlineLevel="1">
      <c r="A1479" s="158"/>
      <c r="B1479" s="159"/>
      <c r="C1479" s="198" t="s">
        <v>2764</v>
      </c>
      <c r="D1479" s="190"/>
      <c r="E1479" s="191">
        <v>0.5</v>
      </c>
      <c r="F1479" s="160"/>
      <c r="G1479" s="160"/>
      <c r="H1479" s="160"/>
      <c r="I1479" s="160"/>
      <c r="J1479" s="160"/>
      <c r="K1479" s="160"/>
      <c r="L1479" s="160"/>
      <c r="M1479" s="160"/>
      <c r="N1479" s="160"/>
      <c r="O1479" s="160"/>
      <c r="P1479" s="160"/>
      <c r="Q1479" s="160"/>
      <c r="R1479" s="160"/>
      <c r="S1479" s="160"/>
      <c r="T1479" s="160"/>
      <c r="U1479" s="160"/>
      <c r="V1479" s="160"/>
      <c r="W1479" s="160"/>
      <c r="X1479" s="151"/>
      <c r="Y1479" s="151"/>
      <c r="Z1479" s="151"/>
      <c r="AA1479" s="151"/>
      <c r="AB1479" s="151"/>
      <c r="AC1479" s="151"/>
      <c r="AD1479" s="151"/>
      <c r="AE1479" s="151"/>
      <c r="AF1479" s="151"/>
      <c r="AG1479" s="151" t="s">
        <v>250</v>
      </c>
      <c r="AH1479" s="151">
        <v>0</v>
      </c>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row>
    <row r="1480" spans="1:60" outlineLevel="1">
      <c r="A1480" s="158"/>
      <c r="B1480" s="159"/>
      <c r="C1480" s="198" t="s">
        <v>2765</v>
      </c>
      <c r="D1480" s="190"/>
      <c r="E1480" s="191">
        <v>6.85</v>
      </c>
      <c r="F1480" s="160"/>
      <c r="G1480" s="160"/>
      <c r="H1480" s="160"/>
      <c r="I1480" s="160"/>
      <c r="J1480" s="160"/>
      <c r="K1480" s="160"/>
      <c r="L1480" s="160"/>
      <c r="M1480" s="160"/>
      <c r="N1480" s="160"/>
      <c r="O1480" s="160"/>
      <c r="P1480" s="160"/>
      <c r="Q1480" s="160"/>
      <c r="R1480" s="160"/>
      <c r="S1480" s="160"/>
      <c r="T1480" s="160"/>
      <c r="U1480" s="160"/>
      <c r="V1480" s="160"/>
      <c r="W1480" s="160"/>
      <c r="X1480" s="151"/>
      <c r="Y1480" s="151"/>
      <c r="Z1480" s="151"/>
      <c r="AA1480" s="151"/>
      <c r="AB1480" s="151"/>
      <c r="AC1480" s="151"/>
      <c r="AD1480" s="151"/>
      <c r="AE1480" s="151"/>
      <c r="AF1480" s="151"/>
      <c r="AG1480" s="151" t="s">
        <v>250</v>
      </c>
      <c r="AH1480" s="151">
        <v>0</v>
      </c>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row>
    <row r="1481" spans="1:60" outlineLevel="1">
      <c r="A1481" s="158"/>
      <c r="B1481" s="159"/>
      <c r="C1481" s="198" t="s">
        <v>2766</v>
      </c>
      <c r="D1481" s="190"/>
      <c r="E1481" s="191">
        <v>7.8</v>
      </c>
      <c r="F1481" s="160"/>
      <c r="G1481" s="160"/>
      <c r="H1481" s="160"/>
      <c r="I1481" s="160"/>
      <c r="J1481" s="160"/>
      <c r="K1481" s="160"/>
      <c r="L1481" s="160"/>
      <c r="M1481" s="160"/>
      <c r="N1481" s="160"/>
      <c r="O1481" s="160"/>
      <c r="P1481" s="160"/>
      <c r="Q1481" s="160"/>
      <c r="R1481" s="160"/>
      <c r="S1481" s="160"/>
      <c r="T1481" s="160"/>
      <c r="U1481" s="160"/>
      <c r="V1481" s="160"/>
      <c r="W1481" s="160"/>
      <c r="X1481" s="151"/>
      <c r="Y1481" s="151"/>
      <c r="Z1481" s="151"/>
      <c r="AA1481" s="151"/>
      <c r="AB1481" s="151"/>
      <c r="AC1481" s="151"/>
      <c r="AD1481" s="151"/>
      <c r="AE1481" s="151"/>
      <c r="AF1481" s="151"/>
      <c r="AG1481" s="151" t="s">
        <v>250</v>
      </c>
      <c r="AH1481" s="151">
        <v>0</v>
      </c>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row>
    <row r="1482" spans="1:60" outlineLevel="1">
      <c r="A1482" s="158"/>
      <c r="B1482" s="159"/>
      <c r="C1482" s="198" t="s">
        <v>2767</v>
      </c>
      <c r="D1482" s="190"/>
      <c r="E1482" s="191">
        <v>14.4</v>
      </c>
      <c r="F1482" s="160"/>
      <c r="G1482" s="160"/>
      <c r="H1482" s="160"/>
      <c r="I1482" s="160"/>
      <c r="J1482" s="160"/>
      <c r="K1482" s="160"/>
      <c r="L1482" s="160"/>
      <c r="M1482" s="160"/>
      <c r="N1482" s="160"/>
      <c r="O1482" s="160"/>
      <c r="P1482" s="160"/>
      <c r="Q1482" s="160"/>
      <c r="R1482" s="160"/>
      <c r="S1482" s="160"/>
      <c r="T1482" s="160"/>
      <c r="U1482" s="160"/>
      <c r="V1482" s="160"/>
      <c r="W1482" s="160"/>
      <c r="X1482" s="151"/>
      <c r="Y1482" s="151"/>
      <c r="Z1482" s="151"/>
      <c r="AA1482" s="151"/>
      <c r="AB1482" s="151"/>
      <c r="AC1482" s="151"/>
      <c r="AD1482" s="151"/>
      <c r="AE1482" s="151"/>
      <c r="AF1482" s="151"/>
      <c r="AG1482" s="151" t="s">
        <v>250</v>
      </c>
      <c r="AH1482" s="151">
        <v>0</v>
      </c>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row>
    <row r="1483" spans="1:60" outlineLevel="1">
      <c r="A1483" s="158"/>
      <c r="B1483" s="159"/>
      <c r="C1483" s="198" t="s">
        <v>2768</v>
      </c>
      <c r="D1483" s="190"/>
      <c r="E1483" s="191">
        <v>1.2</v>
      </c>
      <c r="F1483" s="160"/>
      <c r="G1483" s="160"/>
      <c r="H1483" s="160"/>
      <c r="I1483" s="160"/>
      <c r="J1483" s="160"/>
      <c r="K1483" s="160"/>
      <c r="L1483" s="160"/>
      <c r="M1483" s="160"/>
      <c r="N1483" s="160"/>
      <c r="O1483" s="160"/>
      <c r="P1483" s="160"/>
      <c r="Q1483" s="160"/>
      <c r="R1483" s="160"/>
      <c r="S1483" s="160"/>
      <c r="T1483" s="160"/>
      <c r="U1483" s="160"/>
      <c r="V1483" s="160"/>
      <c r="W1483" s="160"/>
      <c r="X1483" s="151"/>
      <c r="Y1483" s="151"/>
      <c r="Z1483" s="151"/>
      <c r="AA1483" s="151"/>
      <c r="AB1483" s="151"/>
      <c r="AC1483" s="151"/>
      <c r="AD1483" s="151"/>
      <c r="AE1483" s="151"/>
      <c r="AF1483" s="151"/>
      <c r="AG1483" s="151" t="s">
        <v>250</v>
      </c>
      <c r="AH1483" s="151">
        <v>0</v>
      </c>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row>
    <row r="1484" spans="1:60" outlineLevel="1">
      <c r="A1484" s="158"/>
      <c r="B1484" s="159"/>
      <c r="C1484" s="198" t="s">
        <v>2769</v>
      </c>
      <c r="D1484" s="190"/>
      <c r="E1484" s="191">
        <v>1.65</v>
      </c>
      <c r="F1484" s="160"/>
      <c r="G1484" s="160"/>
      <c r="H1484" s="160"/>
      <c r="I1484" s="160"/>
      <c r="J1484" s="160"/>
      <c r="K1484" s="160"/>
      <c r="L1484" s="160"/>
      <c r="M1484" s="160"/>
      <c r="N1484" s="160"/>
      <c r="O1484" s="160"/>
      <c r="P1484" s="160"/>
      <c r="Q1484" s="160"/>
      <c r="R1484" s="160"/>
      <c r="S1484" s="160"/>
      <c r="T1484" s="160"/>
      <c r="U1484" s="160"/>
      <c r="V1484" s="160"/>
      <c r="W1484" s="160"/>
      <c r="X1484" s="151"/>
      <c r="Y1484" s="151"/>
      <c r="Z1484" s="151"/>
      <c r="AA1484" s="151"/>
      <c r="AB1484" s="151"/>
      <c r="AC1484" s="151"/>
      <c r="AD1484" s="151"/>
      <c r="AE1484" s="151"/>
      <c r="AF1484" s="151"/>
      <c r="AG1484" s="151" t="s">
        <v>250</v>
      </c>
      <c r="AH1484" s="151">
        <v>0</v>
      </c>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row>
    <row r="1485" spans="1:60" outlineLevel="1">
      <c r="A1485" s="158"/>
      <c r="B1485" s="159"/>
      <c r="C1485" s="198" t="s">
        <v>2770</v>
      </c>
      <c r="D1485" s="190"/>
      <c r="E1485" s="191">
        <v>1.65</v>
      </c>
      <c r="F1485" s="160"/>
      <c r="G1485" s="160"/>
      <c r="H1485" s="160"/>
      <c r="I1485" s="160"/>
      <c r="J1485" s="160"/>
      <c r="K1485" s="160"/>
      <c r="L1485" s="160"/>
      <c r="M1485" s="160"/>
      <c r="N1485" s="160"/>
      <c r="O1485" s="160"/>
      <c r="P1485" s="160"/>
      <c r="Q1485" s="160"/>
      <c r="R1485" s="160"/>
      <c r="S1485" s="160"/>
      <c r="T1485" s="160"/>
      <c r="U1485" s="160"/>
      <c r="V1485" s="160"/>
      <c r="W1485" s="160"/>
      <c r="X1485" s="151"/>
      <c r="Y1485" s="151"/>
      <c r="Z1485" s="151"/>
      <c r="AA1485" s="151"/>
      <c r="AB1485" s="151"/>
      <c r="AC1485" s="151"/>
      <c r="AD1485" s="151"/>
      <c r="AE1485" s="151"/>
      <c r="AF1485" s="151"/>
      <c r="AG1485" s="151" t="s">
        <v>250</v>
      </c>
      <c r="AH1485" s="151">
        <v>0</v>
      </c>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row>
    <row r="1486" spans="1:60" outlineLevel="1">
      <c r="A1486" s="158"/>
      <c r="B1486" s="159"/>
      <c r="C1486" s="198" t="s">
        <v>2771</v>
      </c>
      <c r="D1486" s="190"/>
      <c r="E1486" s="191">
        <v>1.97</v>
      </c>
      <c r="F1486" s="160"/>
      <c r="G1486" s="160"/>
      <c r="H1486" s="160"/>
      <c r="I1486" s="160"/>
      <c r="J1486" s="160"/>
      <c r="K1486" s="160"/>
      <c r="L1486" s="160"/>
      <c r="M1486" s="160"/>
      <c r="N1486" s="160"/>
      <c r="O1486" s="160"/>
      <c r="P1486" s="160"/>
      <c r="Q1486" s="160"/>
      <c r="R1486" s="160"/>
      <c r="S1486" s="160"/>
      <c r="T1486" s="160"/>
      <c r="U1486" s="160"/>
      <c r="V1486" s="160"/>
      <c r="W1486" s="160"/>
      <c r="X1486" s="151"/>
      <c r="Y1486" s="151"/>
      <c r="Z1486" s="151"/>
      <c r="AA1486" s="151"/>
      <c r="AB1486" s="151"/>
      <c r="AC1486" s="151"/>
      <c r="AD1486" s="151"/>
      <c r="AE1486" s="151"/>
      <c r="AF1486" s="151"/>
      <c r="AG1486" s="151" t="s">
        <v>250</v>
      </c>
      <c r="AH1486" s="151">
        <v>0</v>
      </c>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row>
    <row r="1487" spans="1:60" outlineLevel="1">
      <c r="A1487" s="168">
        <v>155</v>
      </c>
      <c r="B1487" s="169" t="s">
        <v>1239</v>
      </c>
      <c r="C1487" s="185" t="s">
        <v>1240</v>
      </c>
      <c r="D1487" s="170" t="s">
        <v>318</v>
      </c>
      <c r="E1487" s="171">
        <v>89.13</v>
      </c>
      <c r="F1487" s="172">
        <v>0</v>
      </c>
      <c r="G1487" s="173">
        <f>ROUND(E1487*F1487,2)</f>
        <v>0</v>
      </c>
      <c r="H1487" s="172"/>
      <c r="I1487" s="173">
        <f>ROUND(E1487*H1487,2)</f>
        <v>0</v>
      </c>
      <c r="J1487" s="172"/>
      <c r="K1487" s="173">
        <f>ROUND(E1487*J1487,2)</f>
        <v>0</v>
      </c>
      <c r="L1487" s="173">
        <v>21</v>
      </c>
      <c r="M1487" s="173">
        <f>G1487*(1+L1487/100)</f>
        <v>0</v>
      </c>
      <c r="N1487" s="173">
        <v>0</v>
      </c>
      <c r="O1487" s="173">
        <f>ROUND(E1487*N1487,2)</f>
        <v>0</v>
      </c>
      <c r="P1487" s="173">
        <v>0</v>
      </c>
      <c r="Q1487" s="173">
        <f>ROUND(E1487*P1487,2)</f>
        <v>0</v>
      </c>
      <c r="R1487" s="173"/>
      <c r="S1487" s="173" t="s">
        <v>212</v>
      </c>
      <c r="T1487" s="174" t="s">
        <v>1189</v>
      </c>
      <c r="U1487" s="160">
        <v>0.3</v>
      </c>
      <c r="V1487" s="160">
        <f>ROUND(E1487*U1487,2)</f>
        <v>26.74</v>
      </c>
      <c r="W1487" s="160"/>
      <c r="X1487" s="151"/>
      <c r="Y1487" s="151"/>
      <c r="Z1487" s="151"/>
      <c r="AA1487" s="151"/>
      <c r="AB1487" s="151"/>
      <c r="AC1487" s="151"/>
      <c r="AD1487" s="151"/>
      <c r="AE1487" s="151"/>
      <c r="AF1487" s="151"/>
      <c r="AG1487" s="151" t="s">
        <v>972</v>
      </c>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row>
    <row r="1488" spans="1:60" outlineLevel="1">
      <c r="A1488" s="158"/>
      <c r="B1488" s="159"/>
      <c r="C1488" s="198" t="s">
        <v>2756</v>
      </c>
      <c r="D1488" s="190"/>
      <c r="E1488" s="191">
        <v>9.36</v>
      </c>
      <c r="F1488" s="160"/>
      <c r="G1488" s="160"/>
      <c r="H1488" s="160"/>
      <c r="I1488" s="160"/>
      <c r="J1488" s="160"/>
      <c r="K1488" s="160"/>
      <c r="L1488" s="160"/>
      <c r="M1488" s="160"/>
      <c r="N1488" s="160"/>
      <c r="O1488" s="160"/>
      <c r="P1488" s="160"/>
      <c r="Q1488" s="160"/>
      <c r="R1488" s="160"/>
      <c r="S1488" s="160"/>
      <c r="T1488" s="160"/>
      <c r="U1488" s="160"/>
      <c r="V1488" s="160"/>
      <c r="W1488" s="160"/>
      <c r="X1488" s="151"/>
      <c r="Y1488" s="151"/>
      <c r="Z1488" s="151"/>
      <c r="AA1488" s="151"/>
      <c r="AB1488" s="151"/>
      <c r="AC1488" s="151"/>
      <c r="AD1488" s="151"/>
      <c r="AE1488" s="151"/>
      <c r="AF1488" s="151"/>
      <c r="AG1488" s="151" t="s">
        <v>250</v>
      </c>
      <c r="AH1488" s="151">
        <v>0</v>
      </c>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row>
    <row r="1489" spans="1:60" outlineLevel="1">
      <c r="A1489" s="158"/>
      <c r="B1489" s="159"/>
      <c r="C1489" s="198" t="s">
        <v>2757</v>
      </c>
      <c r="D1489" s="190"/>
      <c r="E1489" s="191">
        <v>7.5</v>
      </c>
      <c r="F1489" s="160"/>
      <c r="G1489" s="160"/>
      <c r="H1489" s="160"/>
      <c r="I1489" s="160"/>
      <c r="J1489" s="160"/>
      <c r="K1489" s="160"/>
      <c r="L1489" s="160"/>
      <c r="M1489" s="160"/>
      <c r="N1489" s="160"/>
      <c r="O1489" s="160"/>
      <c r="P1489" s="160"/>
      <c r="Q1489" s="160"/>
      <c r="R1489" s="160"/>
      <c r="S1489" s="160"/>
      <c r="T1489" s="160"/>
      <c r="U1489" s="160"/>
      <c r="V1489" s="160"/>
      <c r="W1489" s="160"/>
      <c r="X1489" s="151"/>
      <c r="Y1489" s="151"/>
      <c r="Z1489" s="151"/>
      <c r="AA1489" s="151"/>
      <c r="AB1489" s="151"/>
      <c r="AC1489" s="151"/>
      <c r="AD1489" s="151"/>
      <c r="AE1489" s="151"/>
      <c r="AF1489" s="151"/>
      <c r="AG1489" s="151" t="s">
        <v>250</v>
      </c>
      <c r="AH1489" s="151">
        <v>0</v>
      </c>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row>
    <row r="1490" spans="1:60" outlineLevel="1">
      <c r="A1490" s="158"/>
      <c r="B1490" s="159"/>
      <c r="C1490" s="198" t="s">
        <v>2758</v>
      </c>
      <c r="D1490" s="190"/>
      <c r="E1490" s="191">
        <v>1.33</v>
      </c>
      <c r="F1490" s="160"/>
      <c r="G1490" s="160"/>
      <c r="H1490" s="160"/>
      <c r="I1490" s="160"/>
      <c r="J1490" s="160"/>
      <c r="K1490" s="160"/>
      <c r="L1490" s="160"/>
      <c r="M1490" s="160"/>
      <c r="N1490" s="160"/>
      <c r="O1490" s="160"/>
      <c r="P1490" s="160"/>
      <c r="Q1490" s="160"/>
      <c r="R1490" s="160"/>
      <c r="S1490" s="160"/>
      <c r="T1490" s="160"/>
      <c r="U1490" s="160"/>
      <c r="V1490" s="160"/>
      <c r="W1490" s="160"/>
      <c r="X1490" s="151"/>
      <c r="Y1490" s="151"/>
      <c r="Z1490" s="151"/>
      <c r="AA1490" s="151"/>
      <c r="AB1490" s="151"/>
      <c r="AC1490" s="151"/>
      <c r="AD1490" s="151"/>
      <c r="AE1490" s="151"/>
      <c r="AF1490" s="151"/>
      <c r="AG1490" s="151" t="s">
        <v>250</v>
      </c>
      <c r="AH1490" s="151">
        <v>0</v>
      </c>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row>
    <row r="1491" spans="1:60" outlineLevel="1">
      <c r="A1491" s="158"/>
      <c r="B1491" s="159"/>
      <c r="C1491" s="198" t="s">
        <v>2759</v>
      </c>
      <c r="D1491" s="190"/>
      <c r="E1491" s="191">
        <v>6.12</v>
      </c>
      <c r="F1491" s="160"/>
      <c r="G1491" s="160"/>
      <c r="H1491" s="160"/>
      <c r="I1491" s="160"/>
      <c r="J1491" s="160"/>
      <c r="K1491" s="160"/>
      <c r="L1491" s="160"/>
      <c r="M1491" s="160"/>
      <c r="N1491" s="160"/>
      <c r="O1491" s="160"/>
      <c r="P1491" s="160"/>
      <c r="Q1491" s="160"/>
      <c r="R1491" s="160"/>
      <c r="S1491" s="160"/>
      <c r="T1491" s="160"/>
      <c r="U1491" s="160"/>
      <c r="V1491" s="160"/>
      <c r="W1491" s="160"/>
      <c r="X1491" s="151"/>
      <c r="Y1491" s="151"/>
      <c r="Z1491" s="151"/>
      <c r="AA1491" s="151"/>
      <c r="AB1491" s="151"/>
      <c r="AC1491" s="151"/>
      <c r="AD1491" s="151"/>
      <c r="AE1491" s="151"/>
      <c r="AF1491" s="151"/>
      <c r="AG1491" s="151" t="s">
        <v>250</v>
      </c>
      <c r="AH1491" s="151">
        <v>0</v>
      </c>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row>
    <row r="1492" spans="1:60" outlineLevel="1">
      <c r="A1492" s="158"/>
      <c r="B1492" s="159"/>
      <c r="C1492" s="198" t="s">
        <v>2760</v>
      </c>
      <c r="D1492" s="190"/>
      <c r="E1492" s="191">
        <v>23.01</v>
      </c>
      <c r="F1492" s="160"/>
      <c r="G1492" s="160"/>
      <c r="H1492" s="160"/>
      <c r="I1492" s="160"/>
      <c r="J1492" s="160"/>
      <c r="K1492" s="160"/>
      <c r="L1492" s="160"/>
      <c r="M1492" s="160"/>
      <c r="N1492" s="160"/>
      <c r="O1492" s="160"/>
      <c r="P1492" s="160"/>
      <c r="Q1492" s="160"/>
      <c r="R1492" s="160"/>
      <c r="S1492" s="160"/>
      <c r="T1492" s="160"/>
      <c r="U1492" s="160"/>
      <c r="V1492" s="160"/>
      <c r="W1492" s="160"/>
      <c r="X1492" s="151"/>
      <c r="Y1492" s="151"/>
      <c r="Z1492" s="151"/>
      <c r="AA1492" s="151"/>
      <c r="AB1492" s="151"/>
      <c r="AC1492" s="151"/>
      <c r="AD1492" s="151"/>
      <c r="AE1492" s="151"/>
      <c r="AF1492" s="151"/>
      <c r="AG1492" s="151" t="s">
        <v>250</v>
      </c>
      <c r="AH1492" s="151">
        <v>0</v>
      </c>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row>
    <row r="1493" spans="1:60" outlineLevel="1">
      <c r="A1493" s="158"/>
      <c r="B1493" s="159"/>
      <c r="C1493" s="198" t="s">
        <v>2761</v>
      </c>
      <c r="D1493" s="190"/>
      <c r="E1493" s="191">
        <v>2.92</v>
      </c>
      <c r="F1493" s="160"/>
      <c r="G1493" s="160"/>
      <c r="H1493" s="160"/>
      <c r="I1493" s="160"/>
      <c r="J1493" s="160"/>
      <c r="K1493" s="160"/>
      <c r="L1493" s="160"/>
      <c r="M1493" s="160"/>
      <c r="N1493" s="160"/>
      <c r="O1493" s="160"/>
      <c r="P1493" s="160"/>
      <c r="Q1493" s="160"/>
      <c r="R1493" s="160"/>
      <c r="S1493" s="160"/>
      <c r="T1493" s="160"/>
      <c r="U1493" s="160"/>
      <c r="V1493" s="160"/>
      <c r="W1493" s="160"/>
      <c r="X1493" s="151"/>
      <c r="Y1493" s="151"/>
      <c r="Z1493" s="151"/>
      <c r="AA1493" s="151"/>
      <c r="AB1493" s="151"/>
      <c r="AC1493" s="151"/>
      <c r="AD1493" s="151"/>
      <c r="AE1493" s="151"/>
      <c r="AF1493" s="151"/>
      <c r="AG1493" s="151" t="s">
        <v>250</v>
      </c>
      <c r="AH1493" s="151">
        <v>0</v>
      </c>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row>
    <row r="1494" spans="1:60" outlineLevel="1">
      <c r="A1494" s="158"/>
      <c r="B1494" s="159"/>
      <c r="C1494" s="198" t="s">
        <v>2762</v>
      </c>
      <c r="D1494" s="190"/>
      <c r="E1494" s="191">
        <v>1.77</v>
      </c>
      <c r="F1494" s="160"/>
      <c r="G1494" s="160"/>
      <c r="H1494" s="160"/>
      <c r="I1494" s="160"/>
      <c r="J1494" s="160"/>
      <c r="K1494" s="160"/>
      <c r="L1494" s="160"/>
      <c r="M1494" s="160"/>
      <c r="N1494" s="160"/>
      <c r="O1494" s="160"/>
      <c r="P1494" s="160"/>
      <c r="Q1494" s="160"/>
      <c r="R1494" s="160"/>
      <c r="S1494" s="160"/>
      <c r="T1494" s="160"/>
      <c r="U1494" s="160"/>
      <c r="V1494" s="160"/>
      <c r="W1494" s="160"/>
      <c r="X1494" s="151"/>
      <c r="Y1494" s="151"/>
      <c r="Z1494" s="151"/>
      <c r="AA1494" s="151"/>
      <c r="AB1494" s="151"/>
      <c r="AC1494" s="151"/>
      <c r="AD1494" s="151"/>
      <c r="AE1494" s="151"/>
      <c r="AF1494" s="151"/>
      <c r="AG1494" s="151" t="s">
        <v>250</v>
      </c>
      <c r="AH1494" s="151">
        <v>0</v>
      </c>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row>
    <row r="1495" spans="1:60" outlineLevel="1">
      <c r="A1495" s="158"/>
      <c r="B1495" s="159"/>
      <c r="C1495" s="198" t="s">
        <v>2763</v>
      </c>
      <c r="D1495" s="190"/>
      <c r="E1495" s="191">
        <v>1.1000000000000001</v>
      </c>
      <c r="F1495" s="160"/>
      <c r="G1495" s="160"/>
      <c r="H1495" s="160"/>
      <c r="I1495" s="160"/>
      <c r="J1495" s="160"/>
      <c r="K1495" s="160"/>
      <c r="L1495" s="160"/>
      <c r="M1495" s="160"/>
      <c r="N1495" s="160"/>
      <c r="O1495" s="160"/>
      <c r="P1495" s="160"/>
      <c r="Q1495" s="160"/>
      <c r="R1495" s="160"/>
      <c r="S1495" s="160"/>
      <c r="T1495" s="160"/>
      <c r="U1495" s="160"/>
      <c r="V1495" s="160"/>
      <c r="W1495" s="160"/>
      <c r="X1495" s="151"/>
      <c r="Y1495" s="151"/>
      <c r="Z1495" s="151"/>
      <c r="AA1495" s="151"/>
      <c r="AB1495" s="151"/>
      <c r="AC1495" s="151"/>
      <c r="AD1495" s="151"/>
      <c r="AE1495" s="151"/>
      <c r="AF1495" s="151"/>
      <c r="AG1495" s="151" t="s">
        <v>250</v>
      </c>
      <c r="AH1495" s="151">
        <v>0</v>
      </c>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row>
    <row r="1496" spans="1:60" outlineLevel="1">
      <c r="A1496" s="158"/>
      <c r="B1496" s="159"/>
      <c r="C1496" s="198" t="s">
        <v>2764</v>
      </c>
      <c r="D1496" s="190"/>
      <c r="E1496" s="191">
        <v>0.5</v>
      </c>
      <c r="F1496" s="160"/>
      <c r="G1496" s="160"/>
      <c r="H1496" s="160"/>
      <c r="I1496" s="160"/>
      <c r="J1496" s="160"/>
      <c r="K1496" s="160"/>
      <c r="L1496" s="160"/>
      <c r="M1496" s="160"/>
      <c r="N1496" s="160"/>
      <c r="O1496" s="160"/>
      <c r="P1496" s="160"/>
      <c r="Q1496" s="160"/>
      <c r="R1496" s="160"/>
      <c r="S1496" s="160"/>
      <c r="T1496" s="160"/>
      <c r="U1496" s="160"/>
      <c r="V1496" s="160"/>
      <c r="W1496" s="160"/>
      <c r="X1496" s="151"/>
      <c r="Y1496" s="151"/>
      <c r="Z1496" s="151"/>
      <c r="AA1496" s="151"/>
      <c r="AB1496" s="151"/>
      <c r="AC1496" s="151"/>
      <c r="AD1496" s="151"/>
      <c r="AE1496" s="151"/>
      <c r="AF1496" s="151"/>
      <c r="AG1496" s="151" t="s">
        <v>250</v>
      </c>
      <c r="AH1496" s="151">
        <v>0</v>
      </c>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row>
    <row r="1497" spans="1:60" outlineLevel="1">
      <c r="A1497" s="158"/>
      <c r="B1497" s="159"/>
      <c r="C1497" s="198" t="s">
        <v>2765</v>
      </c>
      <c r="D1497" s="190"/>
      <c r="E1497" s="191">
        <v>6.85</v>
      </c>
      <c r="F1497" s="160"/>
      <c r="G1497" s="160"/>
      <c r="H1497" s="160"/>
      <c r="I1497" s="160"/>
      <c r="J1497" s="160"/>
      <c r="K1497" s="160"/>
      <c r="L1497" s="160"/>
      <c r="M1497" s="160"/>
      <c r="N1497" s="160"/>
      <c r="O1497" s="160"/>
      <c r="P1497" s="160"/>
      <c r="Q1497" s="160"/>
      <c r="R1497" s="160"/>
      <c r="S1497" s="160"/>
      <c r="T1497" s="160"/>
      <c r="U1497" s="160"/>
      <c r="V1497" s="160"/>
      <c r="W1497" s="160"/>
      <c r="X1497" s="151"/>
      <c r="Y1497" s="151"/>
      <c r="Z1497" s="151"/>
      <c r="AA1497" s="151"/>
      <c r="AB1497" s="151"/>
      <c r="AC1497" s="151"/>
      <c r="AD1497" s="151"/>
      <c r="AE1497" s="151"/>
      <c r="AF1497" s="151"/>
      <c r="AG1497" s="151" t="s">
        <v>250</v>
      </c>
      <c r="AH1497" s="151">
        <v>0</v>
      </c>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row>
    <row r="1498" spans="1:60" outlineLevel="1">
      <c r="A1498" s="158"/>
      <c r="B1498" s="159"/>
      <c r="C1498" s="198" t="s">
        <v>2766</v>
      </c>
      <c r="D1498" s="190"/>
      <c r="E1498" s="191">
        <v>7.8</v>
      </c>
      <c r="F1498" s="160"/>
      <c r="G1498" s="160"/>
      <c r="H1498" s="160"/>
      <c r="I1498" s="160"/>
      <c r="J1498" s="160"/>
      <c r="K1498" s="160"/>
      <c r="L1498" s="160"/>
      <c r="M1498" s="160"/>
      <c r="N1498" s="160"/>
      <c r="O1498" s="160"/>
      <c r="P1498" s="160"/>
      <c r="Q1498" s="160"/>
      <c r="R1498" s="160"/>
      <c r="S1498" s="160"/>
      <c r="T1498" s="160"/>
      <c r="U1498" s="160"/>
      <c r="V1498" s="160"/>
      <c r="W1498" s="160"/>
      <c r="X1498" s="151"/>
      <c r="Y1498" s="151"/>
      <c r="Z1498" s="151"/>
      <c r="AA1498" s="151"/>
      <c r="AB1498" s="151"/>
      <c r="AC1498" s="151"/>
      <c r="AD1498" s="151"/>
      <c r="AE1498" s="151"/>
      <c r="AF1498" s="151"/>
      <c r="AG1498" s="151" t="s">
        <v>250</v>
      </c>
      <c r="AH1498" s="151">
        <v>0</v>
      </c>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row>
    <row r="1499" spans="1:60" outlineLevel="1">
      <c r="A1499" s="158"/>
      <c r="B1499" s="159"/>
      <c r="C1499" s="198" t="s">
        <v>2767</v>
      </c>
      <c r="D1499" s="190"/>
      <c r="E1499" s="191">
        <v>14.4</v>
      </c>
      <c r="F1499" s="160"/>
      <c r="G1499" s="160"/>
      <c r="H1499" s="160"/>
      <c r="I1499" s="160"/>
      <c r="J1499" s="160"/>
      <c r="K1499" s="160"/>
      <c r="L1499" s="160"/>
      <c r="M1499" s="160"/>
      <c r="N1499" s="160"/>
      <c r="O1499" s="160"/>
      <c r="P1499" s="160"/>
      <c r="Q1499" s="160"/>
      <c r="R1499" s="160"/>
      <c r="S1499" s="160"/>
      <c r="T1499" s="160"/>
      <c r="U1499" s="160"/>
      <c r="V1499" s="160"/>
      <c r="W1499" s="160"/>
      <c r="X1499" s="151"/>
      <c r="Y1499" s="151"/>
      <c r="Z1499" s="151"/>
      <c r="AA1499" s="151"/>
      <c r="AB1499" s="151"/>
      <c r="AC1499" s="151"/>
      <c r="AD1499" s="151"/>
      <c r="AE1499" s="151"/>
      <c r="AF1499" s="151"/>
      <c r="AG1499" s="151" t="s">
        <v>250</v>
      </c>
      <c r="AH1499" s="151">
        <v>0</v>
      </c>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row>
    <row r="1500" spans="1:60" outlineLevel="1">
      <c r="A1500" s="158"/>
      <c r="B1500" s="159"/>
      <c r="C1500" s="198" t="s">
        <v>2768</v>
      </c>
      <c r="D1500" s="190"/>
      <c r="E1500" s="191">
        <v>1.2</v>
      </c>
      <c r="F1500" s="160"/>
      <c r="G1500" s="160"/>
      <c r="H1500" s="160"/>
      <c r="I1500" s="160"/>
      <c r="J1500" s="160"/>
      <c r="K1500" s="160"/>
      <c r="L1500" s="160"/>
      <c r="M1500" s="160"/>
      <c r="N1500" s="160"/>
      <c r="O1500" s="160"/>
      <c r="P1500" s="160"/>
      <c r="Q1500" s="160"/>
      <c r="R1500" s="160"/>
      <c r="S1500" s="160"/>
      <c r="T1500" s="160"/>
      <c r="U1500" s="160"/>
      <c r="V1500" s="160"/>
      <c r="W1500" s="160"/>
      <c r="X1500" s="151"/>
      <c r="Y1500" s="151"/>
      <c r="Z1500" s="151"/>
      <c r="AA1500" s="151"/>
      <c r="AB1500" s="151"/>
      <c r="AC1500" s="151"/>
      <c r="AD1500" s="151"/>
      <c r="AE1500" s="151"/>
      <c r="AF1500" s="151"/>
      <c r="AG1500" s="151" t="s">
        <v>250</v>
      </c>
      <c r="AH1500" s="151">
        <v>0</v>
      </c>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row>
    <row r="1501" spans="1:60" outlineLevel="1">
      <c r="A1501" s="158"/>
      <c r="B1501" s="159"/>
      <c r="C1501" s="198" t="s">
        <v>2769</v>
      </c>
      <c r="D1501" s="190"/>
      <c r="E1501" s="191">
        <v>1.65</v>
      </c>
      <c r="F1501" s="160"/>
      <c r="G1501" s="160"/>
      <c r="H1501" s="160"/>
      <c r="I1501" s="160"/>
      <c r="J1501" s="160"/>
      <c r="K1501" s="160"/>
      <c r="L1501" s="160"/>
      <c r="M1501" s="160"/>
      <c r="N1501" s="160"/>
      <c r="O1501" s="160"/>
      <c r="P1501" s="160"/>
      <c r="Q1501" s="160"/>
      <c r="R1501" s="160"/>
      <c r="S1501" s="160"/>
      <c r="T1501" s="160"/>
      <c r="U1501" s="160"/>
      <c r="V1501" s="160"/>
      <c r="W1501" s="160"/>
      <c r="X1501" s="151"/>
      <c r="Y1501" s="151"/>
      <c r="Z1501" s="151"/>
      <c r="AA1501" s="151"/>
      <c r="AB1501" s="151"/>
      <c r="AC1501" s="151"/>
      <c r="AD1501" s="151"/>
      <c r="AE1501" s="151"/>
      <c r="AF1501" s="151"/>
      <c r="AG1501" s="151" t="s">
        <v>250</v>
      </c>
      <c r="AH1501" s="151">
        <v>0</v>
      </c>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row>
    <row r="1502" spans="1:60" outlineLevel="1">
      <c r="A1502" s="158"/>
      <c r="B1502" s="159"/>
      <c r="C1502" s="198" t="s">
        <v>2770</v>
      </c>
      <c r="D1502" s="190"/>
      <c r="E1502" s="191">
        <v>1.65</v>
      </c>
      <c r="F1502" s="160"/>
      <c r="G1502" s="160"/>
      <c r="H1502" s="160"/>
      <c r="I1502" s="160"/>
      <c r="J1502" s="160"/>
      <c r="K1502" s="160"/>
      <c r="L1502" s="160"/>
      <c r="M1502" s="160"/>
      <c r="N1502" s="160"/>
      <c r="O1502" s="160"/>
      <c r="P1502" s="160"/>
      <c r="Q1502" s="160"/>
      <c r="R1502" s="160"/>
      <c r="S1502" s="160"/>
      <c r="T1502" s="160"/>
      <c r="U1502" s="160"/>
      <c r="V1502" s="160"/>
      <c r="W1502" s="160"/>
      <c r="X1502" s="151"/>
      <c r="Y1502" s="151"/>
      <c r="Z1502" s="151"/>
      <c r="AA1502" s="151"/>
      <c r="AB1502" s="151"/>
      <c r="AC1502" s="151"/>
      <c r="AD1502" s="151"/>
      <c r="AE1502" s="151"/>
      <c r="AF1502" s="151"/>
      <c r="AG1502" s="151" t="s">
        <v>250</v>
      </c>
      <c r="AH1502" s="151">
        <v>0</v>
      </c>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row>
    <row r="1503" spans="1:60" outlineLevel="1">
      <c r="A1503" s="158"/>
      <c r="B1503" s="159"/>
      <c r="C1503" s="198" t="s">
        <v>2771</v>
      </c>
      <c r="D1503" s="190"/>
      <c r="E1503" s="191">
        <v>1.97</v>
      </c>
      <c r="F1503" s="160"/>
      <c r="G1503" s="160"/>
      <c r="H1503" s="160"/>
      <c r="I1503" s="160"/>
      <c r="J1503" s="160"/>
      <c r="K1503" s="160"/>
      <c r="L1503" s="160"/>
      <c r="M1503" s="160"/>
      <c r="N1503" s="160"/>
      <c r="O1503" s="160"/>
      <c r="P1503" s="160"/>
      <c r="Q1503" s="160"/>
      <c r="R1503" s="160"/>
      <c r="S1503" s="160"/>
      <c r="T1503" s="160"/>
      <c r="U1503" s="160"/>
      <c r="V1503" s="160"/>
      <c r="W1503" s="160"/>
      <c r="X1503" s="151"/>
      <c r="Y1503" s="151"/>
      <c r="Z1503" s="151"/>
      <c r="AA1503" s="151"/>
      <c r="AB1503" s="151"/>
      <c r="AC1503" s="151"/>
      <c r="AD1503" s="151"/>
      <c r="AE1503" s="151"/>
      <c r="AF1503" s="151"/>
      <c r="AG1503" s="151" t="s">
        <v>250</v>
      </c>
      <c r="AH1503" s="151">
        <v>0</v>
      </c>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row>
    <row r="1504" spans="1:60" outlineLevel="1">
      <c r="A1504" s="168">
        <v>156</v>
      </c>
      <c r="B1504" s="169" t="s">
        <v>1359</v>
      </c>
      <c r="C1504" s="185" t="s">
        <v>1360</v>
      </c>
      <c r="D1504" s="170" t="s">
        <v>318</v>
      </c>
      <c r="E1504" s="171">
        <v>450.14</v>
      </c>
      <c r="F1504" s="172">
        <v>0</v>
      </c>
      <c r="G1504" s="173">
        <f>ROUND(E1504*F1504,2)</f>
        <v>0</v>
      </c>
      <c r="H1504" s="172"/>
      <c r="I1504" s="173">
        <f>ROUND(E1504*H1504,2)</f>
        <v>0</v>
      </c>
      <c r="J1504" s="172"/>
      <c r="K1504" s="173">
        <f>ROUND(E1504*J1504,2)</f>
        <v>0</v>
      </c>
      <c r="L1504" s="173">
        <v>21</v>
      </c>
      <c r="M1504" s="173">
        <f>G1504*(1+L1504/100)</f>
        <v>0</v>
      </c>
      <c r="N1504" s="173">
        <v>6.0000000000000002E-5</v>
      </c>
      <c r="O1504" s="173">
        <f>ROUND(E1504*N1504,2)</f>
        <v>0.03</v>
      </c>
      <c r="P1504" s="173">
        <v>0</v>
      </c>
      <c r="Q1504" s="173">
        <f>ROUND(E1504*P1504,2)</f>
        <v>0</v>
      </c>
      <c r="R1504" s="173" t="s">
        <v>1246</v>
      </c>
      <c r="S1504" s="173" t="s">
        <v>201</v>
      </c>
      <c r="T1504" s="174" t="s">
        <v>245</v>
      </c>
      <c r="U1504" s="160">
        <v>0.46800000000000003</v>
      </c>
      <c r="V1504" s="160">
        <f>ROUND(E1504*U1504,2)</f>
        <v>210.67</v>
      </c>
      <c r="W1504" s="160"/>
      <c r="X1504" s="151"/>
      <c r="Y1504" s="151"/>
      <c r="Z1504" s="151"/>
      <c r="AA1504" s="151"/>
      <c r="AB1504" s="151"/>
      <c r="AC1504" s="151"/>
      <c r="AD1504" s="151"/>
      <c r="AE1504" s="151"/>
      <c r="AF1504" s="151"/>
      <c r="AG1504" s="151" t="s">
        <v>972</v>
      </c>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row>
    <row r="1505" spans="1:60" outlineLevel="1">
      <c r="A1505" s="158"/>
      <c r="B1505" s="159"/>
      <c r="C1505" s="319" t="s">
        <v>3111</v>
      </c>
      <c r="D1505" s="320"/>
      <c r="E1505" s="320"/>
      <c r="F1505" s="320"/>
      <c r="G1505" s="320"/>
      <c r="H1505" s="160"/>
      <c r="I1505" s="160"/>
      <c r="J1505" s="160"/>
      <c r="K1505" s="160"/>
      <c r="L1505" s="160"/>
      <c r="M1505" s="160"/>
      <c r="N1505" s="160"/>
      <c r="O1505" s="160"/>
      <c r="P1505" s="160"/>
      <c r="Q1505" s="160"/>
      <c r="R1505" s="160"/>
      <c r="S1505" s="160"/>
      <c r="T1505" s="160"/>
      <c r="U1505" s="160"/>
      <c r="V1505" s="160"/>
      <c r="W1505" s="160"/>
      <c r="X1505" s="151"/>
      <c r="Y1505" s="151"/>
      <c r="Z1505" s="151"/>
      <c r="AA1505" s="151"/>
      <c r="AB1505" s="151"/>
      <c r="AC1505" s="151"/>
      <c r="AD1505" s="151"/>
      <c r="AE1505" s="151"/>
      <c r="AF1505" s="151"/>
      <c r="AG1505" s="151" t="s">
        <v>204</v>
      </c>
      <c r="AH1505" s="151"/>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row>
    <row r="1506" spans="1:60" outlineLevel="1">
      <c r="A1506" s="158"/>
      <c r="B1506" s="159"/>
      <c r="C1506" s="198" t="s">
        <v>2698</v>
      </c>
      <c r="D1506" s="190"/>
      <c r="E1506" s="191">
        <v>52.32</v>
      </c>
      <c r="F1506" s="160"/>
      <c r="G1506" s="160"/>
      <c r="H1506" s="160"/>
      <c r="I1506" s="160"/>
      <c r="J1506" s="160"/>
      <c r="K1506" s="160"/>
      <c r="L1506" s="160"/>
      <c r="M1506" s="160"/>
      <c r="N1506" s="160"/>
      <c r="O1506" s="160"/>
      <c r="P1506" s="160"/>
      <c r="Q1506" s="160"/>
      <c r="R1506" s="160"/>
      <c r="S1506" s="160"/>
      <c r="T1506" s="160"/>
      <c r="U1506" s="160"/>
      <c r="V1506" s="160"/>
      <c r="W1506" s="160"/>
      <c r="X1506" s="151"/>
      <c r="Y1506" s="151"/>
      <c r="Z1506" s="151"/>
      <c r="AA1506" s="151"/>
      <c r="AB1506" s="151"/>
      <c r="AC1506" s="151"/>
      <c r="AD1506" s="151"/>
      <c r="AE1506" s="151"/>
      <c r="AF1506" s="151"/>
      <c r="AG1506" s="151" t="s">
        <v>250</v>
      </c>
      <c r="AH1506" s="151">
        <v>0</v>
      </c>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row>
    <row r="1507" spans="1:60" outlineLevel="1">
      <c r="A1507" s="158"/>
      <c r="B1507" s="159"/>
      <c r="C1507" s="198" t="s">
        <v>2699</v>
      </c>
      <c r="D1507" s="190"/>
      <c r="E1507" s="191">
        <v>40.200000000000003</v>
      </c>
      <c r="F1507" s="160"/>
      <c r="G1507" s="160"/>
      <c r="H1507" s="160"/>
      <c r="I1507" s="160"/>
      <c r="J1507" s="160"/>
      <c r="K1507" s="160"/>
      <c r="L1507" s="160"/>
      <c r="M1507" s="160"/>
      <c r="N1507" s="160"/>
      <c r="O1507" s="160"/>
      <c r="P1507" s="160"/>
      <c r="Q1507" s="160"/>
      <c r="R1507" s="160"/>
      <c r="S1507" s="160"/>
      <c r="T1507" s="160"/>
      <c r="U1507" s="160"/>
      <c r="V1507" s="160"/>
      <c r="W1507" s="160"/>
      <c r="X1507" s="151"/>
      <c r="Y1507" s="151"/>
      <c r="Z1507" s="151"/>
      <c r="AA1507" s="151"/>
      <c r="AB1507" s="151"/>
      <c r="AC1507" s="151"/>
      <c r="AD1507" s="151"/>
      <c r="AE1507" s="151"/>
      <c r="AF1507" s="151"/>
      <c r="AG1507" s="151" t="s">
        <v>250</v>
      </c>
      <c r="AH1507" s="151">
        <v>0</v>
      </c>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row>
    <row r="1508" spans="1:60" outlineLevel="1">
      <c r="A1508" s="158"/>
      <c r="B1508" s="159"/>
      <c r="C1508" s="198" t="s">
        <v>2700</v>
      </c>
      <c r="D1508" s="190"/>
      <c r="E1508" s="191">
        <v>8.06</v>
      </c>
      <c r="F1508" s="160"/>
      <c r="G1508" s="160"/>
      <c r="H1508" s="160"/>
      <c r="I1508" s="160"/>
      <c r="J1508" s="160"/>
      <c r="K1508" s="160"/>
      <c r="L1508" s="160"/>
      <c r="M1508" s="160"/>
      <c r="N1508" s="160"/>
      <c r="O1508" s="160"/>
      <c r="P1508" s="160"/>
      <c r="Q1508" s="160"/>
      <c r="R1508" s="160"/>
      <c r="S1508" s="160"/>
      <c r="T1508" s="160"/>
      <c r="U1508" s="160"/>
      <c r="V1508" s="160"/>
      <c r="W1508" s="160"/>
      <c r="X1508" s="151"/>
      <c r="Y1508" s="151"/>
      <c r="Z1508" s="151"/>
      <c r="AA1508" s="151"/>
      <c r="AB1508" s="151"/>
      <c r="AC1508" s="151"/>
      <c r="AD1508" s="151"/>
      <c r="AE1508" s="151"/>
      <c r="AF1508" s="151"/>
      <c r="AG1508" s="151" t="s">
        <v>250</v>
      </c>
      <c r="AH1508" s="151">
        <v>0</v>
      </c>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row>
    <row r="1509" spans="1:60" outlineLevel="1">
      <c r="A1509" s="158"/>
      <c r="B1509" s="159"/>
      <c r="C1509" s="198" t="s">
        <v>2701</v>
      </c>
      <c r="D1509" s="190"/>
      <c r="E1509" s="191">
        <v>36</v>
      </c>
      <c r="F1509" s="160"/>
      <c r="G1509" s="160"/>
      <c r="H1509" s="160"/>
      <c r="I1509" s="160"/>
      <c r="J1509" s="160"/>
      <c r="K1509" s="160"/>
      <c r="L1509" s="160"/>
      <c r="M1509" s="160"/>
      <c r="N1509" s="160"/>
      <c r="O1509" s="160"/>
      <c r="P1509" s="160"/>
      <c r="Q1509" s="160"/>
      <c r="R1509" s="160"/>
      <c r="S1509" s="160"/>
      <c r="T1509" s="160"/>
      <c r="U1509" s="160"/>
      <c r="V1509" s="160"/>
      <c r="W1509" s="160"/>
      <c r="X1509" s="151"/>
      <c r="Y1509" s="151"/>
      <c r="Z1509" s="151"/>
      <c r="AA1509" s="151"/>
      <c r="AB1509" s="151"/>
      <c r="AC1509" s="151"/>
      <c r="AD1509" s="151"/>
      <c r="AE1509" s="151"/>
      <c r="AF1509" s="151"/>
      <c r="AG1509" s="151" t="s">
        <v>250</v>
      </c>
      <c r="AH1509" s="151">
        <v>0</v>
      </c>
      <c r="AI1509" s="151"/>
      <c r="AJ1509" s="151"/>
      <c r="AK1509" s="151"/>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row>
    <row r="1510" spans="1:60" outlineLevel="1">
      <c r="A1510" s="158"/>
      <c r="B1510" s="159"/>
      <c r="C1510" s="198" t="s">
        <v>2702</v>
      </c>
      <c r="D1510" s="190"/>
      <c r="E1510" s="191">
        <v>100.62</v>
      </c>
      <c r="F1510" s="160"/>
      <c r="G1510" s="160"/>
      <c r="H1510" s="160"/>
      <c r="I1510" s="160"/>
      <c r="J1510" s="160"/>
      <c r="K1510" s="160"/>
      <c r="L1510" s="160"/>
      <c r="M1510" s="160"/>
      <c r="N1510" s="160"/>
      <c r="O1510" s="160"/>
      <c r="P1510" s="160"/>
      <c r="Q1510" s="160"/>
      <c r="R1510" s="160"/>
      <c r="S1510" s="160"/>
      <c r="T1510" s="160"/>
      <c r="U1510" s="160"/>
      <c r="V1510" s="160"/>
      <c r="W1510" s="160"/>
      <c r="X1510" s="151"/>
      <c r="Y1510" s="151"/>
      <c r="Z1510" s="151"/>
      <c r="AA1510" s="151"/>
      <c r="AB1510" s="151"/>
      <c r="AC1510" s="151"/>
      <c r="AD1510" s="151"/>
      <c r="AE1510" s="151"/>
      <c r="AF1510" s="151"/>
      <c r="AG1510" s="151" t="s">
        <v>250</v>
      </c>
      <c r="AH1510" s="151">
        <v>0</v>
      </c>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row>
    <row r="1511" spans="1:60" outlineLevel="1">
      <c r="A1511" s="158"/>
      <c r="B1511" s="159"/>
      <c r="C1511" s="198" t="s">
        <v>2703</v>
      </c>
      <c r="D1511" s="190"/>
      <c r="E1511" s="191">
        <v>14.24</v>
      </c>
      <c r="F1511" s="160"/>
      <c r="G1511" s="160"/>
      <c r="H1511" s="160"/>
      <c r="I1511" s="160"/>
      <c r="J1511" s="160"/>
      <c r="K1511" s="160"/>
      <c r="L1511" s="160"/>
      <c r="M1511" s="160"/>
      <c r="N1511" s="160"/>
      <c r="O1511" s="160"/>
      <c r="P1511" s="160"/>
      <c r="Q1511" s="160"/>
      <c r="R1511" s="160"/>
      <c r="S1511" s="160"/>
      <c r="T1511" s="160"/>
      <c r="U1511" s="160"/>
      <c r="V1511" s="160"/>
      <c r="W1511" s="160"/>
      <c r="X1511" s="151"/>
      <c r="Y1511" s="151"/>
      <c r="Z1511" s="151"/>
      <c r="AA1511" s="151"/>
      <c r="AB1511" s="151"/>
      <c r="AC1511" s="151"/>
      <c r="AD1511" s="151"/>
      <c r="AE1511" s="151"/>
      <c r="AF1511" s="151"/>
      <c r="AG1511" s="151" t="s">
        <v>250</v>
      </c>
      <c r="AH1511" s="151">
        <v>0</v>
      </c>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row>
    <row r="1512" spans="1:60" outlineLevel="1">
      <c r="A1512" s="158"/>
      <c r="B1512" s="159"/>
      <c r="C1512" s="198" t="s">
        <v>2704</v>
      </c>
      <c r="D1512" s="190"/>
      <c r="E1512" s="191">
        <v>9.3800000000000008</v>
      </c>
      <c r="F1512" s="160"/>
      <c r="G1512" s="160"/>
      <c r="H1512" s="160"/>
      <c r="I1512" s="160"/>
      <c r="J1512" s="160"/>
      <c r="K1512" s="160"/>
      <c r="L1512" s="160"/>
      <c r="M1512" s="160"/>
      <c r="N1512" s="160"/>
      <c r="O1512" s="160"/>
      <c r="P1512" s="160"/>
      <c r="Q1512" s="160"/>
      <c r="R1512" s="160"/>
      <c r="S1512" s="160"/>
      <c r="T1512" s="160"/>
      <c r="U1512" s="160"/>
      <c r="V1512" s="160"/>
      <c r="W1512" s="160"/>
      <c r="X1512" s="151"/>
      <c r="Y1512" s="151"/>
      <c r="Z1512" s="151"/>
      <c r="AA1512" s="151"/>
      <c r="AB1512" s="151"/>
      <c r="AC1512" s="151"/>
      <c r="AD1512" s="151"/>
      <c r="AE1512" s="151"/>
      <c r="AF1512" s="151"/>
      <c r="AG1512" s="151" t="s">
        <v>250</v>
      </c>
      <c r="AH1512" s="151">
        <v>0</v>
      </c>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row>
    <row r="1513" spans="1:60" outlineLevel="1">
      <c r="A1513" s="158"/>
      <c r="B1513" s="159"/>
      <c r="C1513" s="198" t="s">
        <v>2705</v>
      </c>
      <c r="D1513" s="190"/>
      <c r="E1513" s="191">
        <v>4.4000000000000004</v>
      </c>
      <c r="F1513" s="160"/>
      <c r="G1513" s="160"/>
      <c r="H1513" s="160"/>
      <c r="I1513" s="160"/>
      <c r="J1513" s="160"/>
      <c r="K1513" s="160"/>
      <c r="L1513" s="160"/>
      <c r="M1513" s="160"/>
      <c r="N1513" s="160"/>
      <c r="O1513" s="160"/>
      <c r="P1513" s="160"/>
      <c r="Q1513" s="160"/>
      <c r="R1513" s="160"/>
      <c r="S1513" s="160"/>
      <c r="T1513" s="160"/>
      <c r="U1513" s="160"/>
      <c r="V1513" s="160"/>
      <c r="W1513" s="160"/>
      <c r="X1513" s="151"/>
      <c r="Y1513" s="151"/>
      <c r="Z1513" s="151"/>
      <c r="AA1513" s="151"/>
      <c r="AB1513" s="151"/>
      <c r="AC1513" s="151"/>
      <c r="AD1513" s="151"/>
      <c r="AE1513" s="151"/>
      <c r="AF1513" s="151"/>
      <c r="AG1513" s="151" t="s">
        <v>250</v>
      </c>
      <c r="AH1513" s="151">
        <v>0</v>
      </c>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row>
    <row r="1514" spans="1:60" outlineLevel="1">
      <c r="A1514" s="158"/>
      <c r="B1514" s="159"/>
      <c r="C1514" s="198" t="s">
        <v>2706</v>
      </c>
      <c r="D1514" s="190"/>
      <c r="E1514" s="191">
        <v>3.2</v>
      </c>
      <c r="F1514" s="160"/>
      <c r="G1514" s="160"/>
      <c r="H1514" s="160"/>
      <c r="I1514" s="160"/>
      <c r="J1514" s="160"/>
      <c r="K1514" s="160"/>
      <c r="L1514" s="160"/>
      <c r="M1514" s="160"/>
      <c r="N1514" s="160"/>
      <c r="O1514" s="160"/>
      <c r="P1514" s="160"/>
      <c r="Q1514" s="160"/>
      <c r="R1514" s="160"/>
      <c r="S1514" s="160"/>
      <c r="T1514" s="160"/>
      <c r="U1514" s="160"/>
      <c r="V1514" s="160"/>
      <c r="W1514" s="160"/>
      <c r="X1514" s="151"/>
      <c r="Y1514" s="151"/>
      <c r="Z1514" s="151"/>
      <c r="AA1514" s="151"/>
      <c r="AB1514" s="151"/>
      <c r="AC1514" s="151"/>
      <c r="AD1514" s="151"/>
      <c r="AE1514" s="151"/>
      <c r="AF1514" s="151"/>
      <c r="AG1514" s="151" t="s">
        <v>250</v>
      </c>
      <c r="AH1514" s="151">
        <v>0</v>
      </c>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row>
    <row r="1515" spans="1:60" outlineLevel="1">
      <c r="A1515" s="158"/>
      <c r="B1515" s="159"/>
      <c r="C1515" s="198" t="s">
        <v>2707</v>
      </c>
      <c r="D1515" s="190"/>
      <c r="E1515" s="191">
        <v>34.700000000000003</v>
      </c>
      <c r="F1515" s="160"/>
      <c r="G1515" s="160"/>
      <c r="H1515" s="160"/>
      <c r="I1515" s="160"/>
      <c r="J1515" s="160"/>
      <c r="K1515" s="160"/>
      <c r="L1515" s="160"/>
      <c r="M1515" s="160"/>
      <c r="N1515" s="160"/>
      <c r="O1515" s="160"/>
      <c r="P1515" s="160"/>
      <c r="Q1515" s="160"/>
      <c r="R1515" s="160"/>
      <c r="S1515" s="160"/>
      <c r="T1515" s="160"/>
      <c r="U1515" s="160"/>
      <c r="V1515" s="160"/>
      <c r="W1515" s="160"/>
      <c r="X1515" s="151"/>
      <c r="Y1515" s="151"/>
      <c r="Z1515" s="151"/>
      <c r="AA1515" s="151"/>
      <c r="AB1515" s="151"/>
      <c r="AC1515" s="151"/>
      <c r="AD1515" s="151"/>
      <c r="AE1515" s="151"/>
      <c r="AF1515" s="151"/>
      <c r="AG1515" s="151" t="s">
        <v>250</v>
      </c>
      <c r="AH1515" s="151">
        <v>0</v>
      </c>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row>
    <row r="1516" spans="1:60" outlineLevel="1">
      <c r="A1516" s="158"/>
      <c r="B1516" s="159"/>
      <c r="C1516" s="198" t="s">
        <v>2708</v>
      </c>
      <c r="D1516" s="190"/>
      <c r="E1516" s="191">
        <v>40.799999999999997</v>
      </c>
      <c r="F1516" s="160"/>
      <c r="G1516" s="160"/>
      <c r="H1516" s="160"/>
      <c r="I1516" s="160"/>
      <c r="J1516" s="160"/>
      <c r="K1516" s="160"/>
      <c r="L1516" s="160"/>
      <c r="M1516" s="160"/>
      <c r="N1516" s="160"/>
      <c r="O1516" s="160"/>
      <c r="P1516" s="160"/>
      <c r="Q1516" s="160"/>
      <c r="R1516" s="160"/>
      <c r="S1516" s="160"/>
      <c r="T1516" s="160"/>
      <c r="U1516" s="160"/>
      <c r="V1516" s="160"/>
      <c r="W1516" s="160"/>
      <c r="X1516" s="151"/>
      <c r="Y1516" s="151"/>
      <c r="Z1516" s="151"/>
      <c r="AA1516" s="151"/>
      <c r="AB1516" s="151"/>
      <c r="AC1516" s="151"/>
      <c r="AD1516" s="151"/>
      <c r="AE1516" s="151"/>
      <c r="AF1516" s="151"/>
      <c r="AG1516" s="151" t="s">
        <v>250</v>
      </c>
      <c r="AH1516" s="151">
        <v>0</v>
      </c>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row>
    <row r="1517" spans="1:60" outlineLevel="1">
      <c r="A1517" s="158"/>
      <c r="B1517" s="159"/>
      <c r="C1517" s="198" t="s">
        <v>2709</v>
      </c>
      <c r="D1517" s="190"/>
      <c r="E1517" s="191">
        <v>79.2</v>
      </c>
      <c r="F1517" s="160"/>
      <c r="G1517" s="160"/>
      <c r="H1517" s="160"/>
      <c r="I1517" s="160"/>
      <c r="J1517" s="160"/>
      <c r="K1517" s="160"/>
      <c r="L1517" s="160"/>
      <c r="M1517" s="160"/>
      <c r="N1517" s="160"/>
      <c r="O1517" s="160"/>
      <c r="P1517" s="160"/>
      <c r="Q1517" s="160"/>
      <c r="R1517" s="160"/>
      <c r="S1517" s="160"/>
      <c r="T1517" s="160"/>
      <c r="U1517" s="160"/>
      <c r="V1517" s="160"/>
      <c r="W1517" s="160"/>
      <c r="X1517" s="151"/>
      <c r="Y1517" s="151"/>
      <c r="Z1517" s="151"/>
      <c r="AA1517" s="151"/>
      <c r="AB1517" s="151"/>
      <c r="AC1517" s="151"/>
      <c r="AD1517" s="151"/>
      <c r="AE1517" s="151"/>
      <c r="AF1517" s="151"/>
      <c r="AG1517" s="151" t="s">
        <v>250</v>
      </c>
      <c r="AH1517" s="151">
        <v>0</v>
      </c>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row>
    <row r="1518" spans="1:60" outlineLevel="1">
      <c r="A1518" s="158"/>
      <c r="B1518" s="159"/>
      <c r="C1518" s="198" t="s">
        <v>2710</v>
      </c>
      <c r="D1518" s="190"/>
      <c r="E1518" s="191">
        <v>8.18</v>
      </c>
      <c r="F1518" s="160"/>
      <c r="G1518" s="160"/>
      <c r="H1518" s="160"/>
      <c r="I1518" s="160"/>
      <c r="J1518" s="160"/>
      <c r="K1518" s="160"/>
      <c r="L1518" s="160"/>
      <c r="M1518" s="160"/>
      <c r="N1518" s="160"/>
      <c r="O1518" s="160"/>
      <c r="P1518" s="160"/>
      <c r="Q1518" s="160"/>
      <c r="R1518" s="160"/>
      <c r="S1518" s="160"/>
      <c r="T1518" s="160"/>
      <c r="U1518" s="160"/>
      <c r="V1518" s="160"/>
      <c r="W1518" s="160"/>
      <c r="X1518" s="151"/>
      <c r="Y1518" s="151"/>
      <c r="Z1518" s="151"/>
      <c r="AA1518" s="151"/>
      <c r="AB1518" s="151"/>
      <c r="AC1518" s="151"/>
      <c r="AD1518" s="151"/>
      <c r="AE1518" s="151"/>
      <c r="AF1518" s="151"/>
      <c r="AG1518" s="151" t="s">
        <v>250</v>
      </c>
      <c r="AH1518" s="151">
        <v>0</v>
      </c>
      <c r="AI1518" s="151"/>
      <c r="AJ1518" s="151"/>
      <c r="AK1518" s="151"/>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row>
    <row r="1519" spans="1:60" outlineLevel="1">
      <c r="A1519" s="158"/>
      <c r="B1519" s="159"/>
      <c r="C1519" s="198" t="s">
        <v>2711</v>
      </c>
      <c r="D1519" s="190"/>
      <c r="E1519" s="191">
        <v>7.5</v>
      </c>
      <c r="F1519" s="160"/>
      <c r="G1519" s="160"/>
      <c r="H1519" s="160"/>
      <c r="I1519" s="160"/>
      <c r="J1519" s="160"/>
      <c r="K1519" s="160"/>
      <c r="L1519" s="160"/>
      <c r="M1519" s="160"/>
      <c r="N1519" s="160"/>
      <c r="O1519" s="160"/>
      <c r="P1519" s="160"/>
      <c r="Q1519" s="160"/>
      <c r="R1519" s="160"/>
      <c r="S1519" s="160"/>
      <c r="T1519" s="160"/>
      <c r="U1519" s="160"/>
      <c r="V1519" s="160"/>
      <c r="W1519" s="160"/>
      <c r="X1519" s="151"/>
      <c r="Y1519" s="151"/>
      <c r="Z1519" s="151"/>
      <c r="AA1519" s="151"/>
      <c r="AB1519" s="151"/>
      <c r="AC1519" s="151"/>
      <c r="AD1519" s="151"/>
      <c r="AE1519" s="151"/>
      <c r="AF1519" s="151"/>
      <c r="AG1519" s="151" t="s">
        <v>250</v>
      </c>
      <c r="AH1519" s="151">
        <v>0</v>
      </c>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row>
    <row r="1520" spans="1:60" outlineLevel="1">
      <c r="A1520" s="158"/>
      <c r="B1520" s="159"/>
      <c r="C1520" s="198" t="s">
        <v>2712</v>
      </c>
      <c r="D1520" s="190"/>
      <c r="E1520" s="191">
        <v>5.5</v>
      </c>
      <c r="F1520" s="160"/>
      <c r="G1520" s="160"/>
      <c r="H1520" s="160"/>
      <c r="I1520" s="160"/>
      <c r="J1520" s="160"/>
      <c r="K1520" s="160"/>
      <c r="L1520" s="160"/>
      <c r="M1520" s="160"/>
      <c r="N1520" s="160"/>
      <c r="O1520" s="160"/>
      <c r="P1520" s="160"/>
      <c r="Q1520" s="160"/>
      <c r="R1520" s="160"/>
      <c r="S1520" s="160"/>
      <c r="T1520" s="160"/>
      <c r="U1520" s="160"/>
      <c r="V1520" s="160"/>
      <c r="W1520" s="160"/>
      <c r="X1520" s="151"/>
      <c r="Y1520" s="151"/>
      <c r="Z1520" s="151"/>
      <c r="AA1520" s="151"/>
      <c r="AB1520" s="151"/>
      <c r="AC1520" s="151"/>
      <c r="AD1520" s="151"/>
      <c r="AE1520" s="151"/>
      <c r="AF1520" s="151"/>
      <c r="AG1520" s="151" t="s">
        <v>250</v>
      </c>
      <c r="AH1520" s="151">
        <v>0</v>
      </c>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row>
    <row r="1521" spans="1:60" outlineLevel="1">
      <c r="A1521" s="158"/>
      <c r="B1521" s="159"/>
      <c r="C1521" s="198" t="s">
        <v>2713</v>
      </c>
      <c r="D1521" s="190"/>
      <c r="E1521" s="191">
        <v>5.84</v>
      </c>
      <c r="F1521" s="160"/>
      <c r="G1521" s="160"/>
      <c r="H1521" s="160"/>
      <c r="I1521" s="160"/>
      <c r="J1521" s="160"/>
      <c r="K1521" s="160"/>
      <c r="L1521" s="160"/>
      <c r="M1521" s="160"/>
      <c r="N1521" s="160"/>
      <c r="O1521" s="160"/>
      <c r="P1521" s="160"/>
      <c r="Q1521" s="160"/>
      <c r="R1521" s="160"/>
      <c r="S1521" s="160"/>
      <c r="T1521" s="160"/>
      <c r="U1521" s="160"/>
      <c r="V1521" s="160"/>
      <c r="W1521" s="160"/>
      <c r="X1521" s="151"/>
      <c r="Y1521" s="151"/>
      <c r="Z1521" s="151"/>
      <c r="AA1521" s="151"/>
      <c r="AB1521" s="151"/>
      <c r="AC1521" s="151"/>
      <c r="AD1521" s="151"/>
      <c r="AE1521" s="151"/>
      <c r="AF1521" s="151"/>
      <c r="AG1521" s="151" t="s">
        <v>250</v>
      </c>
      <c r="AH1521" s="151">
        <v>0</v>
      </c>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row>
    <row r="1522" spans="1:60" outlineLevel="1">
      <c r="A1522" s="168">
        <v>157</v>
      </c>
      <c r="B1522" s="169" t="s">
        <v>3112</v>
      </c>
      <c r="C1522" s="185" t="s">
        <v>3113</v>
      </c>
      <c r="D1522" s="170" t="s">
        <v>318</v>
      </c>
      <c r="E1522" s="171">
        <v>14.36</v>
      </c>
      <c r="F1522" s="172">
        <v>0</v>
      </c>
      <c r="G1522" s="173">
        <f>ROUND(E1522*F1522,2)</f>
        <v>0</v>
      </c>
      <c r="H1522" s="172"/>
      <c r="I1522" s="173">
        <f>ROUND(E1522*H1522,2)</f>
        <v>0</v>
      </c>
      <c r="J1522" s="172"/>
      <c r="K1522" s="173">
        <f>ROUND(E1522*J1522,2)</f>
        <v>0</v>
      </c>
      <c r="L1522" s="173">
        <v>21</v>
      </c>
      <c r="M1522" s="173">
        <f>G1522*(1+L1522/100)</f>
        <v>0</v>
      </c>
      <c r="N1522" s="173">
        <v>8.0000000000000007E-5</v>
      </c>
      <c r="O1522" s="173">
        <f>ROUND(E1522*N1522,2)</f>
        <v>0</v>
      </c>
      <c r="P1522" s="173">
        <v>0</v>
      </c>
      <c r="Q1522" s="173">
        <f>ROUND(E1522*P1522,2)</f>
        <v>0</v>
      </c>
      <c r="R1522" s="173" t="s">
        <v>1246</v>
      </c>
      <c r="S1522" s="173" t="s">
        <v>201</v>
      </c>
      <c r="T1522" s="174" t="s">
        <v>245</v>
      </c>
      <c r="U1522" s="160">
        <v>0.75700000000000001</v>
      </c>
      <c r="V1522" s="160">
        <f>ROUND(E1522*U1522,2)</f>
        <v>10.87</v>
      </c>
      <c r="W1522" s="160"/>
      <c r="X1522" s="151"/>
      <c r="Y1522" s="151"/>
      <c r="Z1522" s="151"/>
      <c r="AA1522" s="151"/>
      <c r="AB1522" s="151"/>
      <c r="AC1522" s="151"/>
      <c r="AD1522" s="151"/>
      <c r="AE1522" s="151"/>
      <c r="AF1522" s="151"/>
      <c r="AG1522" s="151" t="s">
        <v>972</v>
      </c>
      <c r="AH1522" s="151"/>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row>
    <row r="1523" spans="1:60" outlineLevel="1">
      <c r="A1523" s="158"/>
      <c r="B1523" s="159"/>
      <c r="C1523" s="319" t="s">
        <v>3114</v>
      </c>
      <c r="D1523" s="320"/>
      <c r="E1523" s="320"/>
      <c r="F1523" s="320"/>
      <c r="G1523" s="320"/>
      <c r="H1523" s="160"/>
      <c r="I1523" s="160"/>
      <c r="J1523" s="160"/>
      <c r="K1523" s="160"/>
      <c r="L1523" s="160"/>
      <c r="M1523" s="160"/>
      <c r="N1523" s="160"/>
      <c r="O1523" s="160"/>
      <c r="P1523" s="160"/>
      <c r="Q1523" s="160"/>
      <c r="R1523" s="160"/>
      <c r="S1523" s="160"/>
      <c r="T1523" s="160"/>
      <c r="U1523" s="160"/>
      <c r="V1523" s="160"/>
      <c r="W1523" s="160"/>
      <c r="X1523" s="151"/>
      <c r="Y1523" s="151"/>
      <c r="Z1523" s="151"/>
      <c r="AA1523" s="151"/>
      <c r="AB1523" s="151"/>
      <c r="AC1523" s="151"/>
      <c r="AD1523" s="151"/>
      <c r="AE1523" s="151"/>
      <c r="AF1523" s="151"/>
      <c r="AG1523" s="151" t="s">
        <v>204</v>
      </c>
      <c r="AH1523" s="151"/>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row>
    <row r="1524" spans="1:60" outlineLevel="1">
      <c r="A1524" s="158"/>
      <c r="B1524" s="159"/>
      <c r="C1524" s="198" t="s">
        <v>3115</v>
      </c>
      <c r="D1524" s="190"/>
      <c r="E1524" s="191">
        <v>5.92</v>
      </c>
      <c r="F1524" s="160"/>
      <c r="G1524" s="160"/>
      <c r="H1524" s="160"/>
      <c r="I1524" s="160"/>
      <c r="J1524" s="160"/>
      <c r="K1524" s="160"/>
      <c r="L1524" s="160"/>
      <c r="M1524" s="160"/>
      <c r="N1524" s="160"/>
      <c r="O1524" s="160"/>
      <c r="P1524" s="160"/>
      <c r="Q1524" s="160"/>
      <c r="R1524" s="160"/>
      <c r="S1524" s="160"/>
      <c r="T1524" s="160"/>
      <c r="U1524" s="160"/>
      <c r="V1524" s="160"/>
      <c r="W1524" s="160"/>
      <c r="X1524" s="151"/>
      <c r="Y1524" s="151"/>
      <c r="Z1524" s="151"/>
      <c r="AA1524" s="151"/>
      <c r="AB1524" s="151"/>
      <c r="AC1524" s="151"/>
      <c r="AD1524" s="151"/>
      <c r="AE1524" s="151"/>
      <c r="AF1524" s="151"/>
      <c r="AG1524" s="151" t="s">
        <v>250</v>
      </c>
      <c r="AH1524" s="151">
        <v>0</v>
      </c>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row>
    <row r="1525" spans="1:60" outlineLevel="1">
      <c r="A1525" s="158"/>
      <c r="B1525" s="159"/>
      <c r="C1525" s="198" t="s">
        <v>3116</v>
      </c>
      <c r="D1525" s="190"/>
      <c r="E1525" s="191">
        <v>8.44</v>
      </c>
      <c r="F1525" s="160"/>
      <c r="G1525" s="160"/>
      <c r="H1525" s="160"/>
      <c r="I1525" s="160"/>
      <c r="J1525" s="160"/>
      <c r="K1525" s="160"/>
      <c r="L1525" s="160"/>
      <c r="M1525" s="160"/>
      <c r="N1525" s="160"/>
      <c r="O1525" s="160"/>
      <c r="P1525" s="160"/>
      <c r="Q1525" s="160"/>
      <c r="R1525" s="160"/>
      <c r="S1525" s="160"/>
      <c r="T1525" s="160"/>
      <c r="U1525" s="160"/>
      <c r="V1525" s="160"/>
      <c r="W1525" s="160"/>
      <c r="X1525" s="151"/>
      <c r="Y1525" s="151"/>
      <c r="Z1525" s="151"/>
      <c r="AA1525" s="151"/>
      <c r="AB1525" s="151"/>
      <c r="AC1525" s="151"/>
      <c r="AD1525" s="151"/>
      <c r="AE1525" s="151"/>
      <c r="AF1525" s="151"/>
      <c r="AG1525" s="151" t="s">
        <v>250</v>
      </c>
      <c r="AH1525" s="151">
        <v>0</v>
      </c>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row>
    <row r="1526" spans="1:60" outlineLevel="1">
      <c r="A1526" s="168">
        <v>158</v>
      </c>
      <c r="B1526" s="169" t="s">
        <v>1273</v>
      </c>
      <c r="C1526" s="185" t="s">
        <v>3117</v>
      </c>
      <c r="D1526" s="170" t="s">
        <v>318</v>
      </c>
      <c r="E1526" s="171">
        <v>98.043000000000006</v>
      </c>
      <c r="F1526" s="172">
        <v>0</v>
      </c>
      <c r="G1526" s="173">
        <f>ROUND(E1526*F1526,2)</f>
        <v>0</v>
      </c>
      <c r="H1526" s="172"/>
      <c r="I1526" s="173">
        <f>ROUND(E1526*H1526,2)</f>
        <v>0</v>
      </c>
      <c r="J1526" s="172"/>
      <c r="K1526" s="173">
        <f>ROUND(E1526*J1526,2)</f>
        <v>0</v>
      </c>
      <c r="L1526" s="173">
        <v>21</v>
      </c>
      <c r="M1526" s="173">
        <f>G1526*(1+L1526/100)</f>
        <v>0</v>
      </c>
      <c r="N1526" s="173">
        <v>6.9999999999999994E-5</v>
      </c>
      <c r="O1526" s="173">
        <f>ROUND(E1526*N1526,2)</f>
        <v>0.01</v>
      </c>
      <c r="P1526" s="173">
        <v>0</v>
      </c>
      <c r="Q1526" s="173">
        <f>ROUND(E1526*P1526,2)</f>
        <v>0</v>
      </c>
      <c r="R1526" s="173" t="s">
        <v>277</v>
      </c>
      <c r="S1526" s="173" t="s">
        <v>201</v>
      </c>
      <c r="T1526" s="174" t="s">
        <v>245</v>
      </c>
      <c r="U1526" s="160">
        <v>0</v>
      </c>
      <c r="V1526" s="160">
        <f>ROUND(E1526*U1526,2)</f>
        <v>0</v>
      </c>
      <c r="W1526" s="160"/>
      <c r="X1526" s="151"/>
      <c r="Y1526" s="151"/>
      <c r="Z1526" s="151"/>
      <c r="AA1526" s="151"/>
      <c r="AB1526" s="151"/>
      <c r="AC1526" s="151"/>
      <c r="AD1526" s="151"/>
      <c r="AE1526" s="151"/>
      <c r="AF1526" s="151"/>
      <c r="AG1526" s="151" t="s">
        <v>1002</v>
      </c>
      <c r="AH1526" s="151"/>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row>
    <row r="1527" spans="1:60" outlineLevel="1">
      <c r="A1527" s="158"/>
      <c r="B1527" s="159"/>
      <c r="C1527" s="199" t="s">
        <v>279</v>
      </c>
      <c r="D1527" s="192"/>
      <c r="E1527" s="193"/>
      <c r="F1527" s="160"/>
      <c r="G1527" s="160"/>
      <c r="H1527" s="160"/>
      <c r="I1527" s="160"/>
      <c r="J1527" s="160"/>
      <c r="K1527" s="160"/>
      <c r="L1527" s="160"/>
      <c r="M1527" s="160"/>
      <c r="N1527" s="160"/>
      <c r="O1527" s="160"/>
      <c r="P1527" s="160"/>
      <c r="Q1527" s="160"/>
      <c r="R1527" s="160"/>
      <c r="S1527" s="160"/>
      <c r="T1527" s="160"/>
      <c r="U1527" s="160"/>
      <c r="V1527" s="160"/>
      <c r="W1527" s="160"/>
      <c r="X1527" s="151"/>
      <c r="Y1527" s="151"/>
      <c r="Z1527" s="151"/>
      <c r="AA1527" s="151"/>
      <c r="AB1527" s="151"/>
      <c r="AC1527" s="151"/>
      <c r="AD1527" s="151"/>
      <c r="AE1527" s="151"/>
      <c r="AF1527" s="151"/>
      <c r="AG1527" s="151" t="s">
        <v>250</v>
      </c>
      <c r="AH1527" s="151"/>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row>
    <row r="1528" spans="1:60" outlineLevel="1">
      <c r="A1528" s="158"/>
      <c r="B1528" s="159"/>
      <c r="C1528" s="200" t="s">
        <v>2660</v>
      </c>
      <c r="D1528" s="192"/>
      <c r="E1528" s="193">
        <v>9.36</v>
      </c>
      <c r="F1528" s="160"/>
      <c r="G1528" s="160"/>
      <c r="H1528" s="160"/>
      <c r="I1528" s="160"/>
      <c r="J1528" s="160"/>
      <c r="K1528" s="160"/>
      <c r="L1528" s="160"/>
      <c r="M1528" s="160"/>
      <c r="N1528" s="160"/>
      <c r="O1528" s="160"/>
      <c r="P1528" s="160"/>
      <c r="Q1528" s="160"/>
      <c r="R1528" s="160"/>
      <c r="S1528" s="160"/>
      <c r="T1528" s="160"/>
      <c r="U1528" s="160"/>
      <c r="V1528" s="160"/>
      <c r="W1528" s="160"/>
      <c r="X1528" s="151"/>
      <c r="Y1528" s="151"/>
      <c r="Z1528" s="151"/>
      <c r="AA1528" s="151"/>
      <c r="AB1528" s="151"/>
      <c r="AC1528" s="151"/>
      <c r="AD1528" s="151"/>
      <c r="AE1528" s="151"/>
      <c r="AF1528" s="151"/>
      <c r="AG1528" s="151" t="s">
        <v>250</v>
      </c>
      <c r="AH1528" s="151">
        <v>2</v>
      </c>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row>
    <row r="1529" spans="1:60" outlineLevel="1">
      <c r="A1529" s="158"/>
      <c r="B1529" s="159"/>
      <c r="C1529" s="200" t="s">
        <v>2661</v>
      </c>
      <c r="D1529" s="192"/>
      <c r="E1529" s="193">
        <v>7.5</v>
      </c>
      <c r="F1529" s="160"/>
      <c r="G1529" s="160"/>
      <c r="H1529" s="160"/>
      <c r="I1529" s="160"/>
      <c r="J1529" s="160"/>
      <c r="K1529" s="160"/>
      <c r="L1529" s="160"/>
      <c r="M1529" s="160"/>
      <c r="N1529" s="160"/>
      <c r="O1529" s="160"/>
      <c r="P1529" s="160"/>
      <c r="Q1529" s="160"/>
      <c r="R1529" s="160"/>
      <c r="S1529" s="160"/>
      <c r="T1529" s="160"/>
      <c r="U1529" s="160"/>
      <c r="V1529" s="160"/>
      <c r="W1529" s="160"/>
      <c r="X1529" s="151"/>
      <c r="Y1529" s="151"/>
      <c r="Z1529" s="151"/>
      <c r="AA1529" s="151"/>
      <c r="AB1529" s="151"/>
      <c r="AC1529" s="151"/>
      <c r="AD1529" s="151"/>
      <c r="AE1529" s="151"/>
      <c r="AF1529" s="151"/>
      <c r="AG1529" s="151" t="s">
        <v>250</v>
      </c>
      <c r="AH1529" s="151">
        <v>2</v>
      </c>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row>
    <row r="1530" spans="1:60" outlineLevel="1">
      <c r="A1530" s="158"/>
      <c r="B1530" s="159"/>
      <c r="C1530" s="200" t="s">
        <v>2662</v>
      </c>
      <c r="D1530" s="192"/>
      <c r="E1530" s="193">
        <v>1.33</v>
      </c>
      <c r="F1530" s="160"/>
      <c r="G1530" s="160"/>
      <c r="H1530" s="160"/>
      <c r="I1530" s="160"/>
      <c r="J1530" s="160"/>
      <c r="K1530" s="160"/>
      <c r="L1530" s="160"/>
      <c r="M1530" s="160"/>
      <c r="N1530" s="160"/>
      <c r="O1530" s="160"/>
      <c r="P1530" s="160"/>
      <c r="Q1530" s="160"/>
      <c r="R1530" s="160"/>
      <c r="S1530" s="160"/>
      <c r="T1530" s="160"/>
      <c r="U1530" s="160"/>
      <c r="V1530" s="160"/>
      <c r="W1530" s="160"/>
      <c r="X1530" s="151"/>
      <c r="Y1530" s="151"/>
      <c r="Z1530" s="151"/>
      <c r="AA1530" s="151"/>
      <c r="AB1530" s="151"/>
      <c r="AC1530" s="151"/>
      <c r="AD1530" s="151"/>
      <c r="AE1530" s="151"/>
      <c r="AF1530" s="151"/>
      <c r="AG1530" s="151" t="s">
        <v>250</v>
      </c>
      <c r="AH1530" s="151">
        <v>2</v>
      </c>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row>
    <row r="1531" spans="1:60" outlineLevel="1">
      <c r="A1531" s="158"/>
      <c r="B1531" s="159"/>
      <c r="C1531" s="200" t="s">
        <v>2663</v>
      </c>
      <c r="D1531" s="192"/>
      <c r="E1531" s="193">
        <v>6.12</v>
      </c>
      <c r="F1531" s="160"/>
      <c r="G1531" s="160"/>
      <c r="H1531" s="160"/>
      <c r="I1531" s="160"/>
      <c r="J1531" s="160"/>
      <c r="K1531" s="160"/>
      <c r="L1531" s="160"/>
      <c r="M1531" s="160"/>
      <c r="N1531" s="160"/>
      <c r="O1531" s="160"/>
      <c r="P1531" s="160"/>
      <c r="Q1531" s="160"/>
      <c r="R1531" s="160"/>
      <c r="S1531" s="160"/>
      <c r="T1531" s="160"/>
      <c r="U1531" s="160"/>
      <c r="V1531" s="160"/>
      <c r="W1531" s="160"/>
      <c r="X1531" s="151"/>
      <c r="Y1531" s="151"/>
      <c r="Z1531" s="151"/>
      <c r="AA1531" s="151"/>
      <c r="AB1531" s="151"/>
      <c r="AC1531" s="151"/>
      <c r="AD1531" s="151"/>
      <c r="AE1531" s="151"/>
      <c r="AF1531" s="151"/>
      <c r="AG1531" s="151" t="s">
        <v>250</v>
      </c>
      <c r="AH1531" s="151">
        <v>2</v>
      </c>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row>
    <row r="1532" spans="1:60" outlineLevel="1">
      <c r="A1532" s="158"/>
      <c r="B1532" s="159"/>
      <c r="C1532" s="200" t="s">
        <v>2664</v>
      </c>
      <c r="D1532" s="192"/>
      <c r="E1532" s="193">
        <v>23.01</v>
      </c>
      <c r="F1532" s="160"/>
      <c r="G1532" s="160"/>
      <c r="H1532" s="160"/>
      <c r="I1532" s="160"/>
      <c r="J1532" s="160"/>
      <c r="K1532" s="160"/>
      <c r="L1532" s="160"/>
      <c r="M1532" s="160"/>
      <c r="N1532" s="160"/>
      <c r="O1532" s="160"/>
      <c r="P1532" s="160"/>
      <c r="Q1532" s="160"/>
      <c r="R1532" s="160"/>
      <c r="S1532" s="160"/>
      <c r="T1532" s="160"/>
      <c r="U1532" s="160"/>
      <c r="V1532" s="160"/>
      <c r="W1532" s="160"/>
      <c r="X1532" s="151"/>
      <c r="Y1532" s="151"/>
      <c r="Z1532" s="151"/>
      <c r="AA1532" s="151"/>
      <c r="AB1532" s="151"/>
      <c r="AC1532" s="151"/>
      <c r="AD1532" s="151"/>
      <c r="AE1532" s="151"/>
      <c r="AF1532" s="151"/>
      <c r="AG1532" s="151" t="s">
        <v>250</v>
      </c>
      <c r="AH1532" s="151">
        <v>2</v>
      </c>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row>
    <row r="1533" spans="1:60" outlineLevel="1">
      <c r="A1533" s="158"/>
      <c r="B1533" s="159"/>
      <c r="C1533" s="200" t="s">
        <v>2665</v>
      </c>
      <c r="D1533" s="192"/>
      <c r="E1533" s="193">
        <v>2.92</v>
      </c>
      <c r="F1533" s="160"/>
      <c r="G1533" s="160"/>
      <c r="H1533" s="160"/>
      <c r="I1533" s="160"/>
      <c r="J1533" s="160"/>
      <c r="K1533" s="160"/>
      <c r="L1533" s="160"/>
      <c r="M1533" s="160"/>
      <c r="N1533" s="160"/>
      <c r="O1533" s="160"/>
      <c r="P1533" s="160"/>
      <c r="Q1533" s="160"/>
      <c r="R1533" s="160"/>
      <c r="S1533" s="160"/>
      <c r="T1533" s="160"/>
      <c r="U1533" s="160"/>
      <c r="V1533" s="160"/>
      <c r="W1533" s="160"/>
      <c r="X1533" s="151"/>
      <c r="Y1533" s="151"/>
      <c r="Z1533" s="151"/>
      <c r="AA1533" s="151"/>
      <c r="AB1533" s="151"/>
      <c r="AC1533" s="151"/>
      <c r="AD1533" s="151"/>
      <c r="AE1533" s="151"/>
      <c r="AF1533" s="151"/>
      <c r="AG1533" s="151" t="s">
        <v>250</v>
      </c>
      <c r="AH1533" s="151">
        <v>2</v>
      </c>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row>
    <row r="1534" spans="1:60" outlineLevel="1">
      <c r="A1534" s="158"/>
      <c r="B1534" s="159"/>
      <c r="C1534" s="200" t="s">
        <v>2666</v>
      </c>
      <c r="D1534" s="192"/>
      <c r="E1534" s="193">
        <v>1.77</v>
      </c>
      <c r="F1534" s="160"/>
      <c r="G1534" s="160"/>
      <c r="H1534" s="160"/>
      <c r="I1534" s="160"/>
      <c r="J1534" s="160"/>
      <c r="K1534" s="160"/>
      <c r="L1534" s="160"/>
      <c r="M1534" s="160"/>
      <c r="N1534" s="160"/>
      <c r="O1534" s="160"/>
      <c r="P1534" s="160"/>
      <c r="Q1534" s="160"/>
      <c r="R1534" s="160"/>
      <c r="S1534" s="160"/>
      <c r="T1534" s="160"/>
      <c r="U1534" s="160"/>
      <c r="V1534" s="160"/>
      <c r="W1534" s="160"/>
      <c r="X1534" s="151"/>
      <c r="Y1534" s="151"/>
      <c r="Z1534" s="151"/>
      <c r="AA1534" s="151"/>
      <c r="AB1534" s="151"/>
      <c r="AC1534" s="151"/>
      <c r="AD1534" s="151"/>
      <c r="AE1534" s="151"/>
      <c r="AF1534" s="151"/>
      <c r="AG1534" s="151" t="s">
        <v>250</v>
      </c>
      <c r="AH1534" s="151">
        <v>2</v>
      </c>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row>
    <row r="1535" spans="1:60" outlineLevel="1">
      <c r="A1535" s="158"/>
      <c r="B1535" s="159"/>
      <c r="C1535" s="200" t="s">
        <v>2667</v>
      </c>
      <c r="D1535" s="192"/>
      <c r="E1535" s="193">
        <v>1.1000000000000001</v>
      </c>
      <c r="F1535" s="160"/>
      <c r="G1535" s="160"/>
      <c r="H1535" s="160"/>
      <c r="I1535" s="160"/>
      <c r="J1535" s="160"/>
      <c r="K1535" s="160"/>
      <c r="L1535" s="160"/>
      <c r="M1535" s="160"/>
      <c r="N1535" s="160"/>
      <c r="O1535" s="160"/>
      <c r="P1535" s="160"/>
      <c r="Q1535" s="160"/>
      <c r="R1535" s="160"/>
      <c r="S1535" s="160"/>
      <c r="T1535" s="160"/>
      <c r="U1535" s="160"/>
      <c r="V1535" s="160"/>
      <c r="W1535" s="160"/>
      <c r="X1535" s="151"/>
      <c r="Y1535" s="151"/>
      <c r="Z1535" s="151"/>
      <c r="AA1535" s="151"/>
      <c r="AB1535" s="151"/>
      <c r="AC1535" s="151"/>
      <c r="AD1535" s="151"/>
      <c r="AE1535" s="151"/>
      <c r="AF1535" s="151"/>
      <c r="AG1535" s="151" t="s">
        <v>250</v>
      </c>
      <c r="AH1535" s="151">
        <v>2</v>
      </c>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row>
    <row r="1536" spans="1:60" outlineLevel="1">
      <c r="A1536" s="158"/>
      <c r="B1536" s="159"/>
      <c r="C1536" s="200" t="s">
        <v>2668</v>
      </c>
      <c r="D1536" s="192"/>
      <c r="E1536" s="193">
        <v>0.5</v>
      </c>
      <c r="F1536" s="160"/>
      <c r="G1536" s="160"/>
      <c r="H1536" s="160"/>
      <c r="I1536" s="160"/>
      <c r="J1536" s="160"/>
      <c r="K1536" s="160"/>
      <c r="L1536" s="160"/>
      <c r="M1536" s="160"/>
      <c r="N1536" s="160"/>
      <c r="O1536" s="160"/>
      <c r="P1536" s="160"/>
      <c r="Q1536" s="160"/>
      <c r="R1536" s="160"/>
      <c r="S1536" s="160"/>
      <c r="T1536" s="160"/>
      <c r="U1536" s="160"/>
      <c r="V1536" s="160"/>
      <c r="W1536" s="160"/>
      <c r="X1536" s="151"/>
      <c r="Y1536" s="151"/>
      <c r="Z1536" s="151"/>
      <c r="AA1536" s="151"/>
      <c r="AB1536" s="151"/>
      <c r="AC1536" s="151"/>
      <c r="AD1536" s="151"/>
      <c r="AE1536" s="151"/>
      <c r="AF1536" s="151"/>
      <c r="AG1536" s="151" t="s">
        <v>250</v>
      </c>
      <c r="AH1536" s="151">
        <v>2</v>
      </c>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row>
    <row r="1537" spans="1:60" outlineLevel="1">
      <c r="A1537" s="158"/>
      <c r="B1537" s="159"/>
      <c r="C1537" s="200" t="s">
        <v>2669</v>
      </c>
      <c r="D1537" s="192"/>
      <c r="E1537" s="193">
        <v>6.85</v>
      </c>
      <c r="F1537" s="160"/>
      <c r="G1537" s="160"/>
      <c r="H1537" s="160"/>
      <c r="I1537" s="160"/>
      <c r="J1537" s="160"/>
      <c r="K1537" s="160"/>
      <c r="L1537" s="160"/>
      <c r="M1537" s="160"/>
      <c r="N1537" s="160"/>
      <c r="O1537" s="160"/>
      <c r="P1537" s="160"/>
      <c r="Q1537" s="160"/>
      <c r="R1537" s="160"/>
      <c r="S1537" s="160"/>
      <c r="T1537" s="160"/>
      <c r="U1537" s="160"/>
      <c r="V1537" s="160"/>
      <c r="W1537" s="160"/>
      <c r="X1537" s="151"/>
      <c r="Y1537" s="151"/>
      <c r="Z1537" s="151"/>
      <c r="AA1537" s="151"/>
      <c r="AB1537" s="151"/>
      <c r="AC1537" s="151"/>
      <c r="AD1537" s="151"/>
      <c r="AE1537" s="151"/>
      <c r="AF1537" s="151"/>
      <c r="AG1537" s="151" t="s">
        <v>250</v>
      </c>
      <c r="AH1537" s="151">
        <v>2</v>
      </c>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row>
    <row r="1538" spans="1:60" outlineLevel="1">
      <c r="A1538" s="158"/>
      <c r="B1538" s="159"/>
      <c r="C1538" s="200" t="s">
        <v>2670</v>
      </c>
      <c r="D1538" s="192"/>
      <c r="E1538" s="193">
        <v>7.8</v>
      </c>
      <c r="F1538" s="160"/>
      <c r="G1538" s="160"/>
      <c r="H1538" s="160"/>
      <c r="I1538" s="160"/>
      <c r="J1538" s="160"/>
      <c r="K1538" s="160"/>
      <c r="L1538" s="160"/>
      <c r="M1538" s="160"/>
      <c r="N1538" s="160"/>
      <c r="O1538" s="160"/>
      <c r="P1538" s="160"/>
      <c r="Q1538" s="160"/>
      <c r="R1538" s="160"/>
      <c r="S1538" s="160"/>
      <c r="T1538" s="160"/>
      <c r="U1538" s="160"/>
      <c r="V1538" s="160"/>
      <c r="W1538" s="160"/>
      <c r="X1538" s="151"/>
      <c r="Y1538" s="151"/>
      <c r="Z1538" s="151"/>
      <c r="AA1538" s="151"/>
      <c r="AB1538" s="151"/>
      <c r="AC1538" s="151"/>
      <c r="AD1538" s="151"/>
      <c r="AE1538" s="151"/>
      <c r="AF1538" s="151"/>
      <c r="AG1538" s="151" t="s">
        <v>250</v>
      </c>
      <c r="AH1538" s="151">
        <v>2</v>
      </c>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row>
    <row r="1539" spans="1:60" outlineLevel="1">
      <c r="A1539" s="158"/>
      <c r="B1539" s="159"/>
      <c r="C1539" s="200" t="s">
        <v>2671</v>
      </c>
      <c r="D1539" s="192"/>
      <c r="E1539" s="193">
        <v>14.4</v>
      </c>
      <c r="F1539" s="160"/>
      <c r="G1539" s="160"/>
      <c r="H1539" s="160"/>
      <c r="I1539" s="160"/>
      <c r="J1539" s="160"/>
      <c r="K1539" s="160"/>
      <c r="L1539" s="160"/>
      <c r="M1539" s="160"/>
      <c r="N1539" s="160"/>
      <c r="O1539" s="160"/>
      <c r="P1539" s="160"/>
      <c r="Q1539" s="160"/>
      <c r="R1539" s="160"/>
      <c r="S1539" s="160"/>
      <c r="T1539" s="160"/>
      <c r="U1539" s="160"/>
      <c r="V1539" s="160"/>
      <c r="W1539" s="160"/>
      <c r="X1539" s="151"/>
      <c r="Y1539" s="151"/>
      <c r="Z1539" s="151"/>
      <c r="AA1539" s="151"/>
      <c r="AB1539" s="151"/>
      <c r="AC1539" s="151"/>
      <c r="AD1539" s="151"/>
      <c r="AE1539" s="151"/>
      <c r="AF1539" s="151"/>
      <c r="AG1539" s="151" t="s">
        <v>250</v>
      </c>
      <c r="AH1539" s="151">
        <v>2</v>
      </c>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row>
    <row r="1540" spans="1:60" outlineLevel="1">
      <c r="A1540" s="158"/>
      <c r="B1540" s="159"/>
      <c r="C1540" s="200" t="s">
        <v>2672</v>
      </c>
      <c r="D1540" s="192"/>
      <c r="E1540" s="193">
        <v>1.2</v>
      </c>
      <c r="F1540" s="160"/>
      <c r="G1540" s="160"/>
      <c r="H1540" s="160"/>
      <c r="I1540" s="160"/>
      <c r="J1540" s="160"/>
      <c r="K1540" s="160"/>
      <c r="L1540" s="160"/>
      <c r="M1540" s="160"/>
      <c r="N1540" s="160"/>
      <c r="O1540" s="160"/>
      <c r="P1540" s="160"/>
      <c r="Q1540" s="160"/>
      <c r="R1540" s="160"/>
      <c r="S1540" s="160"/>
      <c r="T1540" s="160"/>
      <c r="U1540" s="160"/>
      <c r="V1540" s="160"/>
      <c r="W1540" s="160"/>
      <c r="X1540" s="151"/>
      <c r="Y1540" s="151"/>
      <c r="Z1540" s="151"/>
      <c r="AA1540" s="151"/>
      <c r="AB1540" s="151"/>
      <c r="AC1540" s="151"/>
      <c r="AD1540" s="151"/>
      <c r="AE1540" s="151"/>
      <c r="AF1540" s="151"/>
      <c r="AG1540" s="151" t="s">
        <v>250</v>
      </c>
      <c r="AH1540" s="151">
        <v>2</v>
      </c>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row>
    <row r="1541" spans="1:60" outlineLevel="1">
      <c r="A1541" s="158"/>
      <c r="B1541" s="159"/>
      <c r="C1541" s="200" t="s">
        <v>2673</v>
      </c>
      <c r="D1541" s="192"/>
      <c r="E1541" s="193">
        <v>1.65</v>
      </c>
      <c r="F1541" s="160"/>
      <c r="G1541" s="160"/>
      <c r="H1541" s="160"/>
      <c r="I1541" s="160"/>
      <c r="J1541" s="160"/>
      <c r="K1541" s="160"/>
      <c r="L1541" s="160"/>
      <c r="M1541" s="160"/>
      <c r="N1541" s="160"/>
      <c r="O1541" s="160"/>
      <c r="P1541" s="160"/>
      <c r="Q1541" s="160"/>
      <c r="R1541" s="160"/>
      <c r="S1541" s="160"/>
      <c r="T1541" s="160"/>
      <c r="U1541" s="160"/>
      <c r="V1541" s="160"/>
      <c r="W1541" s="160"/>
      <c r="X1541" s="151"/>
      <c r="Y1541" s="151"/>
      <c r="Z1541" s="151"/>
      <c r="AA1541" s="151"/>
      <c r="AB1541" s="151"/>
      <c r="AC1541" s="151"/>
      <c r="AD1541" s="151"/>
      <c r="AE1541" s="151"/>
      <c r="AF1541" s="151"/>
      <c r="AG1541" s="151" t="s">
        <v>250</v>
      </c>
      <c r="AH1541" s="151">
        <v>2</v>
      </c>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row>
    <row r="1542" spans="1:60" outlineLevel="1">
      <c r="A1542" s="158"/>
      <c r="B1542" s="159"/>
      <c r="C1542" s="200" t="s">
        <v>2674</v>
      </c>
      <c r="D1542" s="192"/>
      <c r="E1542" s="193">
        <v>1.65</v>
      </c>
      <c r="F1542" s="160"/>
      <c r="G1542" s="160"/>
      <c r="H1542" s="160"/>
      <c r="I1542" s="160"/>
      <c r="J1542" s="160"/>
      <c r="K1542" s="160"/>
      <c r="L1542" s="160"/>
      <c r="M1542" s="160"/>
      <c r="N1542" s="160"/>
      <c r="O1542" s="160"/>
      <c r="P1542" s="160"/>
      <c r="Q1542" s="160"/>
      <c r="R1542" s="160"/>
      <c r="S1542" s="160"/>
      <c r="T1542" s="160"/>
      <c r="U1542" s="160"/>
      <c r="V1542" s="160"/>
      <c r="W1542" s="160"/>
      <c r="X1542" s="151"/>
      <c r="Y1542" s="151"/>
      <c r="Z1542" s="151"/>
      <c r="AA1542" s="151"/>
      <c r="AB1542" s="151"/>
      <c r="AC1542" s="151"/>
      <c r="AD1542" s="151"/>
      <c r="AE1542" s="151"/>
      <c r="AF1542" s="151"/>
      <c r="AG1542" s="151" t="s">
        <v>250</v>
      </c>
      <c r="AH1542" s="151">
        <v>2</v>
      </c>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row>
    <row r="1543" spans="1:60" outlineLevel="1">
      <c r="A1543" s="158"/>
      <c r="B1543" s="159"/>
      <c r="C1543" s="200" t="s">
        <v>2675</v>
      </c>
      <c r="D1543" s="192"/>
      <c r="E1543" s="193">
        <v>1.97</v>
      </c>
      <c r="F1543" s="160"/>
      <c r="G1543" s="160"/>
      <c r="H1543" s="160"/>
      <c r="I1543" s="160"/>
      <c r="J1543" s="160"/>
      <c r="K1543" s="160"/>
      <c r="L1543" s="160"/>
      <c r="M1543" s="160"/>
      <c r="N1543" s="160"/>
      <c r="O1543" s="160"/>
      <c r="P1543" s="160"/>
      <c r="Q1543" s="160"/>
      <c r="R1543" s="160"/>
      <c r="S1543" s="160"/>
      <c r="T1543" s="160"/>
      <c r="U1543" s="160"/>
      <c r="V1543" s="160"/>
      <c r="W1543" s="160"/>
      <c r="X1543" s="151"/>
      <c r="Y1543" s="151"/>
      <c r="Z1543" s="151"/>
      <c r="AA1543" s="151"/>
      <c r="AB1543" s="151"/>
      <c r="AC1543" s="151"/>
      <c r="AD1543" s="151"/>
      <c r="AE1543" s="151"/>
      <c r="AF1543" s="151"/>
      <c r="AG1543" s="151" t="s">
        <v>250</v>
      </c>
      <c r="AH1543" s="151">
        <v>2</v>
      </c>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row>
    <row r="1544" spans="1:60" outlineLevel="1">
      <c r="A1544" s="158"/>
      <c r="B1544" s="159"/>
      <c r="C1544" s="201" t="s">
        <v>284</v>
      </c>
      <c r="D1544" s="194"/>
      <c r="E1544" s="195">
        <v>89.13</v>
      </c>
      <c r="F1544" s="160"/>
      <c r="G1544" s="160"/>
      <c r="H1544" s="160"/>
      <c r="I1544" s="160"/>
      <c r="J1544" s="160"/>
      <c r="K1544" s="160"/>
      <c r="L1544" s="160"/>
      <c r="M1544" s="160"/>
      <c r="N1544" s="160"/>
      <c r="O1544" s="160"/>
      <c r="P1544" s="160"/>
      <c r="Q1544" s="160"/>
      <c r="R1544" s="160"/>
      <c r="S1544" s="160"/>
      <c r="T1544" s="160"/>
      <c r="U1544" s="160"/>
      <c r="V1544" s="160"/>
      <c r="W1544" s="160"/>
      <c r="X1544" s="151"/>
      <c r="Y1544" s="151"/>
      <c r="Z1544" s="151"/>
      <c r="AA1544" s="151"/>
      <c r="AB1544" s="151"/>
      <c r="AC1544" s="151"/>
      <c r="AD1544" s="151"/>
      <c r="AE1544" s="151"/>
      <c r="AF1544" s="151"/>
      <c r="AG1544" s="151" t="s">
        <v>250</v>
      </c>
      <c r="AH1544" s="151">
        <v>3</v>
      </c>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row>
    <row r="1545" spans="1:60" outlineLevel="1">
      <c r="A1545" s="158"/>
      <c r="B1545" s="159"/>
      <c r="C1545" s="199" t="s">
        <v>285</v>
      </c>
      <c r="D1545" s="192"/>
      <c r="E1545" s="193"/>
      <c r="F1545" s="160"/>
      <c r="G1545" s="160"/>
      <c r="H1545" s="160"/>
      <c r="I1545" s="160"/>
      <c r="J1545" s="160"/>
      <c r="K1545" s="160"/>
      <c r="L1545" s="160"/>
      <c r="M1545" s="160"/>
      <c r="N1545" s="160"/>
      <c r="O1545" s="160"/>
      <c r="P1545" s="160"/>
      <c r="Q1545" s="160"/>
      <c r="R1545" s="160"/>
      <c r="S1545" s="160"/>
      <c r="T1545" s="160"/>
      <c r="U1545" s="160"/>
      <c r="V1545" s="160"/>
      <c r="W1545" s="160"/>
      <c r="X1545" s="151"/>
      <c r="Y1545" s="151"/>
      <c r="Z1545" s="151"/>
      <c r="AA1545" s="151"/>
      <c r="AB1545" s="151"/>
      <c r="AC1545" s="151"/>
      <c r="AD1545" s="151"/>
      <c r="AE1545" s="151"/>
      <c r="AF1545" s="151"/>
      <c r="AG1545" s="151" t="s">
        <v>250</v>
      </c>
      <c r="AH1545" s="151"/>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row>
    <row r="1546" spans="1:60" outlineLevel="1">
      <c r="A1546" s="158"/>
      <c r="B1546" s="159"/>
      <c r="C1546" s="198" t="s">
        <v>2774</v>
      </c>
      <c r="D1546" s="190"/>
      <c r="E1546" s="191">
        <v>98.043000000000006</v>
      </c>
      <c r="F1546" s="160"/>
      <c r="G1546" s="160"/>
      <c r="H1546" s="160"/>
      <c r="I1546" s="160"/>
      <c r="J1546" s="160"/>
      <c r="K1546" s="160"/>
      <c r="L1546" s="160"/>
      <c r="M1546" s="160"/>
      <c r="N1546" s="160"/>
      <c r="O1546" s="160"/>
      <c r="P1546" s="160"/>
      <c r="Q1546" s="160"/>
      <c r="R1546" s="160"/>
      <c r="S1546" s="160"/>
      <c r="T1546" s="160"/>
      <c r="U1546" s="160"/>
      <c r="V1546" s="160"/>
      <c r="W1546" s="160"/>
      <c r="X1546" s="151"/>
      <c r="Y1546" s="151"/>
      <c r="Z1546" s="151"/>
      <c r="AA1546" s="151"/>
      <c r="AB1546" s="151"/>
      <c r="AC1546" s="151"/>
      <c r="AD1546" s="151"/>
      <c r="AE1546" s="151"/>
      <c r="AF1546" s="151"/>
      <c r="AG1546" s="151" t="s">
        <v>250</v>
      </c>
      <c r="AH1546" s="151">
        <v>0</v>
      </c>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row>
    <row r="1547" spans="1:60" outlineLevel="1">
      <c r="A1547" s="168">
        <v>159</v>
      </c>
      <c r="B1547" s="169" t="s">
        <v>3118</v>
      </c>
      <c r="C1547" s="185" t="s">
        <v>3119</v>
      </c>
      <c r="D1547" s="170" t="s">
        <v>211</v>
      </c>
      <c r="E1547" s="171">
        <v>8</v>
      </c>
      <c r="F1547" s="172">
        <v>0</v>
      </c>
      <c r="G1547" s="173">
        <f>ROUND(E1547*F1547,2)</f>
        <v>0</v>
      </c>
      <c r="H1547" s="172"/>
      <c r="I1547" s="173">
        <f>ROUND(E1547*H1547,2)</f>
        <v>0</v>
      </c>
      <c r="J1547" s="172"/>
      <c r="K1547" s="173">
        <f>ROUND(E1547*J1547,2)</f>
        <v>0</v>
      </c>
      <c r="L1547" s="173">
        <v>21</v>
      </c>
      <c r="M1547" s="173">
        <f>G1547*(1+L1547/100)</f>
        <v>0</v>
      </c>
      <c r="N1547" s="173">
        <v>0.06</v>
      </c>
      <c r="O1547" s="173">
        <f>ROUND(E1547*N1547,2)</f>
        <v>0.48</v>
      </c>
      <c r="P1547" s="173">
        <v>0</v>
      </c>
      <c r="Q1547" s="173">
        <f>ROUND(E1547*P1547,2)</f>
        <v>0</v>
      </c>
      <c r="R1547" s="173"/>
      <c r="S1547" s="173" t="s">
        <v>212</v>
      </c>
      <c r="T1547" s="174" t="s">
        <v>202</v>
      </c>
      <c r="U1547" s="160">
        <v>0</v>
      </c>
      <c r="V1547" s="160">
        <f>ROUND(E1547*U1547,2)</f>
        <v>0</v>
      </c>
      <c r="W1547" s="160"/>
      <c r="X1547" s="151"/>
      <c r="Y1547" s="151"/>
      <c r="Z1547" s="151"/>
      <c r="AA1547" s="151"/>
      <c r="AB1547" s="151"/>
      <c r="AC1547" s="151"/>
      <c r="AD1547" s="151"/>
      <c r="AE1547" s="151"/>
      <c r="AF1547" s="151"/>
      <c r="AG1547" s="151" t="s">
        <v>1002</v>
      </c>
      <c r="AH1547" s="151"/>
      <c r="AI1547" s="151"/>
      <c r="AJ1547" s="151"/>
      <c r="AK1547" s="151"/>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row>
    <row r="1548" spans="1:60" outlineLevel="1">
      <c r="A1548" s="158"/>
      <c r="B1548" s="159"/>
      <c r="C1548" s="198" t="s">
        <v>3120</v>
      </c>
      <c r="D1548" s="190"/>
      <c r="E1548" s="191">
        <v>8</v>
      </c>
      <c r="F1548" s="160"/>
      <c r="G1548" s="160"/>
      <c r="H1548" s="160"/>
      <c r="I1548" s="160"/>
      <c r="J1548" s="160"/>
      <c r="K1548" s="160"/>
      <c r="L1548" s="160"/>
      <c r="M1548" s="160"/>
      <c r="N1548" s="160"/>
      <c r="O1548" s="160"/>
      <c r="P1548" s="160"/>
      <c r="Q1548" s="160"/>
      <c r="R1548" s="160"/>
      <c r="S1548" s="160"/>
      <c r="T1548" s="160"/>
      <c r="U1548" s="160"/>
      <c r="V1548" s="160"/>
      <c r="W1548" s="160"/>
      <c r="X1548" s="151"/>
      <c r="Y1548" s="151"/>
      <c r="Z1548" s="151"/>
      <c r="AA1548" s="151"/>
      <c r="AB1548" s="151"/>
      <c r="AC1548" s="151"/>
      <c r="AD1548" s="151"/>
      <c r="AE1548" s="151"/>
      <c r="AF1548" s="151"/>
      <c r="AG1548" s="151" t="s">
        <v>250</v>
      </c>
      <c r="AH1548" s="151">
        <v>0</v>
      </c>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row>
    <row r="1549" spans="1:60" outlineLevel="1">
      <c r="A1549" s="168">
        <v>160</v>
      </c>
      <c r="B1549" s="169" t="s">
        <v>3121</v>
      </c>
      <c r="C1549" s="185" t="s">
        <v>3122</v>
      </c>
      <c r="D1549" s="170" t="s">
        <v>211</v>
      </c>
      <c r="E1549" s="171">
        <v>6</v>
      </c>
      <c r="F1549" s="172">
        <v>0</v>
      </c>
      <c r="G1549" s="173">
        <f>ROUND(E1549*F1549,2)</f>
        <v>0</v>
      </c>
      <c r="H1549" s="172"/>
      <c r="I1549" s="173">
        <f>ROUND(E1549*H1549,2)</f>
        <v>0</v>
      </c>
      <c r="J1549" s="172"/>
      <c r="K1549" s="173">
        <f>ROUND(E1549*J1549,2)</f>
        <v>0</v>
      </c>
      <c r="L1549" s="173">
        <v>21</v>
      </c>
      <c r="M1549" s="173">
        <f>G1549*(1+L1549/100)</f>
        <v>0</v>
      </c>
      <c r="N1549" s="173">
        <v>0.06</v>
      </c>
      <c r="O1549" s="173">
        <f>ROUND(E1549*N1549,2)</f>
        <v>0.36</v>
      </c>
      <c r="P1549" s="173">
        <v>0</v>
      </c>
      <c r="Q1549" s="173">
        <f>ROUND(E1549*P1549,2)</f>
        <v>0</v>
      </c>
      <c r="R1549" s="173"/>
      <c r="S1549" s="173" t="s">
        <v>212</v>
      </c>
      <c r="T1549" s="174" t="s">
        <v>202</v>
      </c>
      <c r="U1549" s="160">
        <v>0</v>
      </c>
      <c r="V1549" s="160">
        <f>ROUND(E1549*U1549,2)</f>
        <v>0</v>
      </c>
      <c r="W1549" s="160"/>
      <c r="X1549" s="151"/>
      <c r="Y1549" s="151"/>
      <c r="Z1549" s="151"/>
      <c r="AA1549" s="151"/>
      <c r="AB1549" s="151"/>
      <c r="AC1549" s="151"/>
      <c r="AD1549" s="151"/>
      <c r="AE1549" s="151"/>
      <c r="AF1549" s="151"/>
      <c r="AG1549" s="151" t="s">
        <v>1002</v>
      </c>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row>
    <row r="1550" spans="1:60" outlineLevel="1">
      <c r="A1550" s="158"/>
      <c r="B1550" s="159"/>
      <c r="C1550" s="198" t="s">
        <v>3123</v>
      </c>
      <c r="D1550" s="190"/>
      <c r="E1550" s="191">
        <v>6</v>
      </c>
      <c r="F1550" s="160"/>
      <c r="G1550" s="160"/>
      <c r="H1550" s="160"/>
      <c r="I1550" s="160"/>
      <c r="J1550" s="160"/>
      <c r="K1550" s="160"/>
      <c r="L1550" s="160"/>
      <c r="M1550" s="160"/>
      <c r="N1550" s="160"/>
      <c r="O1550" s="160"/>
      <c r="P1550" s="160"/>
      <c r="Q1550" s="160"/>
      <c r="R1550" s="160"/>
      <c r="S1550" s="160"/>
      <c r="T1550" s="160"/>
      <c r="U1550" s="160"/>
      <c r="V1550" s="160"/>
      <c r="W1550" s="160"/>
      <c r="X1550" s="151"/>
      <c r="Y1550" s="151"/>
      <c r="Z1550" s="151"/>
      <c r="AA1550" s="151"/>
      <c r="AB1550" s="151"/>
      <c r="AC1550" s="151"/>
      <c r="AD1550" s="151"/>
      <c r="AE1550" s="151"/>
      <c r="AF1550" s="151"/>
      <c r="AG1550" s="151" t="s">
        <v>250</v>
      </c>
      <c r="AH1550" s="151">
        <v>0</v>
      </c>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row>
    <row r="1551" spans="1:60" outlineLevel="1">
      <c r="A1551" s="168">
        <v>161</v>
      </c>
      <c r="B1551" s="169" t="s">
        <v>3124</v>
      </c>
      <c r="C1551" s="185" t="s">
        <v>3125</v>
      </c>
      <c r="D1551" s="170" t="s">
        <v>211</v>
      </c>
      <c r="E1551" s="171">
        <v>1</v>
      </c>
      <c r="F1551" s="172">
        <v>0</v>
      </c>
      <c r="G1551" s="173">
        <f>ROUND(E1551*F1551,2)</f>
        <v>0</v>
      </c>
      <c r="H1551" s="172"/>
      <c r="I1551" s="173">
        <f>ROUND(E1551*H1551,2)</f>
        <v>0</v>
      </c>
      <c r="J1551" s="172"/>
      <c r="K1551" s="173">
        <f>ROUND(E1551*J1551,2)</f>
        <v>0</v>
      </c>
      <c r="L1551" s="173">
        <v>21</v>
      </c>
      <c r="M1551" s="173">
        <f>G1551*(1+L1551/100)</f>
        <v>0</v>
      </c>
      <c r="N1551" s="173">
        <v>0.06</v>
      </c>
      <c r="O1551" s="173">
        <f>ROUND(E1551*N1551,2)</f>
        <v>0.06</v>
      </c>
      <c r="P1551" s="173">
        <v>0</v>
      </c>
      <c r="Q1551" s="173">
        <f>ROUND(E1551*P1551,2)</f>
        <v>0</v>
      </c>
      <c r="R1551" s="173"/>
      <c r="S1551" s="173" t="s">
        <v>212</v>
      </c>
      <c r="T1551" s="174" t="s">
        <v>202</v>
      </c>
      <c r="U1551" s="160">
        <v>0</v>
      </c>
      <c r="V1551" s="160">
        <f>ROUND(E1551*U1551,2)</f>
        <v>0</v>
      </c>
      <c r="W1551" s="160"/>
      <c r="X1551" s="151"/>
      <c r="Y1551" s="151"/>
      <c r="Z1551" s="151"/>
      <c r="AA1551" s="151"/>
      <c r="AB1551" s="151"/>
      <c r="AC1551" s="151"/>
      <c r="AD1551" s="151"/>
      <c r="AE1551" s="151"/>
      <c r="AF1551" s="151"/>
      <c r="AG1551" s="151" t="s">
        <v>1002</v>
      </c>
      <c r="AH1551" s="151"/>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row>
    <row r="1552" spans="1:60" outlineLevel="1">
      <c r="A1552" s="158"/>
      <c r="B1552" s="159"/>
      <c r="C1552" s="198" t="s">
        <v>3126</v>
      </c>
      <c r="D1552" s="190"/>
      <c r="E1552" s="191">
        <v>1</v>
      </c>
      <c r="F1552" s="160"/>
      <c r="G1552" s="160"/>
      <c r="H1552" s="160"/>
      <c r="I1552" s="160"/>
      <c r="J1552" s="160"/>
      <c r="K1552" s="160"/>
      <c r="L1552" s="160"/>
      <c r="M1552" s="160"/>
      <c r="N1552" s="160"/>
      <c r="O1552" s="160"/>
      <c r="P1552" s="160"/>
      <c r="Q1552" s="160"/>
      <c r="R1552" s="160"/>
      <c r="S1552" s="160"/>
      <c r="T1552" s="160"/>
      <c r="U1552" s="160"/>
      <c r="V1552" s="160"/>
      <c r="W1552" s="160"/>
      <c r="X1552" s="151"/>
      <c r="Y1552" s="151"/>
      <c r="Z1552" s="151"/>
      <c r="AA1552" s="151"/>
      <c r="AB1552" s="151"/>
      <c r="AC1552" s="151"/>
      <c r="AD1552" s="151"/>
      <c r="AE1552" s="151"/>
      <c r="AF1552" s="151"/>
      <c r="AG1552" s="151" t="s">
        <v>250</v>
      </c>
      <c r="AH1552" s="151">
        <v>0</v>
      </c>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row>
    <row r="1553" spans="1:60" outlineLevel="1">
      <c r="A1553" s="168">
        <v>162</v>
      </c>
      <c r="B1553" s="169" t="s">
        <v>3127</v>
      </c>
      <c r="C1553" s="185" t="s">
        <v>3128</v>
      </c>
      <c r="D1553" s="170" t="s">
        <v>211</v>
      </c>
      <c r="E1553" s="171">
        <v>4</v>
      </c>
      <c r="F1553" s="172">
        <v>0</v>
      </c>
      <c r="G1553" s="173">
        <f>ROUND(E1553*F1553,2)</f>
        <v>0</v>
      </c>
      <c r="H1553" s="172"/>
      <c r="I1553" s="173">
        <f>ROUND(E1553*H1553,2)</f>
        <v>0</v>
      </c>
      <c r="J1553" s="172"/>
      <c r="K1553" s="173">
        <f>ROUND(E1553*J1553,2)</f>
        <v>0</v>
      </c>
      <c r="L1553" s="173">
        <v>21</v>
      </c>
      <c r="M1553" s="173">
        <f>G1553*(1+L1553/100)</f>
        <v>0</v>
      </c>
      <c r="N1553" s="173">
        <v>0.06</v>
      </c>
      <c r="O1553" s="173">
        <f>ROUND(E1553*N1553,2)</f>
        <v>0.24</v>
      </c>
      <c r="P1553" s="173">
        <v>0</v>
      </c>
      <c r="Q1553" s="173">
        <f>ROUND(E1553*P1553,2)</f>
        <v>0</v>
      </c>
      <c r="R1553" s="173"/>
      <c r="S1553" s="173" t="s">
        <v>212</v>
      </c>
      <c r="T1553" s="174" t="s">
        <v>202</v>
      </c>
      <c r="U1553" s="160">
        <v>0</v>
      </c>
      <c r="V1553" s="160">
        <f>ROUND(E1553*U1553,2)</f>
        <v>0</v>
      </c>
      <c r="W1553" s="160"/>
      <c r="X1553" s="151"/>
      <c r="Y1553" s="151"/>
      <c r="Z1553" s="151"/>
      <c r="AA1553" s="151"/>
      <c r="AB1553" s="151"/>
      <c r="AC1553" s="151"/>
      <c r="AD1553" s="151"/>
      <c r="AE1553" s="151"/>
      <c r="AF1553" s="151"/>
      <c r="AG1553" s="151" t="s">
        <v>1002</v>
      </c>
      <c r="AH1553" s="151"/>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row>
    <row r="1554" spans="1:60" outlineLevel="1">
      <c r="A1554" s="158"/>
      <c r="B1554" s="159"/>
      <c r="C1554" s="198" t="s">
        <v>3129</v>
      </c>
      <c r="D1554" s="190"/>
      <c r="E1554" s="191">
        <v>4</v>
      </c>
      <c r="F1554" s="160"/>
      <c r="G1554" s="160"/>
      <c r="H1554" s="160"/>
      <c r="I1554" s="160"/>
      <c r="J1554" s="160"/>
      <c r="K1554" s="160"/>
      <c r="L1554" s="160"/>
      <c r="M1554" s="160"/>
      <c r="N1554" s="160"/>
      <c r="O1554" s="160"/>
      <c r="P1554" s="160"/>
      <c r="Q1554" s="160"/>
      <c r="R1554" s="160"/>
      <c r="S1554" s="160"/>
      <c r="T1554" s="160"/>
      <c r="U1554" s="160"/>
      <c r="V1554" s="160"/>
      <c r="W1554" s="160"/>
      <c r="X1554" s="151"/>
      <c r="Y1554" s="151"/>
      <c r="Z1554" s="151"/>
      <c r="AA1554" s="151"/>
      <c r="AB1554" s="151"/>
      <c r="AC1554" s="151"/>
      <c r="AD1554" s="151"/>
      <c r="AE1554" s="151"/>
      <c r="AF1554" s="151"/>
      <c r="AG1554" s="151" t="s">
        <v>250</v>
      </c>
      <c r="AH1554" s="151">
        <v>0</v>
      </c>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row>
    <row r="1555" spans="1:60" outlineLevel="1">
      <c r="A1555" s="168">
        <v>163</v>
      </c>
      <c r="B1555" s="169" t="s">
        <v>3130</v>
      </c>
      <c r="C1555" s="185" t="s">
        <v>3131</v>
      </c>
      <c r="D1555" s="170" t="s">
        <v>211</v>
      </c>
      <c r="E1555" s="171">
        <v>13</v>
      </c>
      <c r="F1555" s="172">
        <v>0</v>
      </c>
      <c r="G1555" s="173">
        <f>ROUND(E1555*F1555,2)</f>
        <v>0</v>
      </c>
      <c r="H1555" s="172"/>
      <c r="I1555" s="173">
        <f>ROUND(E1555*H1555,2)</f>
        <v>0</v>
      </c>
      <c r="J1555" s="172"/>
      <c r="K1555" s="173">
        <f>ROUND(E1555*J1555,2)</f>
        <v>0</v>
      </c>
      <c r="L1555" s="173">
        <v>21</v>
      </c>
      <c r="M1555" s="173">
        <f>G1555*(1+L1555/100)</f>
        <v>0</v>
      </c>
      <c r="N1555" s="173">
        <v>0.06</v>
      </c>
      <c r="O1555" s="173">
        <f>ROUND(E1555*N1555,2)</f>
        <v>0.78</v>
      </c>
      <c r="P1555" s="173">
        <v>0</v>
      </c>
      <c r="Q1555" s="173">
        <f>ROUND(E1555*P1555,2)</f>
        <v>0</v>
      </c>
      <c r="R1555" s="173"/>
      <c r="S1555" s="173" t="s">
        <v>212</v>
      </c>
      <c r="T1555" s="174" t="s">
        <v>202</v>
      </c>
      <c r="U1555" s="160">
        <v>0</v>
      </c>
      <c r="V1555" s="160">
        <f>ROUND(E1555*U1555,2)</f>
        <v>0</v>
      </c>
      <c r="W1555" s="160"/>
      <c r="X1555" s="151"/>
      <c r="Y1555" s="151"/>
      <c r="Z1555" s="151"/>
      <c r="AA1555" s="151"/>
      <c r="AB1555" s="151"/>
      <c r="AC1555" s="151"/>
      <c r="AD1555" s="151"/>
      <c r="AE1555" s="151"/>
      <c r="AF1555" s="151"/>
      <c r="AG1555" s="151" t="s">
        <v>1002</v>
      </c>
      <c r="AH1555" s="151"/>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row>
    <row r="1556" spans="1:60" outlineLevel="1">
      <c r="A1556" s="158"/>
      <c r="B1556" s="159"/>
      <c r="C1556" s="198" t="s">
        <v>3132</v>
      </c>
      <c r="D1556" s="190"/>
      <c r="E1556" s="191">
        <v>13</v>
      </c>
      <c r="F1556" s="160"/>
      <c r="G1556" s="160"/>
      <c r="H1556" s="160"/>
      <c r="I1556" s="160"/>
      <c r="J1556" s="160"/>
      <c r="K1556" s="160"/>
      <c r="L1556" s="160"/>
      <c r="M1556" s="160"/>
      <c r="N1556" s="160"/>
      <c r="O1556" s="160"/>
      <c r="P1556" s="160"/>
      <c r="Q1556" s="160"/>
      <c r="R1556" s="160"/>
      <c r="S1556" s="160"/>
      <c r="T1556" s="160"/>
      <c r="U1556" s="160"/>
      <c r="V1556" s="160"/>
      <c r="W1556" s="160"/>
      <c r="X1556" s="151"/>
      <c r="Y1556" s="151"/>
      <c r="Z1556" s="151"/>
      <c r="AA1556" s="151"/>
      <c r="AB1556" s="151"/>
      <c r="AC1556" s="151"/>
      <c r="AD1556" s="151"/>
      <c r="AE1556" s="151"/>
      <c r="AF1556" s="151"/>
      <c r="AG1556" s="151" t="s">
        <v>250</v>
      </c>
      <c r="AH1556" s="151">
        <v>0</v>
      </c>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row>
    <row r="1557" spans="1:60" outlineLevel="1">
      <c r="A1557" s="168">
        <v>164</v>
      </c>
      <c r="B1557" s="169" t="s">
        <v>3133</v>
      </c>
      <c r="C1557" s="185" t="s">
        <v>3134</v>
      </c>
      <c r="D1557" s="170" t="s">
        <v>211</v>
      </c>
      <c r="E1557" s="171">
        <v>2</v>
      </c>
      <c r="F1557" s="172">
        <v>0</v>
      </c>
      <c r="G1557" s="173">
        <f>ROUND(E1557*F1557,2)</f>
        <v>0</v>
      </c>
      <c r="H1557" s="172"/>
      <c r="I1557" s="173">
        <f>ROUND(E1557*H1557,2)</f>
        <v>0</v>
      </c>
      <c r="J1557" s="172"/>
      <c r="K1557" s="173">
        <f>ROUND(E1557*J1557,2)</f>
        <v>0</v>
      </c>
      <c r="L1557" s="173">
        <v>21</v>
      </c>
      <c r="M1557" s="173">
        <f>G1557*(1+L1557/100)</f>
        <v>0</v>
      </c>
      <c r="N1557" s="173">
        <v>0.06</v>
      </c>
      <c r="O1557" s="173">
        <f>ROUND(E1557*N1557,2)</f>
        <v>0.12</v>
      </c>
      <c r="P1557" s="173">
        <v>0</v>
      </c>
      <c r="Q1557" s="173">
        <f>ROUND(E1557*P1557,2)</f>
        <v>0</v>
      </c>
      <c r="R1557" s="173"/>
      <c r="S1557" s="173" t="s">
        <v>212</v>
      </c>
      <c r="T1557" s="174" t="s">
        <v>202</v>
      </c>
      <c r="U1557" s="160">
        <v>0</v>
      </c>
      <c r="V1557" s="160">
        <f>ROUND(E1557*U1557,2)</f>
        <v>0</v>
      </c>
      <c r="W1557" s="160"/>
      <c r="X1557" s="151"/>
      <c r="Y1557" s="151"/>
      <c r="Z1557" s="151"/>
      <c r="AA1557" s="151"/>
      <c r="AB1557" s="151"/>
      <c r="AC1557" s="151"/>
      <c r="AD1557" s="151"/>
      <c r="AE1557" s="151"/>
      <c r="AF1557" s="151"/>
      <c r="AG1557" s="151" t="s">
        <v>1002</v>
      </c>
      <c r="AH1557" s="151"/>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row>
    <row r="1558" spans="1:60" outlineLevel="1">
      <c r="A1558" s="158"/>
      <c r="B1558" s="159"/>
      <c r="C1558" s="198" t="s">
        <v>3135</v>
      </c>
      <c r="D1558" s="190"/>
      <c r="E1558" s="191">
        <v>2</v>
      </c>
      <c r="F1558" s="160"/>
      <c r="G1558" s="160"/>
      <c r="H1558" s="160"/>
      <c r="I1558" s="160"/>
      <c r="J1558" s="160"/>
      <c r="K1558" s="160"/>
      <c r="L1558" s="160"/>
      <c r="M1558" s="160"/>
      <c r="N1558" s="160"/>
      <c r="O1558" s="160"/>
      <c r="P1558" s="160"/>
      <c r="Q1558" s="160"/>
      <c r="R1558" s="160"/>
      <c r="S1558" s="160"/>
      <c r="T1558" s="160"/>
      <c r="U1558" s="160"/>
      <c r="V1558" s="160"/>
      <c r="W1558" s="160"/>
      <c r="X1558" s="151"/>
      <c r="Y1558" s="151"/>
      <c r="Z1558" s="151"/>
      <c r="AA1558" s="151"/>
      <c r="AB1558" s="151"/>
      <c r="AC1558" s="151"/>
      <c r="AD1558" s="151"/>
      <c r="AE1558" s="151"/>
      <c r="AF1558" s="151"/>
      <c r="AG1558" s="151" t="s">
        <v>250</v>
      </c>
      <c r="AH1558" s="151">
        <v>0</v>
      </c>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row>
    <row r="1559" spans="1:60" outlineLevel="1">
      <c r="A1559" s="168">
        <v>165</v>
      </c>
      <c r="B1559" s="169" t="s">
        <v>3136</v>
      </c>
      <c r="C1559" s="185" t="s">
        <v>3137</v>
      </c>
      <c r="D1559" s="170" t="s">
        <v>211</v>
      </c>
      <c r="E1559" s="171">
        <v>1</v>
      </c>
      <c r="F1559" s="172">
        <v>0</v>
      </c>
      <c r="G1559" s="173">
        <f>ROUND(E1559*F1559,2)</f>
        <v>0</v>
      </c>
      <c r="H1559" s="172"/>
      <c r="I1559" s="173">
        <f>ROUND(E1559*H1559,2)</f>
        <v>0</v>
      </c>
      <c r="J1559" s="172"/>
      <c r="K1559" s="173">
        <f>ROUND(E1559*J1559,2)</f>
        <v>0</v>
      </c>
      <c r="L1559" s="173">
        <v>21</v>
      </c>
      <c r="M1559" s="173">
        <f>G1559*(1+L1559/100)</f>
        <v>0</v>
      </c>
      <c r="N1559" s="173">
        <v>0.06</v>
      </c>
      <c r="O1559" s="173">
        <f>ROUND(E1559*N1559,2)</f>
        <v>0.06</v>
      </c>
      <c r="P1559" s="173">
        <v>0</v>
      </c>
      <c r="Q1559" s="173">
        <f>ROUND(E1559*P1559,2)</f>
        <v>0</v>
      </c>
      <c r="R1559" s="173"/>
      <c r="S1559" s="173" t="s">
        <v>212</v>
      </c>
      <c r="T1559" s="174" t="s">
        <v>202</v>
      </c>
      <c r="U1559" s="160">
        <v>0</v>
      </c>
      <c r="V1559" s="160">
        <f>ROUND(E1559*U1559,2)</f>
        <v>0</v>
      </c>
      <c r="W1559" s="160"/>
      <c r="X1559" s="151"/>
      <c r="Y1559" s="151"/>
      <c r="Z1559" s="151"/>
      <c r="AA1559" s="151"/>
      <c r="AB1559" s="151"/>
      <c r="AC1559" s="151"/>
      <c r="AD1559" s="151"/>
      <c r="AE1559" s="151"/>
      <c r="AF1559" s="151"/>
      <c r="AG1559" s="151" t="s">
        <v>1002</v>
      </c>
      <c r="AH1559" s="151"/>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row>
    <row r="1560" spans="1:60" outlineLevel="1">
      <c r="A1560" s="158"/>
      <c r="B1560" s="159"/>
      <c r="C1560" s="198" t="s">
        <v>3138</v>
      </c>
      <c r="D1560" s="190"/>
      <c r="E1560" s="191">
        <v>1</v>
      </c>
      <c r="F1560" s="160"/>
      <c r="G1560" s="160"/>
      <c r="H1560" s="160"/>
      <c r="I1560" s="160"/>
      <c r="J1560" s="160"/>
      <c r="K1560" s="160"/>
      <c r="L1560" s="160"/>
      <c r="M1560" s="160"/>
      <c r="N1560" s="160"/>
      <c r="O1560" s="160"/>
      <c r="P1560" s="160"/>
      <c r="Q1560" s="160"/>
      <c r="R1560" s="160"/>
      <c r="S1560" s="160"/>
      <c r="T1560" s="160"/>
      <c r="U1560" s="160"/>
      <c r="V1560" s="160"/>
      <c r="W1560" s="160"/>
      <c r="X1560" s="151"/>
      <c r="Y1560" s="151"/>
      <c r="Z1560" s="151"/>
      <c r="AA1560" s="151"/>
      <c r="AB1560" s="151"/>
      <c r="AC1560" s="151"/>
      <c r="AD1560" s="151"/>
      <c r="AE1560" s="151"/>
      <c r="AF1560" s="151"/>
      <c r="AG1560" s="151" t="s">
        <v>250</v>
      </c>
      <c r="AH1560" s="151">
        <v>0</v>
      </c>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row>
    <row r="1561" spans="1:60" outlineLevel="1">
      <c r="A1561" s="168">
        <v>166</v>
      </c>
      <c r="B1561" s="169" t="s">
        <v>3139</v>
      </c>
      <c r="C1561" s="185" t="s">
        <v>3140</v>
      </c>
      <c r="D1561" s="170" t="s">
        <v>211</v>
      </c>
      <c r="E1561" s="171">
        <v>1</v>
      </c>
      <c r="F1561" s="172">
        <v>0</v>
      </c>
      <c r="G1561" s="173">
        <f>ROUND(E1561*F1561,2)</f>
        <v>0</v>
      </c>
      <c r="H1561" s="172"/>
      <c r="I1561" s="173">
        <f>ROUND(E1561*H1561,2)</f>
        <v>0</v>
      </c>
      <c r="J1561" s="172"/>
      <c r="K1561" s="173">
        <f>ROUND(E1561*J1561,2)</f>
        <v>0</v>
      </c>
      <c r="L1561" s="173">
        <v>21</v>
      </c>
      <c r="M1561" s="173">
        <f>G1561*(1+L1561/100)</f>
        <v>0</v>
      </c>
      <c r="N1561" s="173">
        <v>0.06</v>
      </c>
      <c r="O1561" s="173">
        <f>ROUND(E1561*N1561,2)</f>
        <v>0.06</v>
      </c>
      <c r="P1561" s="173">
        <v>0</v>
      </c>
      <c r="Q1561" s="173">
        <f>ROUND(E1561*P1561,2)</f>
        <v>0</v>
      </c>
      <c r="R1561" s="173"/>
      <c r="S1561" s="173" t="s">
        <v>212</v>
      </c>
      <c r="T1561" s="174" t="s">
        <v>202</v>
      </c>
      <c r="U1561" s="160">
        <v>0</v>
      </c>
      <c r="V1561" s="160">
        <f>ROUND(E1561*U1561,2)</f>
        <v>0</v>
      </c>
      <c r="W1561" s="160"/>
      <c r="X1561" s="151"/>
      <c r="Y1561" s="151"/>
      <c r="Z1561" s="151"/>
      <c r="AA1561" s="151"/>
      <c r="AB1561" s="151"/>
      <c r="AC1561" s="151"/>
      <c r="AD1561" s="151"/>
      <c r="AE1561" s="151"/>
      <c r="AF1561" s="151"/>
      <c r="AG1561" s="151" t="s">
        <v>1002</v>
      </c>
      <c r="AH1561" s="151"/>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row>
    <row r="1562" spans="1:60" outlineLevel="1">
      <c r="A1562" s="158"/>
      <c r="B1562" s="159"/>
      <c r="C1562" s="198" t="s">
        <v>3141</v>
      </c>
      <c r="D1562" s="190"/>
      <c r="E1562" s="191">
        <v>1</v>
      </c>
      <c r="F1562" s="160"/>
      <c r="G1562" s="160"/>
      <c r="H1562" s="160"/>
      <c r="I1562" s="160"/>
      <c r="J1562" s="160"/>
      <c r="K1562" s="160"/>
      <c r="L1562" s="160"/>
      <c r="M1562" s="160"/>
      <c r="N1562" s="160"/>
      <c r="O1562" s="160"/>
      <c r="P1562" s="160"/>
      <c r="Q1562" s="160"/>
      <c r="R1562" s="160"/>
      <c r="S1562" s="160"/>
      <c r="T1562" s="160"/>
      <c r="U1562" s="160"/>
      <c r="V1562" s="160"/>
      <c r="W1562" s="160"/>
      <c r="X1562" s="151"/>
      <c r="Y1562" s="151"/>
      <c r="Z1562" s="151"/>
      <c r="AA1562" s="151"/>
      <c r="AB1562" s="151"/>
      <c r="AC1562" s="151"/>
      <c r="AD1562" s="151"/>
      <c r="AE1562" s="151"/>
      <c r="AF1562" s="151"/>
      <c r="AG1562" s="151" t="s">
        <v>250</v>
      </c>
      <c r="AH1562" s="151">
        <v>0</v>
      </c>
      <c r="AI1562" s="151"/>
      <c r="AJ1562" s="151"/>
      <c r="AK1562" s="151"/>
      <c r="AL1562" s="151"/>
      <c r="AM1562" s="151"/>
      <c r="AN1562" s="151"/>
      <c r="AO1562" s="151"/>
      <c r="AP1562" s="151"/>
      <c r="AQ1562" s="151"/>
      <c r="AR1562" s="151"/>
      <c r="AS1562" s="151"/>
      <c r="AT1562" s="151"/>
      <c r="AU1562" s="151"/>
      <c r="AV1562" s="151"/>
      <c r="AW1562" s="151"/>
      <c r="AX1562" s="151"/>
      <c r="AY1562" s="151"/>
      <c r="AZ1562" s="151"/>
      <c r="BA1562" s="151"/>
      <c r="BB1562" s="151"/>
      <c r="BC1562" s="151"/>
      <c r="BD1562" s="151"/>
      <c r="BE1562" s="151"/>
      <c r="BF1562" s="151"/>
      <c r="BG1562" s="151"/>
      <c r="BH1562" s="151"/>
    </row>
    <row r="1563" spans="1:60" outlineLevel="1">
      <c r="A1563" s="168">
        <v>167</v>
      </c>
      <c r="B1563" s="169" t="s">
        <v>3142</v>
      </c>
      <c r="C1563" s="185" t="s">
        <v>3143</v>
      </c>
      <c r="D1563" s="170" t="s">
        <v>211</v>
      </c>
      <c r="E1563" s="171">
        <v>1</v>
      </c>
      <c r="F1563" s="172">
        <v>0</v>
      </c>
      <c r="G1563" s="173">
        <f>ROUND(E1563*F1563,2)</f>
        <v>0</v>
      </c>
      <c r="H1563" s="172"/>
      <c r="I1563" s="173">
        <f>ROUND(E1563*H1563,2)</f>
        <v>0</v>
      </c>
      <c r="J1563" s="172"/>
      <c r="K1563" s="173">
        <f>ROUND(E1563*J1563,2)</f>
        <v>0</v>
      </c>
      <c r="L1563" s="173">
        <v>21</v>
      </c>
      <c r="M1563" s="173">
        <f>G1563*(1+L1563/100)</f>
        <v>0</v>
      </c>
      <c r="N1563" s="173">
        <v>0.06</v>
      </c>
      <c r="O1563" s="173">
        <f>ROUND(E1563*N1563,2)</f>
        <v>0.06</v>
      </c>
      <c r="P1563" s="173">
        <v>0</v>
      </c>
      <c r="Q1563" s="173">
        <f>ROUND(E1563*P1563,2)</f>
        <v>0</v>
      </c>
      <c r="R1563" s="173"/>
      <c r="S1563" s="173" t="s">
        <v>212</v>
      </c>
      <c r="T1563" s="174" t="s">
        <v>202</v>
      </c>
      <c r="U1563" s="160">
        <v>0</v>
      </c>
      <c r="V1563" s="160">
        <f>ROUND(E1563*U1563,2)</f>
        <v>0</v>
      </c>
      <c r="W1563" s="160"/>
      <c r="X1563" s="151"/>
      <c r="Y1563" s="151"/>
      <c r="Z1563" s="151"/>
      <c r="AA1563" s="151"/>
      <c r="AB1563" s="151"/>
      <c r="AC1563" s="151"/>
      <c r="AD1563" s="151"/>
      <c r="AE1563" s="151"/>
      <c r="AF1563" s="151"/>
      <c r="AG1563" s="151" t="s">
        <v>1002</v>
      </c>
      <c r="AH1563" s="151"/>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row>
    <row r="1564" spans="1:60" outlineLevel="1">
      <c r="A1564" s="158"/>
      <c r="B1564" s="159"/>
      <c r="C1564" s="198" t="s">
        <v>3144</v>
      </c>
      <c r="D1564" s="190"/>
      <c r="E1564" s="191">
        <v>1</v>
      </c>
      <c r="F1564" s="160"/>
      <c r="G1564" s="160"/>
      <c r="H1564" s="160"/>
      <c r="I1564" s="160"/>
      <c r="J1564" s="160"/>
      <c r="K1564" s="160"/>
      <c r="L1564" s="160"/>
      <c r="M1564" s="160"/>
      <c r="N1564" s="160"/>
      <c r="O1564" s="160"/>
      <c r="P1564" s="160"/>
      <c r="Q1564" s="160"/>
      <c r="R1564" s="160"/>
      <c r="S1564" s="160"/>
      <c r="T1564" s="160"/>
      <c r="U1564" s="160"/>
      <c r="V1564" s="160"/>
      <c r="W1564" s="160"/>
      <c r="X1564" s="151"/>
      <c r="Y1564" s="151"/>
      <c r="Z1564" s="151"/>
      <c r="AA1564" s="151"/>
      <c r="AB1564" s="151"/>
      <c r="AC1564" s="151"/>
      <c r="AD1564" s="151"/>
      <c r="AE1564" s="151"/>
      <c r="AF1564" s="151"/>
      <c r="AG1564" s="151" t="s">
        <v>250</v>
      </c>
      <c r="AH1564" s="151">
        <v>0</v>
      </c>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row>
    <row r="1565" spans="1:60" outlineLevel="1">
      <c r="A1565" s="168">
        <v>168</v>
      </c>
      <c r="B1565" s="169" t="s">
        <v>3145</v>
      </c>
      <c r="C1565" s="185" t="s">
        <v>3146</v>
      </c>
      <c r="D1565" s="170" t="s">
        <v>211</v>
      </c>
      <c r="E1565" s="171">
        <v>1</v>
      </c>
      <c r="F1565" s="172">
        <v>0</v>
      </c>
      <c r="G1565" s="173">
        <f>ROUND(E1565*F1565,2)</f>
        <v>0</v>
      </c>
      <c r="H1565" s="172"/>
      <c r="I1565" s="173">
        <f>ROUND(E1565*H1565,2)</f>
        <v>0</v>
      </c>
      <c r="J1565" s="172"/>
      <c r="K1565" s="173">
        <f>ROUND(E1565*J1565,2)</f>
        <v>0</v>
      </c>
      <c r="L1565" s="173">
        <v>21</v>
      </c>
      <c r="M1565" s="173">
        <f>G1565*(1+L1565/100)</f>
        <v>0</v>
      </c>
      <c r="N1565" s="173">
        <v>0.06</v>
      </c>
      <c r="O1565" s="173">
        <f>ROUND(E1565*N1565,2)</f>
        <v>0.06</v>
      </c>
      <c r="P1565" s="173">
        <v>0</v>
      </c>
      <c r="Q1565" s="173">
        <f>ROUND(E1565*P1565,2)</f>
        <v>0</v>
      </c>
      <c r="R1565" s="173"/>
      <c r="S1565" s="173" t="s">
        <v>212</v>
      </c>
      <c r="T1565" s="174" t="s">
        <v>202</v>
      </c>
      <c r="U1565" s="160">
        <v>0</v>
      </c>
      <c r="V1565" s="160">
        <f>ROUND(E1565*U1565,2)</f>
        <v>0</v>
      </c>
      <c r="W1565" s="160"/>
      <c r="X1565" s="151"/>
      <c r="Y1565" s="151"/>
      <c r="Z1565" s="151"/>
      <c r="AA1565" s="151"/>
      <c r="AB1565" s="151"/>
      <c r="AC1565" s="151"/>
      <c r="AD1565" s="151"/>
      <c r="AE1565" s="151"/>
      <c r="AF1565" s="151"/>
      <c r="AG1565" s="151" t="s">
        <v>1002</v>
      </c>
      <c r="AH1565" s="151"/>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row>
    <row r="1566" spans="1:60" outlineLevel="1">
      <c r="A1566" s="158"/>
      <c r="B1566" s="159"/>
      <c r="C1566" s="198" t="s">
        <v>3147</v>
      </c>
      <c r="D1566" s="190"/>
      <c r="E1566" s="191">
        <v>1</v>
      </c>
      <c r="F1566" s="160"/>
      <c r="G1566" s="160"/>
      <c r="H1566" s="160"/>
      <c r="I1566" s="160"/>
      <c r="J1566" s="160"/>
      <c r="K1566" s="160"/>
      <c r="L1566" s="160"/>
      <c r="M1566" s="160"/>
      <c r="N1566" s="160"/>
      <c r="O1566" s="160"/>
      <c r="P1566" s="160"/>
      <c r="Q1566" s="160"/>
      <c r="R1566" s="160"/>
      <c r="S1566" s="160"/>
      <c r="T1566" s="160"/>
      <c r="U1566" s="160"/>
      <c r="V1566" s="160"/>
      <c r="W1566" s="160"/>
      <c r="X1566" s="151"/>
      <c r="Y1566" s="151"/>
      <c r="Z1566" s="151"/>
      <c r="AA1566" s="151"/>
      <c r="AB1566" s="151"/>
      <c r="AC1566" s="151"/>
      <c r="AD1566" s="151"/>
      <c r="AE1566" s="151"/>
      <c r="AF1566" s="151"/>
      <c r="AG1566" s="151" t="s">
        <v>250</v>
      </c>
      <c r="AH1566" s="151">
        <v>0</v>
      </c>
      <c r="AI1566" s="151"/>
      <c r="AJ1566" s="151"/>
      <c r="AK1566" s="151"/>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row>
    <row r="1567" spans="1:60" outlineLevel="1">
      <c r="A1567" s="168">
        <v>169</v>
      </c>
      <c r="B1567" s="169" t="s">
        <v>3148</v>
      </c>
      <c r="C1567" s="185" t="s">
        <v>3149</v>
      </c>
      <c r="D1567" s="170" t="s">
        <v>211</v>
      </c>
      <c r="E1567" s="171">
        <v>1</v>
      </c>
      <c r="F1567" s="172">
        <v>0</v>
      </c>
      <c r="G1567" s="173">
        <f>ROUND(E1567*F1567,2)</f>
        <v>0</v>
      </c>
      <c r="H1567" s="172"/>
      <c r="I1567" s="173">
        <f>ROUND(E1567*H1567,2)</f>
        <v>0</v>
      </c>
      <c r="J1567" s="172"/>
      <c r="K1567" s="173">
        <f>ROUND(E1567*J1567,2)</f>
        <v>0</v>
      </c>
      <c r="L1567" s="173">
        <v>21</v>
      </c>
      <c r="M1567" s="173">
        <f>G1567*(1+L1567/100)</f>
        <v>0</v>
      </c>
      <c r="N1567" s="173">
        <v>0.06</v>
      </c>
      <c r="O1567" s="173">
        <f>ROUND(E1567*N1567,2)</f>
        <v>0.06</v>
      </c>
      <c r="P1567" s="173">
        <v>0</v>
      </c>
      <c r="Q1567" s="173">
        <f>ROUND(E1567*P1567,2)</f>
        <v>0</v>
      </c>
      <c r="R1567" s="173"/>
      <c r="S1567" s="173" t="s">
        <v>212</v>
      </c>
      <c r="T1567" s="174" t="s">
        <v>202</v>
      </c>
      <c r="U1567" s="160">
        <v>0</v>
      </c>
      <c r="V1567" s="160">
        <f>ROUND(E1567*U1567,2)</f>
        <v>0</v>
      </c>
      <c r="W1567" s="160"/>
      <c r="X1567" s="151"/>
      <c r="Y1567" s="151"/>
      <c r="Z1567" s="151"/>
      <c r="AA1567" s="151"/>
      <c r="AB1567" s="151"/>
      <c r="AC1567" s="151"/>
      <c r="AD1567" s="151"/>
      <c r="AE1567" s="151"/>
      <c r="AF1567" s="151"/>
      <c r="AG1567" s="151" t="s">
        <v>1002</v>
      </c>
      <c r="AH1567" s="151"/>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row>
    <row r="1568" spans="1:60" outlineLevel="1">
      <c r="A1568" s="158"/>
      <c r="B1568" s="159"/>
      <c r="C1568" s="198" t="s">
        <v>3150</v>
      </c>
      <c r="D1568" s="190"/>
      <c r="E1568" s="191">
        <v>1</v>
      </c>
      <c r="F1568" s="160"/>
      <c r="G1568" s="160"/>
      <c r="H1568" s="160"/>
      <c r="I1568" s="160"/>
      <c r="J1568" s="160"/>
      <c r="K1568" s="160"/>
      <c r="L1568" s="160"/>
      <c r="M1568" s="160"/>
      <c r="N1568" s="160"/>
      <c r="O1568" s="160"/>
      <c r="P1568" s="160"/>
      <c r="Q1568" s="160"/>
      <c r="R1568" s="160"/>
      <c r="S1568" s="160"/>
      <c r="T1568" s="160"/>
      <c r="U1568" s="160"/>
      <c r="V1568" s="160"/>
      <c r="W1568" s="160"/>
      <c r="X1568" s="151"/>
      <c r="Y1568" s="151"/>
      <c r="Z1568" s="151"/>
      <c r="AA1568" s="151"/>
      <c r="AB1568" s="151"/>
      <c r="AC1568" s="151"/>
      <c r="AD1568" s="151"/>
      <c r="AE1568" s="151"/>
      <c r="AF1568" s="151"/>
      <c r="AG1568" s="151" t="s">
        <v>250</v>
      </c>
      <c r="AH1568" s="151">
        <v>0</v>
      </c>
      <c r="AI1568" s="151"/>
      <c r="AJ1568" s="151"/>
      <c r="AK1568" s="151"/>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row>
    <row r="1569" spans="1:60" outlineLevel="1">
      <c r="A1569" s="168">
        <v>170</v>
      </c>
      <c r="B1569" s="169" t="s">
        <v>3151</v>
      </c>
      <c r="C1569" s="185" t="s">
        <v>3152</v>
      </c>
      <c r="D1569" s="170" t="s">
        <v>211</v>
      </c>
      <c r="E1569" s="171">
        <v>5</v>
      </c>
      <c r="F1569" s="172">
        <v>0</v>
      </c>
      <c r="G1569" s="173">
        <f>ROUND(E1569*F1569,2)</f>
        <v>0</v>
      </c>
      <c r="H1569" s="172"/>
      <c r="I1569" s="173">
        <f>ROUND(E1569*H1569,2)</f>
        <v>0</v>
      </c>
      <c r="J1569" s="172"/>
      <c r="K1569" s="173">
        <f>ROUND(E1569*J1569,2)</f>
        <v>0</v>
      </c>
      <c r="L1569" s="173">
        <v>21</v>
      </c>
      <c r="M1569" s="173">
        <f>G1569*(1+L1569/100)</f>
        <v>0</v>
      </c>
      <c r="N1569" s="173">
        <v>0.06</v>
      </c>
      <c r="O1569" s="173">
        <f>ROUND(E1569*N1569,2)</f>
        <v>0.3</v>
      </c>
      <c r="P1569" s="173">
        <v>0</v>
      </c>
      <c r="Q1569" s="173">
        <f>ROUND(E1569*P1569,2)</f>
        <v>0</v>
      </c>
      <c r="R1569" s="173"/>
      <c r="S1569" s="173" t="s">
        <v>212</v>
      </c>
      <c r="T1569" s="174" t="s">
        <v>202</v>
      </c>
      <c r="U1569" s="160">
        <v>0</v>
      </c>
      <c r="V1569" s="160">
        <f>ROUND(E1569*U1569,2)</f>
        <v>0</v>
      </c>
      <c r="W1569" s="160"/>
      <c r="X1569" s="151"/>
      <c r="Y1569" s="151"/>
      <c r="Z1569" s="151"/>
      <c r="AA1569" s="151"/>
      <c r="AB1569" s="151"/>
      <c r="AC1569" s="151"/>
      <c r="AD1569" s="151"/>
      <c r="AE1569" s="151"/>
      <c r="AF1569" s="151"/>
      <c r="AG1569" s="151" t="s">
        <v>1002</v>
      </c>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row>
    <row r="1570" spans="1:60" outlineLevel="1">
      <c r="A1570" s="158"/>
      <c r="B1570" s="159"/>
      <c r="C1570" s="198" t="s">
        <v>3153</v>
      </c>
      <c r="D1570" s="190"/>
      <c r="E1570" s="191">
        <v>5</v>
      </c>
      <c r="F1570" s="160"/>
      <c r="G1570" s="160"/>
      <c r="H1570" s="160"/>
      <c r="I1570" s="160"/>
      <c r="J1570" s="160"/>
      <c r="K1570" s="160"/>
      <c r="L1570" s="160"/>
      <c r="M1570" s="160"/>
      <c r="N1570" s="160"/>
      <c r="O1570" s="160"/>
      <c r="P1570" s="160"/>
      <c r="Q1570" s="160"/>
      <c r="R1570" s="160"/>
      <c r="S1570" s="160"/>
      <c r="T1570" s="160"/>
      <c r="U1570" s="160"/>
      <c r="V1570" s="160"/>
      <c r="W1570" s="160"/>
      <c r="X1570" s="151"/>
      <c r="Y1570" s="151"/>
      <c r="Z1570" s="151"/>
      <c r="AA1570" s="151"/>
      <c r="AB1570" s="151"/>
      <c r="AC1570" s="151"/>
      <c r="AD1570" s="151"/>
      <c r="AE1570" s="151"/>
      <c r="AF1570" s="151"/>
      <c r="AG1570" s="151" t="s">
        <v>250</v>
      </c>
      <c r="AH1570" s="151">
        <v>0</v>
      </c>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row>
    <row r="1571" spans="1:60" outlineLevel="1">
      <c r="A1571" s="168">
        <v>171</v>
      </c>
      <c r="B1571" s="169" t="s">
        <v>3154</v>
      </c>
      <c r="C1571" s="185" t="s">
        <v>3155</v>
      </c>
      <c r="D1571" s="170" t="s">
        <v>211</v>
      </c>
      <c r="E1571" s="171">
        <v>6</v>
      </c>
      <c r="F1571" s="172">
        <v>0</v>
      </c>
      <c r="G1571" s="173">
        <f>ROUND(E1571*F1571,2)</f>
        <v>0</v>
      </c>
      <c r="H1571" s="172"/>
      <c r="I1571" s="173">
        <f>ROUND(E1571*H1571,2)</f>
        <v>0</v>
      </c>
      <c r="J1571" s="172"/>
      <c r="K1571" s="173">
        <f>ROUND(E1571*J1571,2)</f>
        <v>0</v>
      </c>
      <c r="L1571" s="173">
        <v>21</v>
      </c>
      <c r="M1571" s="173">
        <f>G1571*(1+L1571/100)</f>
        <v>0</v>
      </c>
      <c r="N1571" s="173">
        <v>0.06</v>
      </c>
      <c r="O1571" s="173">
        <f>ROUND(E1571*N1571,2)</f>
        <v>0.36</v>
      </c>
      <c r="P1571" s="173">
        <v>0</v>
      </c>
      <c r="Q1571" s="173">
        <f>ROUND(E1571*P1571,2)</f>
        <v>0</v>
      </c>
      <c r="R1571" s="173"/>
      <c r="S1571" s="173" t="s">
        <v>212</v>
      </c>
      <c r="T1571" s="174" t="s">
        <v>202</v>
      </c>
      <c r="U1571" s="160">
        <v>0</v>
      </c>
      <c r="V1571" s="160">
        <f>ROUND(E1571*U1571,2)</f>
        <v>0</v>
      </c>
      <c r="W1571" s="160"/>
      <c r="X1571" s="151"/>
      <c r="Y1571" s="151"/>
      <c r="Z1571" s="151"/>
      <c r="AA1571" s="151"/>
      <c r="AB1571" s="151"/>
      <c r="AC1571" s="151"/>
      <c r="AD1571" s="151"/>
      <c r="AE1571" s="151"/>
      <c r="AF1571" s="151"/>
      <c r="AG1571" s="151" t="s">
        <v>1002</v>
      </c>
      <c r="AH1571" s="151"/>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row>
    <row r="1572" spans="1:60" outlineLevel="1">
      <c r="A1572" s="158"/>
      <c r="B1572" s="159"/>
      <c r="C1572" s="198" t="s">
        <v>3156</v>
      </c>
      <c r="D1572" s="190"/>
      <c r="E1572" s="191">
        <v>6</v>
      </c>
      <c r="F1572" s="160"/>
      <c r="G1572" s="160"/>
      <c r="H1572" s="160"/>
      <c r="I1572" s="160"/>
      <c r="J1572" s="160"/>
      <c r="K1572" s="160"/>
      <c r="L1572" s="160"/>
      <c r="M1572" s="160"/>
      <c r="N1572" s="160"/>
      <c r="O1572" s="160"/>
      <c r="P1572" s="160"/>
      <c r="Q1572" s="160"/>
      <c r="R1572" s="160"/>
      <c r="S1572" s="160"/>
      <c r="T1572" s="160"/>
      <c r="U1572" s="160"/>
      <c r="V1572" s="160"/>
      <c r="W1572" s="160"/>
      <c r="X1572" s="151"/>
      <c r="Y1572" s="151"/>
      <c r="Z1572" s="151"/>
      <c r="AA1572" s="151"/>
      <c r="AB1572" s="151"/>
      <c r="AC1572" s="151"/>
      <c r="AD1572" s="151"/>
      <c r="AE1572" s="151"/>
      <c r="AF1572" s="151"/>
      <c r="AG1572" s="151" t="s">
        <v>250</v>
      </c>
      <c r="AH1572" s="151">
        <v>0</v>
      </c>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row>
    <row r="1573" spans="1:60" outlineLevel="1">
      <c r="A1573" s="168">
        <v>172</v>
      </c>
      <c r="B1573" s="169" t="s">
        <v>3157</v>
      </c>
      <c r="C1573" s="185" t="s">
        <v>3158</v>
      </c>
      <c r="D1573" s="170" t="s">
        <v>211</v>
      </c>
      <c r="E1573" s="171">
        <v>12</v>
      </c>
      <c r="F1573" s="172">
        <v>0</v>
      </c>
      <c r="G1573" s="173">
        <f>ROUND(E1573*F1573,2)</f>
        <v>0</v>
      </c>
      <c r="H1573" s="172"/>
      <c r="I1573" s="173">
        <f>ROUND(E1573*H1573,2)</f>
        <v>0</v>
      </c>
      <c r="J1573" s="172"/>
      <c r="K1573" s="173">
        <f>ROUND(E1573*J1573,2)</f>
        <v>0</v>
      </c>
      <c r="L1573" s="173">
        <v>21</v>
      </c>
      <c r="M1573" s="173">
        <f>G1573*(1+L1573/100)</f>
        <v>0</v>
      </c>
      <c r="N1573" s="173">
        <v>0.06</v>
      </c>
      <c r="O1573" s="173">
        <f>ROUND(E1573*N1573,2)</f>
        <v>0.72</v>
      </c>
      <c r="P1573" s="173">
        <v>0</v>
      </c>
      <c r="Q1573" s="173">
        <f>ROUND(E1573*P1573,2)</f>
        <v>0</v>
      </c>
      <c r="R1573" s="173"/>
      <c r="S1573" s="173" t="s">
        <v>212</v>
      </c>
      <c r="T1573" s="174" t="s">
        <v>202</v>
      </c>
      <c r="U1573" s="160">
        <v>0</v>
      </c>
      <c r="V1573" s="160">
        <f>ROUND(E1573*U1573,2)</f>
        <v>0</v>
      </c>
      <c r="W1573" s="160"/>
      <c r="X1573" s="151"/>
      <c r="Y1573" s="151"/>
      <c r="Z1573" s="151"/>
      <c r="AA1573" s="151"/>
      <c r="AB1573" s="151"/>
      <c r="AC1573" s="151"/>
      <c r="AD1573" s="151"/>
      <c r="AE1573" s="151"/>
      <c r="AF1573" s="151"/>
      <c r="AG1573" s="151" t="s">
        <v>1002</v>
      </c>
      <c r="AH1573" s="151"/>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row>
    <row r="1574" spans="1:60" outlineLevel="1">
      <c r="A1574" s="158"/>
      <c r="B1574" s="159"/>
      <c r="C1574" s="198" t="s">
        <v>3159</v>
      </c>
      <c r="D1574" s="190"/>
      <c r="E1574" s="191">
        <v>12</v>
      </c>
      <c r="F1574" s="160"/>
      <c r="G1574" s="160"/>
      <c r="H1574" s="160"/>
      <c r="I1574" s="160"/>
      <c r="J1574" s="160"/>
      <c r="K1574" s="160"/>
      <c r="L1574" s="160"/>
      <c r="M1574" s="160"/>
      <c r="N1574" s="160"/>
      <c r="O1574" s="160"/>
      <c r="P1574" s="160"/>
      <c r="Q1574" s="160"/>
      <c r="R1574" s="160"/>
      <c r="S1574" s="160"/>
      <c r="T1574" s="160"/>
      <c r="U1574" s="160"/>
      <c r="V1574" s="160"/>
      <c r="W1574" s="160"/>
      <c r="X1574" s="151"/>
      <c r="Y1574" s="151"/>
      <c r="Z1574" s="151"/>
      <c r="AA1574" s="151"/>
      <c r="AB1574" s="151"/>
      <c r="AC1574" s="151"/>
      <c r="AD1574" s="151"/>
      <c r="AE1574" s="151"/>
      <c r="AF1574" s="151"/>
      <c r="AG1574" s="151" t="s">
        <v>250</v>
      </c>
      <c r="AH1574" s="151">
        <v>0</v>
      </c>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row>
    <row r="1575" spans="1:60" outlineLevel="1">
      <c r="A1575" s="168">
        <v>173</v>
      </c>
      <c r="B1575" s="169" t="s">
        <v>3160</v>
      </c>
      <c r="C1575" s="185" t="s">
        <v>3161</v>
      </c>
      <c r="D1575" s="170" t="s">
        <v>211</v>
      </c>
      <c r="E1575" s="171">
        <v>1</v>
      </c>
      <c r="F1575" s="172">
        <v>0</v>
      </c>
      <c r="G1575" s="173">
        <f>ROUND(E1575*F1575,2)</f>
        <v>0</v>
      </c>
      <c r="H1575" s="172"/>
      <c r="I1575" s="173">
        <f>ROUND(E1575*H1575,2)</f>
        <v>0</v>
      </c>
      <c r="J1575" s="172"/>
      <c r="K1575" s="173">
        <f>ROUND(E1575*J1575,2)</f>
        <v>0</v>
      </c>
      <c r="L1575" s="173">
        <v>21</v>
      </c>
      <c r="M1575" s="173">
        <f>G1575*(1+L1575/100)</f>
        <v>0</v>
      </c>
      <c r="N1575" s="173">
        <v>0.06</v>
      </c>
      <c r="O1575" s="173">
        <f>ROUND(E1575*N1575,2)</f>
        <v>0.06</v>
      </c>
      <c r="P1575" s="173">
        <v>0</v>
      </c>
      <c r="Q1575" s="173">
        <f>ROUND(E1575*P1575,2)</f>
        <v>0</v>
      </c>
      <c r="R1575" s="173"/>
      <c r="S1575" s="173" t="s">
        <v>212</v>
      </c>
      <c r="T1575" s="174" t="s">
        <v>202</v>
      </c>
      <c r="U1575" s="160">
        <v>0</v>
      </c>
      <c r="V1575" s="160">
        <f>ROUND(E1575*U1575,2)</f>
        <v>0</v>
      </c>
      <c r="W1575" s="160"/>
      <c r="X1575" s="151"/>
      <c r="Y1575" s="151"/>
      <c r="Z1575" s="151"/>
      <c r="AA1575" s="151"/>
      <c r="AB1575" s="151"/>
      <c r="AC1575" s="151"/>
      <c r="AD1575" s="151"/>
      <c r="AE1575" s="151"/>
      <c r="AF1575" s="151"/>
      <c r="AG1575" s="151" t="s">
        <v>1002</v>
      </c>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row>
    <row r="1576" spans="1:60" outlineLevel="1">
      <c r="A1576" s="158"/>
      <c r="B1576" s="159"/>
      <c r="C1576" s="198" t="s">
        <v>3162</v>
      </c>
      <c r="D1576" s="190"/>
      <c r="E1576" s="191">
        <v>1</v>
      </c>
      <c r="F1576" s="160"/>
      <c r="G1576" s="160"/>
      <c r="H1576" s="160"/>
      <c r="I1576" s="160"/>
      <c r="J1576" s="160"/>
      <c r="K1576" s="160"/>
      <c r="L1576" s="160"/>
      <c r="M1576" s="160"/>
      <c r="N1576" s="160"/>
      <c r="O1576" s="160"/>
      <c r="P1576" s="160"/>
      <c r="Q1576" s="160"/>
      <c r="R1576" s="160"/>
      <c r="S1576" s="160"/>
      <c r="T1576" s="160"/>
      <c r="U1576" s="160"/>
      <c r="V1576" s="160"/>
      <c r="W1576" s="160"/>
      <c r="X1576" s="151"/>
      <c r="Y1576" s="151"/>
      <c r="Z1576" s="151"/>
      <c r="AA1576" s="151"/>
      <c r="AB1576" s="151"/>
      <c r="AC1576" s="151"/>
      <c r="AD1576" s="151"/>
      <c r="AE1576" s="151"/>
      <c r="AF1576" s="151"/>
      <c r="AG1576" s="151" t="s">
        <v>250</v>
      </c>
      <c r="AH1576" s="151">
        <v>0</v>
      </c>
      <c r="AI1576" s="151"/>
      <c r="AJ1576" s="151"/>
      <c r="AK1576" s="151"/>
      <c r="AL1576" s="151"/>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row>
    <row r="1577" spans="1:60" outlineLevel="1">
      <c r="A1577" s="168">
        <v>174</v>
      </c>
      <c r="B1577" s="169" t="s">
        <v>3163</v>
      </c>
      <c r="C1577" s="185" t="s">
        <v>3164</v>
      </c>
      <c r="D1577" s="170" t="s">
        <v>211</v>
      </c>
      <c r="E1577" s="171">
        <v>1</v>
      </c>
      <c r="F1577" s="172">
        <v>0</v>
      </c>
      <c r="G1577" s="173">
        <f>ROUND(E1577*F1577,2)</f>
        <v>0</v>
      </c>
      <c r="H1577" s="172"/>
      <c r="I1577" s="173">
        <f>ROUND(E1577*H1577,2)</f>
        <v>0</v>
      </c>
      <c r="J1577" s="172"/>
      <c r="K1577" s="173">
        <f>ROUND(E1577*J1577,2)</f>
        <v>0</v>
      </c>
      <c r="L1577" s="173">
        <v>21</v>
      </c>
      <c r="M1577" s="173">
        <f>G1577*(1+L1577/100)</f>
        <v>0</v>
      </c>
      <c r="N1577" s="173">
        <v>0.06</v>
      </c>
      <c r="O1577" s="173">
        <f>ROUND(E1577*N1577,2)</f>
        <v>0.06</v>
      </c>
      <c r="P1577" s="173">
        <v>0</v>
      </c>
      <c r="Q1577" s="173">
        <f>ROUND(E1577*P1577,2)</f>
        <v>0</v>
      </c>
      <c r="R1577" s="173"/>
      <c r="S1577" s="173" t="s">
        <v>212</v>
      </c>
      <c r="T1577" s="174" t="s">
        <v>202</v>
      </c>
      <c r="U1577" s="160">
        <v>0</v>
      </c>
      <c r="V1577" s="160">
        <f>ROUND(E1577*U1577,2)</f>
        <v>0</v>
      </c>
      <c r="W1577" s="160"/>
      <c r="X1577" s="151"/>
      <c r="Y1577" s="151"/>
      <c r="Z1577" s="151"/>
      <c r="AA1577" s="151"/>
      <c r="AB1577" s="151"/>
      <c r="AC1577" s="151"/>
      <c r="AD1577" s="151"/>
      <c r="AE1577" s="151"/>
      <c r="AF1577" s="151"/>
      <c r="AG1577" s="151" t="s">
        <v>1002</v>
      </c>
      <c r="AH1577" s="151"/>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row>
    <row r="1578" spans="1:60" outlineLevel="1">
      <c r="A1578" s="158"/>
      <c r="B1578" s="159"/>
      <c r="C1578" s="198" t="s">
        <v>3165</v>
      </c>
      <c r="D1578" s="190"/>
      <c r="E1578" s="191">
        <v>1</v>
      </c>
      <c r="F1578" s="160"/>
      <c r="G1578" s="160"/>
      <c r="H1578" s="160"/>
      <c r="I1578" s="160"/>
      <c r="J1578" s="160"/>
      <c r="K1578" s="160"/>
      <c r="L1578" s="160"/>
      <c r="M1578" s="160"/>
      <c r="N1578" s="160"/>
      <c r="O1578" s="160"/>
      <c r="P1578" s="160"/>
      <c r="Q1578" s="160"/>
      <c r="R1578" s="160"/>
      <c r="S1578" s="160"/>
      <c r="T1578" s="160"/>
      <c r="U1578" s="160"/>
      <c r="V1578" s="160"/>
      <c r="W1578" s="160"/>
      <c r="X1578" s="151"/>
      <c r="Y1578" s="151"/>
      <c r="Z1578" s="151"/>
      <c r="AA1578" s="151"/>
      <c r="AB1578" s="151"/>
      <c r="AC1578" s="151"/>
      <c r="AD1578" s="151"/>
      <c r="AE1578" s="151"/>
      <c r="AF1578" s="151"/>
      <c r="AG1578" s="151" t="s">
        <v>250</v>
      </c>
      <c r="AH1578" s="151">
        <v>0</v>
      </c>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row>
    <row r="1579" spans="1:60" outlineLevel="1">
      <c r="A1579" s="168">
        <v>175</v>
      </c>
      <c r="B1579" s="169" t="s">
        <v>3166</v>
      </c>
      <c r="C1579" s="185" t="s">
        <v>3167</v>
      </c>
      <c r="D1579" s="170" t="s">
        <v>211</v>
      </c>
      <c r="E1579" s="171">
        <v>1</v>
      </c>
      <c r="F1579" s="172">
        <v>0</v>
      </c>
      <c r="G1579" s="173">
        <f>ROUND(E1579*F1579,2)</f>
        <v>0</v>
      </c>
      <c r="H1579" s="172"/>
      <c r="I1579" s="173">
        <f>ROUND(E1579*H1579,2)</f>
        <v>0</v>
      </c>
      <c r="J1579" s="172"/>
      <c r="K1579" s="173">
        <f>ROUND(E1579*J1579,2)</f>
        <v>0</v>
      </c>
      <c r="L1579" s="173">
        <v>21</v>
      </c>
      <c r="M1579" s="173">
        <f>G1579*(1+L1579/100)</f>
        <v>0</v>
      </c>
      <c r="N1579" s="173">
        <v>0.06</v>
      </c>
      <c r="O1579" s="173">
        <f>ROUND(E1579*N1579,2)</f>
        <v>0.06</v>
      </c>
      <c r="P1579" s="173">
        <v>0</v>
      </c>
      <c r="Q1579" s="173">
        <f>ROUND(E1579*P1579,2)</f>
        <v>0</v>
      </c>
      <c r="R1579" s="173"/>
      <c r="S1579" s="173" t="s">
        <v>212</v>
      </c>
      <c r="T1579" s="174" t="s">
        <v>202</v>
      </c>
      <c r="U1579" s="160">
        <v>0</v>
      </c>
      <c r="V1579" s="160">
        <f>ROUND(E1579*U1579,2)</f>
        <v>0</v>
      </c>
      <c r="W1579" s="160"/>
      <c r="X1579" s="151"/>
      <c r="Y1579" s="151"/>
      <c r="Z1579" s="151"/>
      <c r="AA1579" s="151"/>
      <c r="AB1579" s="151"/>
      <c r="AC1579" s="151"/>
      <c r="AD1579" s="151"/>
      <c r="AE1579" s="151"/>
      <c r="AF1579" s="151"/>
      <c r="AG1579" s="151" t="s">
        <v>1002</v>
      </c>
      <c r="AH1579" s="151"/>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row>
    <row r="1580" spans="1:60" outlineLevel="1">
      <c r="A1580" s="158"/>
      <c r="B1580" s="159"/>
      <c r="C1580" s="198" t="s">
        <v>3168</v>
      </c>
      <c r="D1580" s="190"/>
      <c r="E1580" s="191">
        <v>1</v>
      </c>
      <c r="F1580" s="160"/>
      <c r="G1580" s="160"/>
      <c r="H1580" s="160"/>
      <c r="I1580" s="160"/>
      <c r="J1580" s="160"/>
      <c r="K1580" s="160"/>
      <c r="L1580" s="160"/>
      <c r="M1580" s="160"/>
      <c r="N1580" s="160"/>
      <c r="O1580" s="160"/>
      <c r="P1580" s="160"/>
      <c r="Q1580" s="160"/>
      <c r="R1580" s="160"/>
      <c r="S1580" s="160"/>
      <c r="T1580" s="160"/>
      <c r="U1580" s="160"/>
      <c r="V1580" s="160"/>
      <c r="W1580" s="160"/>
      <c r="X1580" s="151"/>
      <c r="Y1580" s="151"/>
      <c r="Z1580" s="151"/>
      <c r="AA1580" s="151"/>
      <c r="AB1580" s="151"/>
      <c r="AC1580" s="151"/>
      <c r="AD1580" s="151"/>
      <c r="AE1580" s="151"/>
      <c r="AF1580" s="151"/>
      <c r="AG1580" s="151" t="s">
        <v>250</v>
      </c>
      <c r="AH1580" s="151">
        <v>0</v>
      </c>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row>
    <row r="1581" spans="1:60" outlineLevel="1">
      <c r="A1581" s="168">
        <v>176</v>
      </c>
      <c r="B1581" s="169" t="s">
        <v>3169</v>
      </c>
      <c r="C1581" s="185" t="s">
        <v>3170</v>
      </c>
      <c r="D1581" s="170" t="s">
        <v>211</v>
      </c>
      <c r="E1581" s="171">
        <v>1</v>
      </c>
      <c r="F1581" s="172">
        <v>0</v>
      </c>
      <c r="G1581" s="173">
        <f>ROUND(E1581*F1581,2)</f>
        <v>0</v>
      </c>
      <c r="H1581" s="172"/>
      <c r="I1581" s="173">
        <f>ROUND(E1581*H1581,2)</f>
        <v>0</v>
      </c>
      <c r="J1581" s="172"/>
      <c r="K1581" s="173">
        <f>ROUND(E1581*J1581,2)</f>
        <v>0</v>
      </c>
      <c r="L1581" s="173">
        <v>21</v>
      </c>
      <c r="M1581" s="173">
        <f>G1581*(1+L1581/100)</f>
        <v>0</v>
      </c>
      <c r="N1581" s="173">
        <v>0.06</v>
      </c>
      <c r="O1581" s="173">
        <f>ROUND(E1581*N1581,2)</f>
        <v>0.06</v>
      </c>
      <c r="P1581" s="173">
        <v>0</v>
      </c>
      <c r="Q1581" s="173">
        <f>ROUND(E1581*P1581,2)</f>
        <v>0</v>
      </c>
      <c r="R1581" s="173"/>
      <c r="S1581" s="173" t="s">
        <v>212</v>
      </c>
      <c r="T1581" s="174" t="s">
        <v>202</v>
      </c>
      <c r="U1581" s="160">
        <v>0</v>
      </c>
      <c r="V1581" s="160">
        <f>ROUND(E1581*U1581,2)</f>
        <v>0</v>
      </c>
      <c r="W1581" s="160"/>
      <c r="X1581" s="151"/>
      <c r="Y1581" s="151"/>
      <c r="Z1581" s="151"/>
      <c r="AA1581" s="151"/>
      <c r="AB1581" s="151"/>
      <c r="AC1581" s="151"/>
      <c r="AD1581" s="151"/>
      <c r="AE1581" s="151"/>
      <c r="AF1581" s="151"/>
      <c r="AG1581" s="151" t="s">
        <v>1002</v>
      </c>
      <c r="AH1581" s="151"/>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row>
    <row r="1582" spans="1:60" outlineLevel="1">
      <c r="A1582" s="158"/>
      <c r="B1582" s="159"/>
      <c r="C1582" s="198" t="s">
        <v>3171</v>
      </c>
      <c r="D1582" s="190"/>
      <c r="E1582" s="191">
        <v>1</v>
      </c>
      <c r="F1582" s="160"/>
      <c r="G1582" s="160"/>
      <c r="H1582" s="160"/>
      <c r="I1582" s="160"/>
      <c r="J1582" s="160"/>
      <c r="K1582" s="160"/>
      <c r="L1582" s="160"/>
      <c r="M1582" s="160"/>
      <c r="N1582" s="160"/>
      <c r="O1582" s="160"/>
      <c r="P1582" s="160"/>
      <c r="Q1582" s="160"/>
      <c r="R1582" s="160"/>
      <c r="S1582" s="160"/>
      <c r="T1582" s="160"/>
      <c r="U1582" s="160"/>
      <c r="V1582" s="160"/>
      <c r="W1582" s="160"/>
      <c r="X1582" s="151"/>
      <c r="Y1582" s="151"/>
      <c r="Z1582" s="151"/>
      <c r="AA1582" s="151"/>
      <c r="AB1582" s="151"/>
      <c r="AC1582" s="151"/>
      <c r="AD1582" s="151"/>
      <c r="AE1582" s="151"/>
      <c r="AF1582" s="151"/>
      <c r="AG1582" s="151" t="s">
        <v>250</v>
      </c>
      <c r="AH1582" s="151">
        <v>0</v>
      </c>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row>
    <row r="1583" spans="1:60" outlineLevel="1">
      <c r="A1583" s="168">
        <v>177</v>
      </c>
      <c r="B1583" s="169" t="s">
        <v>3172</v>
      </c>
      <c r="C1583" s="185" t="s">
        <v>3173</v>
      </c>
      <c r="D1583" s="170" t="s">
        <v>685</v>
      </c>
      <c r="E1583" s="171">
        <v>4.0242100000000001</v>
      </c>
      <c r="F1583" s="172">
        <v>0</v>
      </c>
      <c r="G1583" s="173">
        <f>ROUND(E1583*F1583,2)</f>
        <v>0</v>
      </c>
      <c r="H1583" s="172"/>
      <c r="I1583" s="173">
        <f>ROUND(E1583*H1583,2)</f>
        <v>0</v>
      </c>
      <c r="J1583" s="172"/>
      <c r="K1583" s="173">
        <f>ROUND(E1583*J1583,2)</f>
        <v>0</v>
      </c>
      <c r="L1583" s="173">
        <v>21</v>
      </c>
      <c r="M1583" s="173">
        <f>G1583*(1+L1583/100)</f>
        <v>0</v>
      </c>
      <c r="N1583" s="173">
        <v>0</v>
      </c>
      <c r="O1583" s="173">
        <f>ROUND(E1583*N1583,2)</f>
        <v>0</v>
      </c>
      <c r="P1583" s="173">
        <v>0</v>
      </c>
      <c r="Q1583" s="173">
        <f>ROUND(E1583*P1583,2)</f>
        <v>0</v>
      </c>
      <c r="R1583" s="173" t="s">
        <v>1246</v>
      </c>
      <c r="S1583" s="173" t="s">
        <v>201</v>
      </c>
      <c r="T1583" s="174" t="s">
        <v>245</v>
      </c>
      <c r="U1583" s="160">
        <v>2.4470000000000001</v>
      </c>
      <c r="V1583" s="160">
        <f>ROUND(E1583*U1583,2)</f>
        <v>9.85</v>
      </c>
      <c r="W1583" s="160"/>
      <c r="X1583" s="151"/>
      <c r="Y1583" s="151"/>
      <c r="Z1583" s="151"/>
      <c r="AA1583" s="151"/>
      <c r="AB1583" s="151"/>
      <c r="AC1583" s="151"/>
      <c r="AD1583" s="151"/>
      <c r="AE1583" s="151"/>
      <c r="AF1583" s="151"/>
      <c r="AG1583" s="151" t="s">
        <v>967</v>
      </c>
      <c r="AH1583" s="151"/>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row>
    <row r="1584" spans="1:60" outlineLevel="1">
      <c r="A1584" s="158"/>
      <c r="B1584" s="159"/>
      <c r="C1584" s="315" t="s">
        <v>1024</v>
      </c>
      <c r="D1584" s="316"/>
      <c r="E1584" s="316"/>
      <c r="F1584" s="316"/>
      <c r="G1584" s="316"/>
      <c r="H1584" s="160"/>
      <c r="I1584" s="160"/>
      <c r="J1584" s="160"/>
      <c r="K1584" s="160"/>
      <c r="L1584" s="160"/>
      <c r="M1584" s="160"/>
      <c r="N1584" s="160"/>
      <c r="O1584" s="160"/>
      <c r="P1584" s="160"/>
      <c r="Q1584" s="160"/>
      <c r="R1584" s="160"/>
      <c r="S1584" s="160"/>
      <c r="T1584" s="160"/>
      <c r="U1584" s="160"/>
      <c r="V1584" s="160"/>
      <c r="W1584" s="160"/>
      <c r="X1584" s="151"/>
      <c r="Y1584" s="151"/>
      <c r="Z1584" s="151"/>
      <c r="AA1584" s="151"/>
      <c r="AB1584" s="151"/>
      <c r="AC1584" s="151"/>
      <c r="AD1584" s="151"/>
      <c r="AE1584" s="151"/>
      <c r="AF1584" s="151"/>
      <c r="AG1584" s="151" t="s">
        <v>248</v>
      </c>
      <c r="AH1584" s="151"/>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row>
    <row r="1585" spans="1:60">
      <c r="A1585" s="162" t="s">
        <v>197</v>
      </c>
      <c r="B1585" s="163" t="s">
        <v>151</v>
      </c>
      <c r="C1585" s="184" t="s">
        <v>152</v>
      </c>
      <c r="D1585" s="164"/>
      <c r="E1585" s="165"/>
      <c r="F1585" s="166"/>
      <c r="G1585" s="166">
        <f>SUMIF(AG1586:AG1629,"&lt;&gt;NOR",G1586:G1629)</f>
        <v>0</v>
      </c>
      <c r="H1585" s="166"/>
      <c r="I1585" s="166">
        <f>SUM(I1586:I1629)</f>
        <v>0</v>
      </c>
      <c r="J1585" s="166"/>
      <c r="K1585" s="166">
        <f>SUM(K1586:K1629)</f>
        <v>0</v>
      </c>
      <c r="L1585" s="166"/>
      <c r="M1585" s="166">
        <f>SUM(M1586:M1629)</f>
        <v>0</v>
      </c>
      <c r="N1585" s="166"/>
      <c r="O1585" s="166">
        <f>SUM(O1586:O1629)</f>
        <v>5.65</v>
      </c>
      <c r="P1585" s="166"/>
      <c r="Q1585" s="166">
        <f>SUM(Q1586:Q1629)</f>
        <v>0</v>
      </c>
      <c r="R1585" s="166"/>
      <c r="S1585" s="166"/>
      <c r="T1585" s="167"/>
      <c r="U1585" s="161"/>
      <c r="V1585" s="161">
        <f>SUM(V1586:V1629)</f>
        <v>419.49</v>
      </c>
      <c r="W1585" s="161"/>
      <c r="AG1585" t="s">
        <v>198</v>
      </c>
    </row>
    <row r="1586" spans="1:60" outlineLevel="1">
      <c r="A1586" s="168">
        <v>178</v>
      </c>
      <c r="B1586" s="169" t="s">
        <v>1472</v>
      </c>
      <c r="C1586" s="185" t="s">
        <v>1473</v>
      </c>
      <c r="D1586" s="170" t="s">
        <v>292</v>
      </c>
      <c r="E1586" s="171">
        <v>198.7</v>
      </c>
      <c r="F1586" s="172">
        <v>0</v>
      </c>
      <c r="G1586" s="173">
        <f>ROUND(E1586*F1586,2)</f>
        <v>0</v>
      </c>
      <c r="H1586" s="172"/>
      <c r="I1586" s="173">
        <f>ROUND(E1586*H1586,2)</f>
        <v>0</v>
      </c>
      <c r="J1586" s="172"/>
      <c r="K1586" s="173">
        <f>ROUND(E1586*J1586,2)</f>
        <v>0</v>
      </c>
      <c r="L1586" s="173">
        <v>21</v>
      </c>
      <c r="M1586" s="173">
        <f>G1586*(1+L1586/100)</f>
        <v>0</v>
      </c>
      <c r="N1586" s="173">
        <v>0</v>
      </c>
      <c r="O1586" s="173">
        <f>ROUND(E1586*N1586,2)</f>
        <v>0</v>
      </c>
      <c r="P1586" s="173">
        <v>0</v>
      </c>
      <c r="Q1586" s="173">
        <f>ROUND(E1586*P1586,2)</f>
        <v>0</v>
      </c>
      <c r="R1586" s="173" t="s">
        <v>1376</v>
      </c>
      <c r="S1586" s="173" t="s">
        <v>201</v>
      </c>
      <c r="T1586" s="174" t="s">
        <v>245</v>
      </c>
      <c r="U1586" s="160">
        <v>0.05</v>
      </c>
      <c r="V1586" s="160">
        <f>ROUND(E1586*U1586,2)</f>
        <v>9.94</v>
      </c>
      <c r="W1586" s="160"/>
      <c r="X1586" s="151"/>
      <c r="Y1586" s="151"/>
      <c r="Z1586" s="151"/>
      <c r="AA1586" s="151"/>
      <c r="AB1586" s="151"/>
      <c r="AC1586" s="151"/>
      <c r="AD1586" s="151"/>
      <c r="AE1586" s="151"/>
      <c r="AF1586" s="151"/>
      <c r="AG1586" s="151" t="s">
        <v>246</v>
      </c>
      <c r="AH1586" s="151"/>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row>
    <row r="1587" spans="1:60" outlineLevel="1">
      <c r="A1587" s="158"/>
      <c r="B1587" s="159"/>
      <c r="C1587" s="198" t="s">
        <v>2622</v>
      </c>
      <c r="D1587" s="190"/>
      <c r="E1587" s="191">
        <v>13.8</v>
      </c>
      <c r="F1587" s="160"/>
      <c r="G1587" s="160"/>
      <c r="H1587" s="160"/>
      <c r="I1587" s="160"/>
      <c r="J1587" s="160"/>
      <c r="K1587" s="160"/>
      <c r="L1587" s="160"/>
      <c r="M1587" s="160"/>
      <c r="N1587" s="160"/>
      <c r="O1587" s="160"/>
      <c r="P1587" s="160"/>
      <c r="Q1587" s="160"/>
      <c r="R1587" s="160"/>
      <c r="S1587" s="160"/>
      <c r="T1587" s="160"/>
      <c r="U1587" s="160"/>
      <c r="V1587" s="160"/>
      <c r="W1587" s="160"/>
      <c r="X1587" s="151"/>
      <c r="Y1587" s="151"/>
      <c r="Z1587" s="151"/>
      <c r="AA1587" s="151"/>
      <c r="AB1587" s="151"/>
      <c r="AC1587" s="151"/>
      <c r="AD1587" s="151"/>
      <c r="AE1587" s="151"/>
      <c r="AF1587" s="151"/>
      <c r="AG1587" s="151" t="s">
        <v>250</v>
      </c>
      <c r="AH1587" s="151">
        <v>0</v>
      </c>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row>
    <row r="1588" spans="1:60" outlineLevel="1">
      <c r="A1588" s="158"/>
      <c r="B1588" s="159"/>
      <c r="C1588" s="198" t="s">
        <v>2623</v>
      </c>
      <c r="D1588" s="190"/>
      <c r="E1588" s="191">
        <v>3.5</v>
      </c>
      <c r="F1588" s="160"/>
      <c r="G1588" s="160"/>
      <c r="H1588" s="160"/>
      <c r="I1588" s="160"/>
      <c r="J1588" s="160"/>
      <c r="K1588" s="160"/>
      <c r="L1588" s="160"/>
      <c r="M1588" s="160"/>
      <c r="N1588" s="160"/>
      <c r="O1588" s="160"/>
      <c r="P1588" s="160"/>
      <c r="Q1588" s="160"/>
      <c r="R1588" s="160"/>
      <c r="S1588" s="160"/>
      <c r="T1588" s="160"/>
      <c r="U1588" s="160"/>
      <c r="V1588" s="160"/>
      <c r="W1588" s="160"/>
      <c r="X1588" s="151"/>
      <c r="Y1588" s="151"/>
      <c r="Z1588" s="151"/>
      <c r="AA1588" s="151"/>
      <c r="AB1588" s="151"/>
      <c r="AC1588" s="151"/>
      <c r="AD1588" s="151"/>
      <c r="AE1588" s="151"/>
      <c r="AF1588" s="151"/>
      <c r="AG1588" s="151" t="s">
        <v>250</v>
      </c>
      <c r="AH1588" s="151">
        <v>0</v>
      </c>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row>
    <row r="1589" spans="1:60" outlineLevel="1">
      <c r="A1589" s="158"/>
      <c r="B1589" s="159"/>
      <c r="C1589" s="198" t="s">
        <v>2624</v>
      </c>
      <c r="D1589" s="190"/>
      <c r="E1589" s="191">
        <v>4</v>
      </c>
      <c r="F1589" s="160"/>
      <c r="G1589" s="160"/>
      <c r="H1589" s="160"/>
      <c r="I1589" s="160"/>
      <c r="J1589" s="160"/>
      <c r="K1589" s="160"/>
      <c r="L1589" s="160"/>
      <c r="M1589" s="160"/>
      <c r="N1589" s="160"/>
      <c r="O1589" s="160"/>
      <c r="P1589" s="160"/>
      <c r="Q1589" s="160"/>
      <c r="R1589" s="160"/>
      <c r="S1589" s="160"/>
      <c r="T1589" s="160"/>
      <c r="U1589" s="160"/>
      <c r="V1589" s="160"/>
      <c r="W1589" s="160"/>
      <c r="X1589" s="151"/>
      <c r="Y1589" s="151"/>
      <c r="Z1589" s="151"/>
      <c r="AA1589" s="151"/>
      <c r="AB1589" s="151"/>
      <c r="AC1589" s="151"/>
      <c r="AD1589" s="151"/>
      <c r="AE1589" s="151"/>
      <c r="AF1589" s="151"/>
      <c r="AG1589" s="151" t="s">
        <v>250</v>
      </c>
      <c r="AH1589" s="151">
        <v>0</v>
      </c>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row>
    <row r="1590" spans="1:60" outlineLevel="1">
      <c r="A1590" s="158"/>
      <c r="B1590" s="159"/>
      <c r="C1590" s="198" t="s">
        <v>2625</v>
      </c>
      <c r="D1590" s="190"/>
      <c r="E1590" s="191">
        <v>27</v>
      </c>
      <c r="F1590" s="160"/>
      <c r="G1590" s="160"/>
      <c r="H1590" s="160"/>
      <c r="I1590" s="160"/>
      <c r="J1590" s="160"/>
      <c r="K1590" s="160"/>
      <c r="L1590" s="160"/>
      <c r="M1590" s="160"/>
      <c r="N1590" s="160"/>
      <c r="O1590" s="160"/>
      <c r="P1590" s="160"/>
      <c r="Q1590" s="160"/>
      <c r="R1590" s="160"/>
      <c r="S1590" s="160"/>
      <c r="T1590" s="160"/>
      <c r="U1590" s="160"/>
      <c r="V1590" s="160"/>
      <c r="W1590" s="160"/>
      <c r="X1590" s="151"/>
      <c r="Y1590" s="151"/>
      <c r="Z1590" s="151"/>
      <c r="AA1590" s="151"/>
      <c r="AB1590" s="151"/>
      <c r="AC1590" s="151"/>
      <c r="AD1590" s="151"/>
      <c r="AE1590" s="151"/>
      <c r="AF1590" s="151"/>
      <c r="AG1590" s="151" t="s">
        <v>250</v>
      </c>
      <c r="AH1590" s="151">
        <v>0</v>
      </c>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row>
    <row r="1591" spans="1:60" outlineLevel="1">
      <c r="A1591" s="158"/>
      <c r="B1591" s="159"/>
      <c r="C1591" s="198" t="s">
        <v>2626</v>
      </c>
      <c r="D1591" s="190"/>
      <c r="E1591" s="191">
        <v>68</v>
      </c>
      <c r="F1591" s="160"/>
      <c r="G1591" s="160"/>
      <c r="H1591" s="160"/>
      <c r="I1591" s="160"/>
      <c r="J1591" s="160"/>
      <c r="K1591" s="160"/>
      <c r="L1591" s="160"/>
      <c r="M1591" s="160"/>
      <c r="N1591" s="160"/>
      <c r="O1591" s="160"/>
      <c r="P1591" s="160"/>
      <c r="Q1591" s="160"/>
      <c r="R1591" s="160"/>
      <c r="S1591" s="160"/>
      <c r="T1591" s="160"/>
      <c r="U1591" s="160"/>
      <c r="V1591" s="160"/>
      <c r="W1591" s="160"/>
      <c r="X1591" s="151"/>
      <c r="Y1591" s="151"/>
      <c r="Z1591" s="151"/>
      <c r="AA1591" s="151"/>
      <c r="AB1591" s="151"/>
      <c r="AC1591" s="151"/>
      <c r="AD1591" s="151"/>
      <c r="AE1591" s="151"/>
      <c r="AF1591" s="151"/>
      <c r="AG1591" s="151" t="s">
        <v>250</v>
      </c>
      <c r="AH1591" s="151">
        <v>0</v>
      </c>
      <c r="AI1591" s="151"/>
      <c r="AJ1591" s="151"/>
      <c r="AK1591" s="151"/>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row>
    <row r="1592" spans="1:60" outlineLevel="1">
      <c r="A1592" s="158"/>
      <c r="B1592" s="159"/>
      <c r="C1592" s="198" t="s">
        <v>2627</v>
      </c>
      <c r="D1592" s="190"/>
      <c r="E1592" s="191">
        <v>13</v>
      </c>
      <c r="F1592" s="160"/>
      <c r="G1592" s="160"/>
      <c r="H1592" s="160"/>
      <c r="I1592" s="160"/>
      <c r="J1592" s="160"/>
      <c r="K1592" s="160"/>
      <c r="L1592" s="160"/>
      <c r="M1592" s="160"/>
      <c r="N1592" s="160"/>
      <c r="O1592" s="160"/>
      <c r="P1592" s="160"/>
      <c r="Q1592" s="160"/>
      <c r="R1592" s="160"/>
      <c r="S1592" s="160"/>
      <c r="T1592" s="160"/>
      <c r="U1592" s="160"/>
      <c r="V1592" s="160"/>
      <c r="W1592" s="160"/>
      <c r="X1592" s="151"/>
      <c r="Y1592" s="151"/>
      <c r="Z1592" s="151"/>
      <c r="AA1592" s="151"/>
      <c r="AB1592" s="151"/>
      <c r="AC1592" s="151"/>
      <c r="AD1592" s="151"/>
      <c r="AE1592" s="151"/>
      <c r="AF1592" s="151"/>
      <c r="AG1592" s="151" t="s">
        <v>250</v>
      </c>
      <c r="AH1592" s="151">
        <v>0</v>
      </c>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row>
    <row r="1593" spans="1:60" outlineLevel="1">
      <c r="A1593" s="158"/>
      <c r="B1593" s="159"/>
      <c r="C1593" s="198" t="s">
        <v>2628</v>
      </c>
      <c r="D1593" s="190"/>
      <c r="E1593" s="191">
        <v>14</v>
      </c>
      <c r="F1593" s="160"/>
      <c r="G1593" s="160"/>
      <c r="H1593" s="160"/>
      <c r="I1593" s="160"/>
      <c r="J1593" s="160"/>
      <c r="K1593" s="160"/>
      <c r="L1593" s="160"/>
      <c r="M1593" s="160"/>
      <c r="N1593" s="160"/>
      <c r="O1593" s="160"/>
      <c r="P1593" s="160"/>
      <c r="Q1593" s="160"/>
      <c r="R1593" s="160"/>
      <c r="S1593" s="160"/>
      <c r="T1593" s="160"/>
      <c r="U1593" s="160"/>
      <c r="V1593" s="160"/>
      <c r="W1593" s="160"/>
      <c r="X1593" s="151"/>
      <c r="Y1593" s="151"/>
      <c r="Z1593" s="151"/>
      <c r="AA1593" s="151"/>
      <c r="AB1593" s="151"/>
      <c r="AC1593" s="151"/>
      <c r="AD1593" s="151"/>
      <c r="AE1593" s="151"/>
      <c r="AF1593" s="151"/>
      <c r="AG1593" s="151" t="s">
        <v>250</v>
      </c>
      <c r="AH1593" s="151">
        <v>0</v>
      </c>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row>
    <row r="1594" spans="1:60" outlineLevel="1">
      <c r="A1594" s="158"/>
      <c r="B1594" s="159"/>
      <c r="C1594" s="198" t="s">
        <v>2629</v>
      </c>
      <c r="D1594" s="190"/>
      <c r="E1594" s="191">
        <v>15.5</v>
      </c>
      <c r="F1594" s="160"/>
      <c r="G1594" s="160"/>
      <c r="H1594" s="160"/>
      <c r="I1594" s="160"/>
      <c r="J1594" s="160"/>
      <c r="K1594" s="160"/>
      <c r="L1594" s="160"/>
      <c r="M1594" s="160"/>
      <c r="N1594" s="160"/>
      <c r="O1594" s="160"/>
      <c r="P1594" s="160"/>
      <c r="Q1594" s="160"/>
      <c r="R1594" s="160"/>
      <c r="S1594" s="160"/>
      <c r="T1594" s="160"/>
      <c r="U1594" s="160"/>
      <c r="V1594" s="160"/>
      <c r="W1594" s="160"/>
      <c r="X1594" s="151"/>
      <c r="Y1594" s="151"/>
      <c r="Z1594" s="151"/>
      <c r="AA1594" s="151"/>
      <c r="AB1594" s="151"/>
      <c r="AC1594" s="151"/>
      <c r="AD1594" s="151"/>
      <c r="AE1594" s="151"/>
      <c r="AF1594" s="151"/>
      <c r="AG1594" s="151" t="s">
        <v>250</v>
      </c>
      <c r="AH1594" s="151">
        <v>0</v>
      </c>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row>
    <row r="1595" spans="1:60" outlineLevel="1">
      <c r="A1595" s="158"/>
      <c r="B1595" s="159"/>
      <c r="C1595" s="198" t="s">
        <v>2630</v>
      </c>
      <c r="D1595" s="190"/>
      <c r="E1595" s="191">
        <v>13.5</v>
      </c>
      <c r="F1595" s="160"/>
      <c r="G1595" s="160"/>
      <c r="H1595" s="160"/>
      <c r="I1595" s="160"/>
      <c r="J1595" s="160"/>
      <c r="K1595" s="160"/>
      <c r="L1595" s="160"/>
      <c r="M1595" s="160"/>
      <c r="N1595" s="160"/>
      <c r="O1595" s="160"/>
      <c r="P1595" s="160"/>
      <c r="Q1595" s="160"/>
      <c r="R1595" s="160"/>
      <c r="S1595" s="160"/>
      <c r="T1595" s="160"/>
      <c r="U1595" s="160"/>
      <c r="V1595" s="160"/>
      <c r="W1595" s="160"/>
      <c r="X1595" s="151"/>
      <c r="Y1595" s="151"/>
      <c r="Z1595" s="151"/>
      <c r="AA1595" s="151"/>
      <c r="AB1595" s="151"/>
      <c r="AC1595" s="151"/>
      <c r="AD1595" s="151"/>
      <c r="AE1595" s="151"/>
      <c r="AF1595" s="151"/>
      <c r="AG1595" s="151" t="s">
        <v>250</v>
      </c>
      <c r="AH1595" s="151">
        <v>0</v>
      </c>
      <c r="AI1595" s="151"/>
      <c r="AJ1595" s="151"/>
      <c r="AK1595" s="151"/>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row>
    <row r="1596" spans="1:60" outlineLevel="1">
      <c r="A1596" s="158"/>
      <c r="B1596" s="159"/>
      <c r="C1596" s="198" t="s">
        <v>2631</v>
      </c>
      <c r="D1596" s="190"/>
      <c r="E1596" s="191">
        <v>8</v>
      </c>
      <c r="F1596" s="160"/>
      <c r="G1596" s="160"/>
      <c r="H1596" s="160"/>
      <c r="I1596" s="160"/>
      <c r="J1596" s="160"/>
      <c r="K1596" s="160"/>
      <c r="L1596" s="160"/>
      <c r="M1596" s="160"/>
      <c r="N1596" s="160"/>
      <c r="O1596" s="160"/>
      <c r="P1596" s="160"/>
      <c r="Q1596" s="160"/>
      <c r="R1596" s="160"/>
      <c r="S1596" s="160"/>
      <c r="T1596" s="160"/>
      <c r="U1596" s="160"/>
      <c r="V1596" s="160"/>
      <c r="W1596" s="160"/>
      <c r="X1596" s="151"/>
      <c r="Y1596" s="151"/>
      <c r="Z1596" s="151"/>
      <c r="AA1596" s="151"/>
      <c r="AB1596" s="151"/>
      <c r="AC1596" s="151"/>
      <c r="AD1596" s="151"/>
      <c r="AE1596" s="151"/>
      <c r="AF1596" s="151"/>
      <c r="AG1596" s="151" t="s">
        <v>250</v>
      </c>
      <c r="AH1596" s="151">
        <v>0</v>
      </c>
      <c r="AI1596" s="151"/>
      <c r="AJ1596" s="151"/>
      <c r="AK1596" s="151"/>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row>
    <row r="1597" spans="1:60" outlineLevel="1">
      <c r="A1597" s="158"/>
      <c r="B1597" s="159"/>
      <c r="C1597" s="198" t="s">
        <v>2632</v>
      </c>
      <c r="D1597" s="190"/>
      <c r="E1597" s="191">
        <v>12</v>
      </c>
      <c r="F1597" s="160"/>
      <c r="G1597" s="160"/>
      <c r="H1597" s="160"/>
      <c r="I1597" s="160"/>
      <c r="J1597" s="160"/>
      <c r="K1597" s="160"/>
      <c r="L1597" s="160"/>
      <c r="M1597" s="160"/>
      <c r="N1597" s="160"/>
      <c r="O1597" s="160"/>
      <c r="P1597" s="160"/>
      <c r="Q1597" s="160"/>
      <c r="R1597" s="160"/>
      <c r="S1597" s="160"/>
      <c r="T1597" s="160"/>
      <c r="U1597" s="160"/>
      <c r="V1597" s="160"/>
      <c r="W1597" s="160"/>
      <c r="X1597" s="151"/>
      <c r="Y1597" s="151"/>
      <c r="Z1597" s="151"/>
      <c r="AA1597" s="151"/>
      <c r="AB1597" s="151"/>
      <c r="AC1597" s="151"/>
      <c r="AD1597" s="151"/>
      <c r="AE1597" s="151"/>
      <c r="AF1597" s="151"/>
      <c r="AG1597" s="151" t="s">
        <v>250</v>
      </c>
      <c r="AH1597" s="151">
        <v>0</v>
      </c>
      <c r="AI1597" s="151"/>
      <c r="AJ1597" s="151"/>
      <c r="AK1597" s="151"/>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row>
    <row r="1598" spans="1:60" outlineLevel="1">
      <c r="A1598" s="158"/>
      <c r="B1598" s="159"/>
      <c r="C1598" s="198" t="s">
        <v>2600</v>
      </c>
      <c r="D1598" s="190"/>
      <c r="E1598" s="191">
        <v>6.4</v>
      </c>
      <c r="F1598" s="160"/>
      <c r="G1598" s="160"/>
      <c r="H1598" s="160"/>
      <c r="I1598" s="160"/>
      <c r="J1598" s="160"/>
      <c r="K1598" s="160"/>
      <c r="L1598" s="160"/>
      <c r="M1598" s="160"/>
      <c r="N1598" s="160"/>
      <c r="O1598" s="160"/>
      <c r="P1598" s="160"/>
      <c r="Q1598" s="160"/>
      <c r="R1598" s="160"/>
      <c r="S1598" s="160"/>
      <c r="T1598" s="160"/>
      <c r="U1598" s="160"/>
      <c r="V1598" s="160"/>
      <c r="W1598" s="160"/>
      <c r="X1598" s="151"/>
      <c r="Y1598" s="151"/>
      <c r="Z1598" s="151"/>
      <c r="AA1598" s="151"/>
      <c r="AB1598" s="151"/>
      <c r="AC1598" s="151"/>
      <c r="AD1598" s="151"/>
      <c r="AE1598" s="151"/>
      <c r="AF1598" s="151"/>
      <c r="AG1598" s="151" t="s">
        <v>250</v>
      </c>
      <c r="AH1598" s="151">
        <v>0</v>
      </c>
      <c r="AI1598" s="151"/>
      <c r="AJ1598" s="151"/>
      <c r="AK1598" s="151"/>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row>
    <row r="1599" spans="1:60" ht="22.5" outlineLevel="1">
      <c r="A1599" s="168">
        <v>179</v>
      </c>
      <c r="B1599" s="169" t="s">
        <v>3174</v>
      </c>
      <c r="C1599" s="185" t="s">
        <v>3175</v>
      </c>
      <c r="D1599" s="170" t="s">
        <v>292</v>
      </c>
      <c r="E1599" s="171">
        <v>198.7</v>
      </c>
      <c r="F1599" s="172">
        <v>0</v>
      </c>
      <c r="G1599" s="173">
        <f>ROUND(E1599*F1599,2)</f>
        <v>0</v>
      </c>
      <c r="H1599" s="172"/>
      <c r="I1599" s="173">
        <f>ROUND(E1599*H1599,2)</f>
        <v>0</v>
      </c>
      <c r="J1599" s="172"/>
      <c r="K1599" s="173">
        <f>ROUND(E1599*J1599,2)</f>
        <v>0</v>
      </c>
      <c r="L1599" s="173">
        <v>21</v>
      </c>
      <c r="M1599" s="173">
        <f>G1599*(1+L1599/100)</f>
        <v>0</v>
      </c>
      <c r="N1599" s="173">
        <v>8.4100000000000008E-3</v>
      </c>
      <c r="O1599" s="173">
        <f>ROUND(E1599*N1599,2)</f>
        <v>1.67</v>
      </c>
      <c r="P1599" s="173">
        <v>0</v>
      </c>
      <c r="Q1599" s="173">
        <f>ROUND(E1599*P1599,2)</f>
        <v>0</v>
      </c>
      <c r="R1599" s="173" t="s">
        <v>1376</v>
      </c>
      <c r="S1599" s="173" t="s">
        <v>201</v>
      </c>
      <c r="T1599" s="174" t="s">
        <v>245</v>
      </c>
      <c r="U1599" s="160">
        <v>2.024</v>
      </c>
      <c r="V1599" s="160">
        <f>ROUND(E1599*U1599,2)</f>
        <v>402.17</v>
      </c>
      <c r="W1599" s="160"/>
      <c r="X1599" s="151"/>
      <c r="Y1599" s="151"/>
      <c r="Z1599" s="151"/>
      <c r="AA1599" s="151"/>
      <c r="AB1599" s="151"/>
      <c r="AC1599" s="151"/>
      <c r="AD1599" s="151"/>
      <c r="AE1599" s="151"/>
      <c r="AF1599" s="151"/>
      <c r="AG1599" s="151" t="s">
        <v>246</v>
      </c>
      <c r="AH1599" s="151"/>
      <c r="AI1599" s="151"/>
      <c r="AJ1599" s="151"/>
      <c r="AK1599" s="151"/>
      <c r="AL1599" s="151"/>
      <c r="AM1599" s="151"/>
      <c r="AN1599" s="151"/>
      <c r="AO1599" s="151"/>
      <c r="AP1599" s="151"/>
      <c r="AQ1599" s="151"/>
      <c r="AR1599" s="151"/>
      <c r="AS1599" s="151"/>
      <c r="AT1599" s="151"/>
      <c r="AU1599" s="151"/>
      <c r="AV1599" s="151"/>
      <c r="AW1599" s="151"/>
      <c r="AX1599" s="151"/>
      <c r="AY1599" s="151"/>
      <c r="AZ1599" s="151"/>
      <c r="BA1599" s="151"/>
      <c r="BB1599" s="151"/>
      <c r="BC1599" s="151"/>
      <c r="BD1599" s="151"/>
      <c r="BE1599" s="151"/>
      <c r="BF1599" s="151"/>
      <c r="BG1599" s="151"/>
      <c r="BH1599" s="151"/>
    </row>
    <row r="1600" spans="1:60" outlineLevel="1">
      <c r="A1600" s="158"/>
      <c r="B1600" s="159"/>
      <c r="C1600" s="198" t="s">
        <v>2622</v>
      </c>
      <c r="D1600" s="190"/>
      <c r="E1600" s="191">
        <v>13.8</v>
      </c>
      <c r="F1600" s="160"/>
      <c r="G1600" s="160"/>
      <c r="H1600" s="160"/>
      <c r="I1600" s="160"/>
      <c r="J1600" s="160"/>
      <c r="K1600" s="160"/>
      <c r="L1600" s="160"/>
      <c r="M1600" s="160"/>
      <c r="N1600" s="160"/>
      <c r="O1600" s="160"/>
      <c r="P1600" s="160"/>
      <c r="Q1600" s="160"/>
      <c r="R1600" s="160"/>
      <c r="S1600" s="160"/>
      <c r="T1600" s="160"/>
      <c r="U1600" s="160"/>
      <c r="V1600" s="160"/>
      <c r="W1600" s="160"/>
      <c r="X1600" s="151"/>
      <c r="Y1600" s="151"/>
      <c r="Z1600" s="151"/>
      <c r="AA1600" s="151"/>
      <c r="AB1600" s="151"/>
      <c r="AC1600" s="151"/>
      <c r="AD1600" s="151"/>
      <c r="AE1600" s="151"/>
      <c r="AF1600" s="151"/>
      <c r="AG1600" s="151" t="s">
        <v>250</v>
      </c>
      <c r="AH1600" s="151">
        <v>0</v>
      </c>
      <c r="AI1600" s="151"/>
      <c r="AJ1600" s="151"/>
      <c r="AK1600" s="151"/>
      <c r="AL1600" s="151"/>
      <c r="AM1600" s="151"/>
      <c r="AN1600" s="151"/>
      <c r="AO1600" s="151"/>
      <c r="AP1600" s="151"/>
      <c r="AQ1600" s="151"/>
      <c r="AR1600" s="151"/>
      <c r="AS1600" s="151"/>
      <c r="AT1600" s="151"/>
      <c r="AU1600" s="151"/>
      <c r="AV1600" s="151"/>
      <c r="AW1600" s="151"/>
      <c r="AX1600" s="151"/>
      <c r="AY1600" s="151"/>
      <c r="AZ1600" s="151"/>
      <c r="BA1600" s="151"/>
      <c r="BB1600" s="151"/>
      <c r="BC1600" s="151"/>
      <c r="BD1600" s="151"/>
      <c r="BE1600" s="151"/>
      <c r="BF1600" s="151"/>
      <c r="BG1600" s="151"/>
      <c r="BH1600" s="151"/>
    </row>
    <row r="1601" spans="1:60" outlineLevel="1">
      <c r="A1601" s="158"/>
      <c r="B1601" s="159"/>
      <c r="C1601" s="198" t="s">
        <v>2623</v>
      </c>
      <c r="D1601" s="190"/>
      <c r="E1601" s="191">
        <v>3.5</v>
      </c>
      <c r="F1601" s="160"/>
      <c r="G1601" s="160"/>
      <c r="H1601" s="160"/>
      <c r="I1601" s="160"/>
      <c r="J1601" s="160"/>
      <c r="K1601" s="160"/>
      <c r="L1601" s="160"/>
      <c r="M1601" s="160"/>
      <c r="N1601" s="160"/>
      <c r="O1601" s="160"/>
      <c r="P1601" s="160"/>
      <c r="Q1601" s="160"/>
      <c r="R1601" s="160"/>
      <c r="S1601" s="160"/>
      <c r="T1601" s="160"/>
      <c r="U1601" s="160"/>
      <c r="V1601" s="160"/>
      <c r="W1601" s="160"/>
      <c r="X1601" s="151"/>
      <c r="Y1601" s="151"/>
      <c r="Z1601" s="151"/>
      <c r="AA1601" s="151"/>
      <c r="AB1601" s="151"/>
      <c r="AC1601" s="151"/>
      <c r="AD1601" s="151"/>
      <c r="AE1601" s="151"/>
      <c r="AF1601" s="151"/>
      <c r="AG1601" s="151" t="s">
        <v>250</v>
      </c>
      <c r="AH1601" s="151">
        <v>0</v>
      </c>
      <c r="AI1601" s="151"/>
      <c r="AJ1601" s="151"/>
      <c r="AK1601" s="151"/>
      <c r="AL1601" s="151"/>
      <c r="AM1601" s="151"/>
      <c r="AN1601" s="151"/>
      <c r="AO1601" s="151"/>
      <c r="AP1601" s="151"/>
      <c r="AQ1601" s="151"/>
      <c r="AR1601" s="151"/>
      <c r="AS1601" s="151"/>
      <c r="AT1601" s="151"/>
      <c r="AU1601" s="151"/>
      <c r="AV1601" s="151"/>
      <c r="AW1601" s="151"/>
      <c r="AX1601" s="151"/>
      <c r="AY1601" s="151"/>
      <c r="AZ1601" s="151"/>
      <c r="BA1601" s="151"/>
      <c r="BB1601" s="151"/>
      <c r="BC1601" s="151"/>
      <c r="BD1601" s="151"/>
      <c r="BE1601" s="151"/>
      <c r="BF1601" s="151"/>
      <c r="BG1601" s="151"/>
      <c r="BH1601" s="151"/>
    </row>
    <row r="1602" spans="1:60" outlineLevel="1">
      <c r="A1602" s="158"/>
      <c r="B1602" s="159"/>
      <c r="C1602" s="198" t="s">
        <v>2624</v>
      </c>
      <c r="D1602" s="190"/>
      <c r="E1602" s="191">
        <v>4</v>
      </c>
      <c r="F1602" s="160"/>
      <c r="G1602" s="160"/>
      <c r="H1602" s="160"/>
      <c r="I1602" s="160"/>
      <c r="J1602" s="160"/>
      <c r="K1602" s="160"/>
      <c r="L1602" s="160"/>
      <c r="M1602" s="160"/>
      <c r="N1602" s="160"/>
      <c r="O1602" s="160"/>
      <c r="P1602" s="160"/>
      <c r="Q1602" s="160"/>
      <c r="R1602" s="160"/>
      <c r="S1602" s="160"/>
      <c r="T1602" s="160"/>
      <c r="U1602" s="160"/>
      <c r="V1602" s="160"/>
      <c r="W1602" s="160"/>
      <c r="X1602" s="151"/>
      <c r="Y1602" s="151"/>
      <c r="Z1602" s="151"/>
      <c r="AA1602" s="151"/>
      <c r="AB1602" s="151"/>
      <c r="AC1602" s="151"/>
      <c r="AD1602" s="151"/>
      <c r="AE1602" s="151"/>
      <c r="AF1602" s="151"/>
      <c r="AG1602" s="151" t="s">
        <v>250</v>
      </c>
      <c r="AH1602" s="151">
        <v>0</v>
      </c>
      <c r="AI1602" s="151"/>
      <c r="AJ1602" s="151"/>
      <c r="AK1602" s="151"/>
      <c r="AL1602" s="151"/>
      <c r="AM1602" s="151"/>
      <c r="AN1602" s="151"/>
      <c r="AO1602" s="151"/>
      <c r="AP1602" s="151"/>
      <c r="AQ1602" s="151"/>
      <c r="AR1602" s="151"/>
      <c r="AS1602" s="151"/>
      <c r="AT1602" s="151"/>
      <c r="AU1602" s="151"/>
      <c r="AV1602" s="151"/>
      <c r="AW1602" s="151"/>
      <c r="AX1602" s="151"/>
      <c r="AY1602" s="151"/>
      <c r="AZ1602" s="151"/>
      <c r="BA1602" s="151"/>
      <c r="BB1602" s="151"/>
      <c r="BC1602" s="151"/>
      <c r="BD1602" s="151"/>
      <c r="BE1602" s="151"/>
      <c r="BF1602" s="151"/>
      <c r="BG1602" s="151"/>
      <c r="BH1602" s="151"/>
    </row>
    <row r="1603" spans="1:60" outlineLevel="1">
      <c r="A1603" s="158"/>
      <c r="B1603" s="159"/>
      <c r="C1603" s="198" t="s">
        <v>2625</v>
      </c>
      <c r="D1603" s="190"/>
      <c r="E1603" s="191">
        <v>27</v>
      </c>
      <c r="F1603" s="160"/>
      <c r="G1603" s="160"/>
      <c r="H1603" s="160"/>
      <c r="I1603" s="160"/>
      <c r="J1603" s="160"/>
      <c r="K1603" s="160"/>
      <c r="L1603" s="160"/>
      <c r="M1603" s="160"/>
      <c r="N1603" s="160"/>
      <c r="O1603" s="160"/>
      <c r="P1603" s="160"/>
      <c r="Q1603" s="160"/>
      <c r="R1603" s="160"/>
      <c r="S1603" s="160"/>
      <c r="T1603" s="160"/>
      <c r="U1603" s="160"/>
      <c r="V1603" s="160"/>
      <c r="W1603" s="160"/>
      <c r="X1603" s="151"/>
      <c r="Y1603" s="151"/>
      <c r="Z1603" s="151"/>
      <c r="AA1603" s="151"/>
      <c r="AB1603" s="151"/>
      <c r="AC1603" s="151"/>
      <c r="AD1603" s="151"/>
      <c r="AE1603" s="151"/>
      <c r="AF1603" s="151"/>
      <c r="AG1603" s="151" t="s">
        <v>250</v>
      </c>
      <c r="AH1603" s="151">
        <v>0</v>
      </c>
      <c r="AI1603" s="151"/>
      <c r="AJ1603" s="151"/>
      <c r="AK1603" s="151"/>
      <c r="AL1603" s="151"/>
      <c r="AM1603" s="151"/>
      <c r="AN1603" s="151"/>
      <c r="AO1603" s="151"/>
      <c r="AP1603" s="151"/>
      <c r="AQ1603" s="151"/>
      <c r="AR1603" s="151"/>
      <c r="AS1603" s="151"/>
      <c r="AT1603" s="151"/>
      <c r="AU1603" s="151"/>
      <c r="AV1603" s="151"/>
      <c r="AW1603" s="151"/>
      <c r="AX1603" s="151"/>
      <c r="AY1603" s="151"/>
      <c r="AZ1603" s="151"/>
      <c r="BA1603" s="151"/>
      <c r="BB1603" s="151"/>
      <c r="BC1603" s="151"/>
      <c r="BD1603" s="151"/>
      <c r="BE1603" s="151"/>
      <c r="BF1603" s="151"/>
      <c r="BG1603" s="151"/>
      <c r="BH1603" s="151"/>
    </row>
    <row r="1604" spans="1:60" outlineLevel="1">
      <c r="A1604" s="158"/>
      <c r="B1604" s="159"/>
      <c r="C1604" s="198" t="s">
        <v>2626</v>
      </c>
      <c r="D1604" s="190"/>
      <c r="E1604" s="191">
        <v>68</v>
      </c>
      <c r="F1604" s="160"/>
      <c r="G1604" s="160"/>
      <c r="H1604" s="160"/>
      <c r="I1604" s="160"/>
      <c r="J1604" s="160"/>
      <c r="K1604" s="160"/>
      <c r="L1604" s="160"/>
      <c r="M1604" s="160"/>
      <c r="N1604" s="160"/>
      <c r="O1604" s="160"/>
      <c r="P1604" s="160"/>
      <c r="Q1604" s="160"/>
      <c r="R1604" s="160"/>
      <c r="S1604" s="160"/>
      <c r="T1604" s="160"/>
      <c r="U1604" s="160"/>
      <c r="V1604" s="160"/>
      <c r="W1604" s="160"/>
      <c r="X1604" s="151"/>
      <c r="Y1604" s="151"/>
      <c r="Z1604" s="151"/>
      <c r="AA1604" s="151"/>
      <c r="AB1604" s="151"/>
      <c r="AC1604" s="151"/>
      <c r="AD1604" s="151"/>
      <c r="AE1604" s="151"/>
      <c r="AF1604" s="151"/>
      <c r="AG1604" s="151" t="s">
        <v>250</v>
      </c>
      <c r="AH1604" s="151">
        <v>0</v>
      </c>
      <c r="AI1604" s="151"/>
      <c r="AJ1604" s="151"/>
      <c r="AK1604" s="151"/>
      <c r="AL1604" s="151"/>
      <c r="AM1604" s="151"/>
      <c r="AN1604" s="151"/>
      <c r="AO1604" s="151"/>
      <c r="AP1604" s="151"/>
      <c r="AQ1604" s="151"/>
      <c r="AR1604" s="151"/>
      <c r="AS1604" s="151"/>
      <c r="AT1604" s="151"/>
      <c r="AU1604" s="151"/>
      <c r="AV1604" s="151"/>
      <c r="AW1604" s="151"/>
      <c r="AX1604" s="151"/>
      <c r="AY1604" s="151"/>
      <c r="AZ1604" s="151"/>
      <c r="BA1604" s="151"/>
      <c r="BB1604" s="151"/>
      <c r="BC1604" s="151"/>
      <c r="BD1604" s="151"/>
      <c r="BE1604" s="151"/>
      <c r="BF1604" s="151"/>
      <c r="BG1604" s="151"/>
      <c r="BH1604" s="151"/>
    </row>
    <row r="1605" spans="1:60" outlineLevel="1">
      <c r="A1605" s="158"/>
      <c r="B1605" s="159"/>
      <c r="C1605" s="198" t="s">
        <v>2627</v>
      </c>
      <c r="D1605" s="190"/>
      <c r="E1605" s="191">
        <v>13</v>
      </c>
      <c r="F1605" s="160"/>
      <c r="G1605" s="160"/>
      <c r="H1605" s="160"/>
      <c r="I1605" s="160"/>
      <c r="J1605" s="160"/>
      <c r="K1605" s="160"/>
      <c r="L1605" s="160"/>
      <c r="M1605" s="160"/>
      <c r="N1605" s="160"/>
      <c r="O1605" s="160"/>
      <c r="P1605" s="160"/>
      <c r="Q1605" s="160"/>
      <c r="R1605" s="160"/>
      <c r="S1605" s="160"/>
      <c r="T1605" s="160"/>
      <c r="U1605" s="160"/>
      <c r="V1605" s="160"/>
      <c r="W1605" s="160"/>
      <c r="X1605" s="151"/>
      <c r="Y1605" s="151"/>
      <c r="Z1605" s="151"/>
      <c r="AA1605" s="151"/>
      <c r="AB1605" s="151"/>
      <c r="AC1605" s="151"/>
      <c r="AD1605" s="151"/>
      <c r="AE1605" s="151"/>
      <c r="AF1605" s="151"/>
      <c r="AG1605" s="151" t="s">
        <v>250</v>
      </c>
      <c r="AH1605" s="151">
        <v>0</v>
      </c>
      <c r="AI1605" s="151"/>
      <c r="AJ1605" s="151"/>
      <c r="AK1605" s="151"/>
      <c r="AL1605" s="151"/>
      <c r="AM1605" s="151"/>
      <c r="AN1605" s="151"/>
      <c r="AO1605" s="151"/>
      <c r="AP1605" s="151"/>
      <c r="AQ1605" s="151"/>
      <c r="AR1605" s="151"/>
      <c r="AS1605" s="151"/>
      <c r="AT1605" s="151"/>
      <c r="AU1605" s="151"/>
      <c r="AV1605" s="151"/>
      <c r="AW1605" s="151"/>
      <c r="AX1605" s="151"/>
      <c r="AY1605" s="151"/>
      <c r="AZ1605" s="151"/>
      <c r="BA1605" s="151"/>
      <c r="BB1605" s="151"/>
      <c r="BC1605" s="151"/>
      <c r="BD1605" s="151"/>
      <c r="BE1605" s="151"/>
      <c r="BF1605" s="151"/>
      <c r="BG1605" s="151"/>
      <c r="BH1605" s="151"/>
    </row>
    <row r="1606" spans="1:60" outlineLevel="1">
      <c r="A1606" s="158"/>
      <c r="B1606" s="159"/>
      <c r="C1606" s="198" t="s">
        <v>2628</v>
      </c>
      <c r="D1606" s="190"/>
      <c r="E1606" s="191">
        <v>14</v>
      </c>
      <c r="F1606" s="160"/>
      <c r="G1606" s="160"/>
      <c r="H1606" s="160"/>
      <c r="I1606" s="160"/>
      <c r="J1606" s="160"/>
      <c r="K1606" s="160"/>
      <c r="L1606" s="160"/>
      <c r="M1606" s="160"/>
      <c r="N1606" s="160"/>
      <c r="O1606" s="160"/>
      <c r="P1606" s="160"/>
      <c r="Q1606" s="160"/>
      <c r="R1606" s="160"/>
      <c r="S1606" s="160"/>
      <c r="T1606" s="160"/>
      <c r="U1606" s="160"/>
      <c r="V1606" s="160"/>
      <c r="W1606" s="160"/>
      <c r="X1606" s="151"/>
      <c r="Y1606" s="151"/>
      <c r="Z1606" s="151"/>
      <c r="AA1606" s="151"/>
      <c r="AB1606" s="151"/>
      <c r="AC1606" s="151"/>
      <c r="AD1606" s="151"/>
      <c r="AE1606" s="151"/>
      <c r="AF1606" s="151"/>
      <c r="AG1606" s="151" t="s">
        <v>250</v>
      </c>
      <c r="AH1606" s="151">
        <v>0</v>
      </c>
      <c r="AI1606" s="151"/>
      <c r="AJ1606" s="151"/>
      <c r="AK1606" s="151"/>
      <c r="AL1606" s="151"/>
      <c r="AM1606" s="151"/>
      <c r="AN1606" s="151"/>
      <c r="AO1606" s="151"/>
      <c r="AP1606" s="151"/>
      <c r="AQ1606" s="151"/>
      <c r="AR1606" s="151"/>
      <c r="AS1606" s="151"/>
      <c r="AT1606" s="151"/>
      <c r="AU1606" s="151"/>
      <c r="AV1606" s="151"/>
      <c r="AW1606" s="151"/>
      <c r="AX1606" s="151"/>
      <c r="AY1606" s="151"/>
      <c r="AZ1606" s="151"/>
      <c r="BA1606" s="151"/>
      <c r="BB1606" s="151"/>
      <c r="BC1606" s="151"/>
      <c r="BD1606" s="151"/>
      <c r="BE1606" s="151"/>
      <c r="BF1606" s="151"/>
      <c r="BG1606" s="151"/>
      <c r="BH1606" s="151"/>
    </row>
    <row r="1607" spans="1:60" outlineLevel="1">
      <c r="A1607" s="158"/>
      <c r="B1607" s="159"/>
      <c r="C1607" s="198" t="s">
        <v>2629</v>
      </c>
      <c r="D1607" s="190"/>
      <c r="E1607" s="191">
        <v>15.5</v>
      </c>
      <c r="F1607" s="160"/>
      <c r="G1607" s="160"/>
      <c r="H1607" s="160"/>
      <c r="I1607" s="160"/>
      <c r="J1607" s="160"/>
      <c r="K1607" s="160"/>
      <c r="L1607" s="160"/>
      <c r="M1607" s="160"/>
      <c r="N1607" s="160"/>
      <c r="O1607" s="160"/>
      <c r="P1607" s="160"/>
      <c r="Q1607" s="160"/>
      <c r="R1607" s="160"/>
      <c r="S1607" s="160"/>
      <c r="T1607" s="160"/>
      <c r="U1607" s="160"/>
      <c r="V1607" s="160"/>
      <c r="W1607" s="160"/>
      <c r="X1607" s="151"/>
      <c r="Y1607" s="151"/>
      <c r="Z1607" s="151"/>
      <c r="AA1607" s="151"/>
      <c r="AB1607" s="151"/>
      <c r="AC1607" s="151"/>
      <c r="AD1607" s="151"/>
      <c r="AE1607" s="151"/>
      <c r="AF1607" s="151"/>
      <c r="AG1607" s="151" t="s">
        <v>250</v>
      </c>
      <c r="AH1607" s="151">
        <v>0</v>
      </c>
      <c r="AI1607" s="151"/>
      <c r="AJ1607" s="151"/>
      <c r="AK1607" s="151"/>
      <c r="AL1607" s="151"/>
      <c r="AM1607" s="151"/>
      <c r="AN1607" s="151"/>
      <c r="AO1607" s="151"/>
      <c r="AP1607" s="151"/>
      <c r="AQ1607" s="151"/>
      <c r="AR1607" s="151"/>
      <c r="AS1607" s="151"/>
      <c r="AT1607" s="151"/>
      <c r="AU1607" s="151"/>
      <c r="AV1607" s="151"/>
      <c r="AW1607" s="151"/>
      <c r="AX1607" s="151"/>
      <c r="AY1607" s="151"/>
      <c r="AZ1607" s="151"/>
      <c r="BA1607" s="151"/>
      <c r="BB1607" s="151"/>
      <c r="BC1607" s="151"/>
      <c r="BD1607" s="151"/>
      <c r="BE1607" s="151"/>
      <c r="BF1607" s="151"/>
      <c r="BG1607" s="151"/>
      <c r="BH1607" s="151"/>
    </row>
    <row r="1608" spans="1:60" outlineLevel="1">
      <c r="A1608" s="158"/>
      <c r="B1608" s="159"/>
      <c r="C1608" s="198" t="s">
        <v>2630</v>
      </c>
      <c r="D1608" s="190"/>
      <c r="E1608" s="191">
        <v>13.5</v>
      </c>
      <c r="F1608" s="160"/>
      <c r="G1608" s="160"/>
      <c r="H1608" s="160"/>
      <c r="I1608" s="160"/>
      <c r="J1608" s="160"/>
      <c r="K1608" s="160"/>
      <c r="L1608" s="160"/>
      <c r="M1608" s="160"/>
      <c r="N1608" s="160"/>
      <c r="O1608" s="160"/>
      <c r="P1608" s="160"/>
      <c r="Q1608" s="160"/>
      <c r="R1608" s="160"/>
      <c r="S1608" s="160"/>
      <c r="T1608" s="160"/>
      <c r="U1608" s="160"/>
      <c r="V1608" s="160"/>
      <c r="W1608" s="160"/>
      <c r="X1608" s="151"/>
      <c r="Y1608" s="151"/>
      <c r="Z1608" s="151"/>
      <c r="AA1608" s="151"/>
      <c r="AB1608" s="151"/>
      <c r="AC1608" s="151"/>
      <c r="AD1608" s="151"/>
      <c r="AE1608" s="151"/>
      <c r="AF1608" s="151"/>
      <c r="AG1608" s="151" t="s">
        <v>250</v>
      </c>
      <c r="AH1608" s="151">
        <v>0</v>
      </c>
      <c r="AI1608" s="151"/>
      <c r="AJ1608" s="151"/>
      <c r="AK1608" s="151"/>
      <c r="AL1608" s="151"/>
      <c r="AM1608" s="151"/>
      <c r="AN1608" s="151"/>
      <c r="AO1608" s="151"/>
      <c r="AP1608" s="151"/>
      <c r="AQ1608" s="151"/>
      <c r="AR1608" s="151"/>
      <c r="AS1608" s="151"/>
      <c r="AT1608" s="151"/>
      <c r="AU1608" s="151"/>
      <c r="AV1608" s="151"/>
      <c r="AW1608" s="151"/>
      <c r="AX1608" s="151"/>
      <c r="AY1608" s="151"/>
      <c r="AZ1608" s="151"/>
      <c r="BA1608" s="151"/>
      <c r="BB1608" s="151"/>
      <c r="BC1608" s="151"/>
      <c r="BD1608" s="151"/>
      <c r="BE1608" s="151"/>
      <c r="BF1608" s="151"/>
      <c r="BG1608" s="151"/>
      <c r="BH1608" s="151"/>
    </row>
    <row r="1609" spans="1:60" outlineLevel="1">
      <c r="A1609" s="158"/>
      <c r="B1609" s="159"/>
      <c r="C1609" s="198" t="s">
        <v>2631</v>
      </c>
      <c r="D1609" s="190"/>
      <c r="E1609" s="191">
        <v>8</v>
      </c>
      <c r="F1609" s="160"/>
      <c r="G1609" s="160"/>
      <c r="H1609" s="160"/>
      <c r="I1609" s="160"/>
      <c r="J1609" s="160"/>
      <c r="K1609" s="160"/>
      <c r="L1609" s="160"/>
      <c r="M1609" s="160"/>
      <c r="N1609" s="160"/>
      <c r="O1609" s="160"/>
      <c r="P1609" s="160"/>
      <c r="Q1609" s="160"/>
      <c r="R1609" s="160"/>
      <c r="S1609" s="160"/>
      <c r="T1609" s="160"/>
      <c r="U1609" s="160"/>
      <c r="V1609" s="160"/>
      <c r="W1609" s="160"/>
      <c r="X1609" s="151"/>
      <c r="Y1609" s="151"/>
      <c r="Z1609" s="151"/>
      <c r="AA1609" s="151"/>
      <c r="AB1609" s="151"/>
      <c r="AC1609" s="151"/>
      <c r="AD1609" s="151"/>
      <c r="AE1609" s="151"/>
      <c r="AF1609" s="151"/>
      <c r="AG1609" s="151" t="s">
        <v>250</v>
      </c>
      <c r="AH1609" s="151">
        <v>0</v>
      </c>
      <c r="AI1609" s="151"/>
      <c r="AJ1609" s="151"/>
      <c r="AK1609" s="151"/>
      <c r="AL1609" s="151"/>
      <c r="AM1609" s="151"/>
      <c r="AN1609" s="151"/>
      <c r="AO1609" s="151"/>
      <c r="AP1609" s="151"/>
      <c r="AQ1609" s="151"/>
      <c r="AR1609" s="151"/>
      <c r="AS1609" s="151"/>
      <c r="AT1609" s="151"/>
      <c r="AU1609" s="151"/>
      <c r="AV1609" s="151"/>
      <c r="AW1609" s="151"/>
      <c r="AX1609" s="151"/>
      <c r="AY1609" s="151"/>
      <c r="AZ1609" s="151"/>
      <c r="BA1609" s="151"/>
      <c r="BB1609" s="151"/>
      <c r="BC1609" s="151"/>
      <c r="BD1609" s="151"/>
      <c r="BE1609" s="151"/>
      <c r="BF1609" s="151"/>
      <c r="BG1609" s="151"/>
      <c r="BH1609" s="151"/>
    </row>
    <row r="1610" spans="1:60" outlineLevel="1">
      <c r="A1610" s="158"/>
      <c r="B1610" s="159"/>
      <c r="C1610" s="198" t="s">
        <v>2632</v>
      </c>
      <c r="D1610" s="190"/>
      <c r="E1610" s="191">
        <v>12</v>
      </c>
      <c r="F1610" s="160"/>
      <c r="G1610" s="160"/>
      <c r="H1610" s="160"/>
      <c r="I1610" s="160"/>
      <c r="J1610" s="160"/>
      <c r="K1610" s="160"/>
      <c r="L1610" s="160"/>
      <c r="M1610" s="160"/>
      <c r="N1610" s="160"/>
      <c r="O1610" s="160"/>
      <c r="P1610" s="160"/>
      <c r="Q1610" s="160"/>
      <c r="R1610" s="160"/>
      <c r="S1610" s="160"/>
      <c r="T1610" s="160"/>
      <c r="U1610" s="160"/>
      <c r="V1610" s="160"/>
      <c r="W1610" s="160"/>
      <c r="X1610" s="151"/>
      <c r="Y1610" s="151"/>
      <c r="Z1610" s="151"/>
      <c r="AA1610" s="151"/>
      <c r="AB1610" s="151"/>
      <c r="AC1610" s="151"/>
      <c r="AD1610" s="151"/>
      <c r="AE1610" s="151"/>
      <c r="AF1610" s="151"/>
      <c r="AG1610" s="151" t="s">
        <v>250</v>
      </c>
      <c r="AH1610" s="151">
        <v>0</v>
      </c>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row>
    <row r="1611" spans="1:60" outlineLevel="1">
      <c r="A1611" s="158"/>
      <c r="B1611" s="159"/>
      <c r="C1611" s="198" t="s">
        <v>2600</v>
      </c>
      <c r="D1611" s="190"/>
      <c r="E1611" s="191">
        <v>6.4</v>
      </c>
      <c r="F1611" s="160"/>
      <c r="G1611" s="160"/>
      <c r="H1611" s="160"/>
      <c r="I1611" s="160"/>
      <c r="J1611" s="160"/>
      <c r="K1611" s="160"/>
      <c r="L1611" s="160"/>
      <c r="M1611" s="160"/>
      <c r="N1611" s="160"/>
      <c r="O1611" s="160"/>
      <c r="P1611" s="160"/>
      <c r="Q1611" s="160"/>
      <c r="R1611" s="160"/>
      <c r="S1611" s="160"/>
      <c r="T1611" s="160"/>
      <c r="U1611" s="160"/>
      <c r="V1611" s="160"/>
      <c r="W1611" s="160"/>
      <c r="X1611" s="151"/>
      <c r="Y1611" s="151"/>
      <c r="Z1611" s="151"/>
      <c r="AA1611" s="151"/>
      <c r="AB1611" s="151"/>
      <c r="AC1611" s="151"/>
      <c r="AD1611" s="151"/>
      <c r="AE1611" s="151"/>
      <c r="AF1611" s="151"/>
      <c r="AG1611" s="151" t="s">
        <v>250</v>
      </c>
      <c r="AH1611" s="151">
        <v>0</v>
      </c>
      <c r="AI1611" s="151"/>
      <c r="AJ1611" s="151"/>
      <c r="AK1611" s="151"/>
      <c r="AL1611" s="151"/>
      <c r="AM1611" s="151"/>
      <c r="AN1611" s="151"/>
      <c r="AO1611" s="151"/>
      <c r="AP1611" s="151"/>
      <c r="AQ1611" s="151"/>
      <c r="AR1611" s="151"/>
      <c r="AS1611" s="151"/>
      <c r="AT1611" s="151"/>
      <c r="AU1611" s="151"/>
      <c r="AV1611" s="151"/>
      <c r="AW1611" s="151"/>
      <c r="AX1611" s="151"/>
      <c r="AY1611" s="151"/>
      <c r="AZ1611" s="151"/>
      <c r="BA1611" s="151"/>
      <c r="BB1611" s="151"/>
      <c r="BC1611" s="151"/>
      <c r="BD1611" s="151"/>
      <c r="BE1611" s="151"/>
      <c r="BF1611" s="151"/>
      <c r="BG1611" s="151"/>
      <c r="BH1611" s="151"/>
    </row>
    <row r="1612" spans="1:60" outlineLevel="1">
      <c r="A1612" s="168">
        <v>180</v>
      </c>
      <c r="B1612" s="169" t="s">
        <v>3176</v>
      </c>
      <c r="C1612" s="185" t="s">
        <v>3177</v>
      </c>
      <c r="D1612" s="170" t="s">
        <v>211</v>
      </c>
      <c r="E1612" s="171">
        <v>9263.3940000000002</v>
      </c>
      <c r="F1612" s="172">
        <v>0</v>
      </c>
      <c r="G1612" s="173">
        <f>ROUND(E1612*F1612,2)</f>
        <v>0</v>
      </c>
      <c r="H1612" s="172"/>
      <c r="I1612" s="173">
        <f>ROUND(E1612*H1612,2)</f>
        <v>0</v>
      </c>
      <c r="J1612" s="172"/>
      <c r="K1612" s="173">
        <f>ROUND(E1612*J1612,2)</f>
        <v>0</v>
      </c>
      <c r="L1612" s="173">
        <v>21</v>
      </c>
      <c r="M1612" s="173">
        <f>G1612*(1+L1612/100)</f>
        <v>0</v>
      </c>
      <c r="N1612" s="173">
        <v>4.2999999999999999E-4</v>
      </c>
      <c r="O1612" s="173">
        <f>ROUND(E1612*N1612,2)</f>
        <v>3.98</v>
      </c>
      <c r="P1612" s="173">
        <v>0</v>
      </c>
      <c r="Q1612" s="173">
        <f>ROUND(E1612*P1612,2)</f>
        <v>0</v>
      </c>
      <c r="R1612" s="173" t="s">
        <v>277</v>
      </c>
      <c r="S1612" s="173" t="s">
        <v>201</v>
      </c>
      <c r="T1612" s="174" t="s">
        <v>245</v>
      </c>
      <c r="U1612" s="160">
        <v>0</v>
      </c>
      <c r="V1612" s="160">
        <f>ROUND(E1612*U1612,2)</f>
        <v>0</v>
      </c>
      <c r="W1612" s="160"/>
      <c r="X1612" s="151"/>
      <c r="Y1612" s="151"/>
      <c r="Z1612" s="151"/>
      <c r="AA1612" s="151"/>
      <c r="AB1612" s="151"/>
      <c r="AC1612" s="151"/>
      <c r="AD1612" s="151"/>
      <c r="AE1612" s="151"/>
      <c r="AF1612" s="151"/>
      <c r="AG1612" s="151" t="s">
        <v>649</v>
      </c>
      <c r="AH1612" s="151"/>
      <c r="AI1612" s="151"/>
      <c r="AJ1612" s="151"/>
      <c r="AK1612" s="151"/>
      <c r="AL1612" s="151"/>
      <c r="AM1612" s="151"/>
      <c r="AN1612" s="151"/>
      <c r="AO1612" s="151"/>
      <c r="AP1612" s="151"/>
      <c r="AQ1612" s="151"/>
      <c r="AR1612" s="151"/>
      <c r="AS1612" s="151"/>
      <c r="AT1612" s="151"/>
      <c r="AU1612" s="151"/>
      <c r="AV1612" s="151"/>
      <c r="AW1612" s="151"/>
      <c r="AX1612" s="151"/>
      <c r="AY1612" s="151"/>
      <c r="AZ1612" s="151"/>
      <c r="BA1612" s="151"/>
      <c r="BB1612" s="151"/>
      <c r="BC1612" s="151"/>
      <c r="BD1612" s="151"/>
      <c r="BE1612" s="151"/>
      <c r="BF1612" s="151"/>
      <c r="BG1612" s="151"/>
      <c r="BH1612" s="151"/>
    </row>
    <row r="1613" spans="1:60" outlineLevel="1">
      <c r="A1613" s="158"/>
      <c r="B1613" s="159"/>
      <c r="C1613" s="199" t="s">
        <v>279</v>
      </c>
      <c r="D1613" s="192"/>
      <c r="E1613" s="193"/>
      <c r="F1613" s="160"/>
      <c r="G1613" s="160"/>
      <c r="H1613" s="160"/>
      <c r="I1613" s="160"/>
      <c r="J1613" s="160"/>
      <c r="K1613" s="160"/>
      <c r="L1613" s="160"/>
      <c r="M1613" s="160"/>
      <c r="N1613" s="160"/>
      <c r="O1613" s="160"/>
      <c r="P1613" s="160"/>
      <c r="Q1613" s="160"/>
      <c r="R1613" s="160"/>
      <c r="S1613" s="160"/>
      <c r="T1613" s="160"/>
      <c r="U1613" s="160"/>
      <c r="V1613" s="160"/>
      <c r="W1613" s="160"/>
      <c r="X1613" s="151"/>
      <c r="Y1613" s="151"/>
      <c r="Z1613" s="151"/>
      <c r="AA1613" s="151"/>
      <c r="AB1613" s="151"/>
      <c r="AC1613" s="151"/>
      <c r="AD1613" s="151"/>
      <c r="AE1613" s="151"/>
      <c r="AF1613" s="151"/>
      <c r="AG1613" s="151" t="s">
        <v>250</v>
      </c>
      <c r="AH1613" s="151"/>
      <c r="AI1613" s="151"/>
      <c r="AJ1613" s="151"/>
      <c r="AK1613" s="151"/>
      <c r="AL1613" s="151"/>
      <c r="AM1613" s="151"/>
      <c r="AN1613" s="151"/>
      <c r="AO1613" s="151"/>
      <c r="AP1613" s="151"/>
      <c r="AQ1613" s="151"/>
      <c r="AR1613" s="151"/>
      <c r="AS1613" s="151"/>
      <c r="AT1613" s="151"/>
      <c r="AU1613" s="151"/>
      <c r="AV1613" s="151"/>
      <c r="AW1613" s="151"/>
      <c r="AX1613" s="151"/>
      <c r="AY1613" s="151"/>
      <c r="AZ1613" s="151"/>
      <c r="BA1613" s="151"/>
      <c r="BB1613" s="151"/>
      <c r="BC1613" s="151"/>
      <c r="BD1613" s="151"/>
      <c r="BE1613" s="151"/>
      <c r="BF1613" s="151"/>
      <c r="BG1613" s="151"/>
      <c r="BH1613" s="151"/>
    </row>
    <row r="1614" spans="1:60" outlineLevel="1">
      <c r="A1614" s="158"/>
      <c r="B1614" s="159"/>
      <c r="C1614" s="200" t="s">
        <v>3178</v>
      </c>
      <c r="D1614" s="192"/>
      <c r="E1614" s="193">
        <v>13.8</v>
      </c>
      <c r="F1614" s="160"/>
      <c r="G1614" s="160"/>
      <c r="H1614" s="160"/>
      <c r="I1614" s="160"/>
      <c r="J1614" s="160"/>
      <c r="K1614" s="160"/>
      <c r="L1614" s="160"/>
      <c r="M1614" s="160"/>
      <c r="N1614" s="160"/>
      <c r="O1614" s="160"/>
      <c r="P1614" s="160"/>
      <c r="Q1614" s="160"/>
      <c r="R1614" s="160"/>
      <c r="S1614" s="160"/>
      <c r="T1614" s="160"/>
      <c r="U1614" s="160"/>
      <c r="V1614" s="160"/>
      <c r="W1614" s="160"/>
      <c r="X1614" s="151"/>
      <c r="Y1614" s="151"/>
      <c r="Z1614" s="151"/>
      <c r="AA1614" s="151"/>
      <c r="AB1614" s="151"/>
      <c r="AC1614" s="151"/>
      <c r="AD1614" s="151"/>
      <c r="AE1614" s="151"/>
      <c r="AF1614" s="151"/>
      <c r="AG1614" s="151" t="s">
        <v>250</v>
      </c>
      <c r="AH1614" s="151">
        <v>2</v>
      </c>
      <c r="AI1614" s="151"/>
      <c r="AJ1614" s="151"/>
      <c r="AK1614" s="151"/>
      <c r="AL1614" s="151"/>
      <c r="AM1614" s="151"/>
      <c r="AN1614" s="151"/>
      <c r="AO1614" s="151"/>
      <c r="AP1614" s="151"/>
      <c r="AQ1614" s="151"/>
      <c r="AR1614" s="151"/>
      <c r="AS1614" s="151"/>
      <c r="AT1614" s="151"/>
      <c r="AU1614" s="151"/>
      <c r="AV1614" s="151"/>
      <c r="AW1614" s="151"/>
      <c r="AX1614" s="151"/>
      <c r="AY1614" s="151"/>
      <c r="AZ1614" s="151"/>
      <c r="BA1614" s="151"/>
      <c r="BB1614" s="151"/>
      <c r="BC1614" s="151"/>
      <c r="BD1614" s="151"/>
      <c r="BE1614" s="151"/>
      <c r="BF1614" s="151"/>
      <c r="BG1614" s="151"/>
      <c r="BH1614" s="151"/>
    </row>
    <row r="1615" spans="1:60" outlineLevel="1">
      <c r="A1615" s="158"/>
      <c r="B1615" s="159"/>
      <c r="C1615" s="200" t="s">
        <v>3179</v>
      </c>
      <c r="D1615" s="192"/>
      <c r="E1615" s="193">
        <v>3.5</v>
      </c>
      <c r="F1615" s="160"/>
      <c r="G1615" s="160"/>
      <c r="H1615" s="160"/>
      <c r="I1615" s="160"/>
      <c r="J1615" s="160"/>
      <c r="K1615" s="160"/>
      <c r="L1615" s="160"/>
      <c r="M1615" s="160"/>
      <c r="N1615" s="160"/>
      <c r="O1615" s="160"/>
      <c r="P1615" s="160"/>
      <c r="Q1615" s="160"/>
      <c r="R1615" s="160"/>
      <c r="S1615" s="160"/>
      <c r="T1615" s="160"/>
      <c r="U1615" s="160"/>
      <c r="V1615" s="160"/>
      <c r="W1615" s="160"/>
      <c r="X1615" s="151"/>
      <c r="Y1615" s="151"/>
      <c r="Z1615" s="151"/>
      <c r="AA1615" s="151"/>
      <c r="AB1615" s="151"/>
      <c r="AC1615" s="151"/>
      <c r="AD1615" s="151"/>
      <c r="AE1615" s="151"/>
      <c r="AF1615" s="151"/>
      <c r="AG1615" s="151" t="s">
        <v>250</v>
      </c>
      <c r="AH1615" s="151">
        <v>2</v>
      </c>
      <c r="AI1615" s="151"/>
      <c r="AJ1615" s="151"/>
      <c r="AK1615" s="151"/>
      <c r="AL1615" s="151"/>
      <c r="AM1615" s="151"/>
      <c r="AN1615" s="151"/>
      <c r="AO1615" s="151"/>
      <c r="AP1615" s="151"/>
      <c r="AQ1615" s="151"/>
      <c r="AR1615" s="151"/>
      <c r="AS1615" s="151"/>
      <c r="AT1615" s="151"/>
      <c r="AU1615" s="151"/>
      <c r="AV1615" s="151"/>
      <c r="AW1615" s="151"/>
      <c r="AX1615" s="151"/>
      <c r="AY1615" s="151"/>
      <c r="AZ1615" s="151"/>
      <c r="BA1615" s="151"/>
      <c r="BB1615" s="151"/>
      <c r="BC1615" s="151"/>
      <c r="BD1615" s="151"/>
      <c r="BE1615" s="151"/>
      <c r="BF1615" s="151"/>
      <c r="BG1615" s="151"/>
      <c r="BH1615" s="151"/>
    </row>
    <row r="1616" spans="1:60" outlineLevel="1">
      <c r="A1616" s="158"/>
      <c r="B1616" s="159"/>
      <c r="C1616" s="200" t="s">
        <v>3180</v>
      </c>
      <c r="D1616" s="192"/>
      <c r="E1616" s="193">
        <v>4</v>
      </c>
      <c r="F1616" s="160"/>
      <c r="G1616" s="160"/>
      <c r="H1616" s="160"/>
      <c r="I1616" s="160"/>
      <c r="J1616" s="160"/>
      <c r="K1616" s="160"/>
      <c r="L1616" s="160"/>
      <c r="M1616" s="160"/>
      <c r="N1616" s="160"/>
      <c r="O1616" s="160"/>
      <c r="P1616" s="160"/>
      <c r="Q1616" s="160"/>
      <c r="R1616" s="160"/>
      <c r="S1616" s="160"/>
      <c r="T1616" s="160"/>
      <c r="U1616" s="160"/>
      <c r="V1616" s="160"/>
      <c r="W1616" s="160"/>
      <c r="X1616" s="151"/>
      <c r="Y1616" s="151"/>
      <c r="Z1616" s="151"/>
      <c r="AA1616" s="151"/>
      <c r="AB1616" s="151"/>
      <c r="AC1616" s="151"/>
      <c r="AD1616" s="151"/>
      <c r="AE1616" s="151"/>
      <c r="AF1616" s="151"/>
      <c r="AG1616" s="151" t="s">
        <v>250</v>
      </c>
      <c r="AH1616" s="151">
        <v>2</v>
      </c>
      <c r="AI1616" s="151"/>
      <c r="AJ1616" s="151"/>
      <c r="AK1616" s="151"/>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row>
    <row r="1617" spans="1:60" outlineLevel="1">
      <c r="A1617" s="158"/>
      <c r="B1617" s="159"/>
      <c r="C1617" s="200" t="s">
        <v>3181</v>
      </c>
      <c r="D1617" s="192"/>
      <c r="E1617" s="193">
        <v>27</v>
      </c>
      <c r="F1617" s="160"/>
      <c r="G1617" s="160"/>
      <c r="H1617" s="160"/>
      <c r="I1617" s="160"/>
      <c r="J1617" s="160"/>
      <c r="K1617" s="160"/>
      <c r="L1617" s="160"/>
      <c r="M1617" s="160"/>
      <c r="N1617" s="160"/>
      <c r="O1617" s="160"/>
      <c r="P1617" s="160"/>
      <c r="Q1617" s="160"/>
      <c r="R1617" s="160"/>
      <c r="S1617" s="160"/>
      <c r="T1617" s="160"/>
      <c r="U1617" s="160"/>
      <c r="V1617" s="160"/>
      <c r="W1617" s="160"/>
      <c r="X1617" s="151"/>
      <c r="Y1617" s="151"/>
      <c r="Z1617" s="151"/>
      <c r="AA1617" s="151"/>
      <c r="AB1617" s="151"/>
      <c r="AC1617" s="151"/>
      <c r="AD1617" s="151"/>
      <c r="AE1617" s="151"/>
      <c r="AF1617" s="151"/>
      <c r="AG1617" s="151" t="s">
        <v>250</v>
      </c>
      <c r="AH1617" s="151">
        <v>2</v>
      </c>
      <c r="AI1617" s="151"/>
      <c r="AJ1617" s="151"/>
      <c r="AK1617" s="151"/>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row>
    <row r="1618" spans="1:60" outlineLevel="1">
      <c r="A1618" s="158"/>
      <c r="B1618" s="159"/>
      <c r="C1618" s="200" t="s">
        <v>3182</v>
      </c>
      <c r="D1618" s="192"/>
      <c r="E1618" s="193">
        <v>68</v>
      </c>
      <c r="F1618" s="160"/>
      <c r="G1618" s="160"/>
      <c r="H1618" s="160"/>
      <c r="I1618" s="160"/>
      <c r="J1618" s="160"/>
      <c r="K1618" s="160"/>
      <c r="L1618" s="160"/>
      <c r="M1618" s="160"/>
      <c r="N1618" s="160"/>
      <c r="O1618" s="160"/>
      <c r="P1618" s="160"/>
      <c r="Q1618" s="160"/>
      <c r="R1618" s="160"/>
      <c r="S1618" s="160"/>
      <c r="T1618" s="160"/>
      <c r="U1618" s="160"/>
      <c r="V1618" s="160"/>
      <c r="W1618" s="160"/>
      <c r="X1618" s="151"/>
      <c r="Y1618" s="151"/>
      <c r="Z1618" s="151"/>
      <c r="AA1618" s="151"/>
      <c r="AB1618" s="151"/>
      <c r="AC1618" s="151"/>
      <c r="AD1618" s="151"/>
      <c r="AE1618" s="151"/>
      <c r="AF1618" s="151"/>
      <c r="AG1618" s="151" t="s">
        <v>250</v>
      </c>
      <c r="AH1618" s="151">
        <v>2</v>
      </c>
      <c r="AI1618" s="151"/>
      <c r="AJ1618" s="151"/>
      <c r="AK1618" s="151"/>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row>
    <row r="1619" spans="1:60" outlineLevel="1">
      <c r="A1619" s="158"/>
      <c r="B1619" s="159"/>
      <c r="C1619" s="200" t="s">
        <v>3183</v>
      </c>
      <c r="D1619" s="192"/>
      <c r="E1619" s="193">
        <v>13</v>
      </c>
      <c r="F1619" s="160"/>
      <c r="G1619" s="160"/>
      <c r="H1619" s="160"/>
      <c r="I1619" s="160"/>
      <c r="J1619" s="160"/>
      <c r="K1619" s="160"/>
      <c r="L1619" s="160"/>
      <c r="M1619" s="160"/>
      <c r="N1619" s="160"/>
      <c r="O1619" s="160"/>
      <c r="P1619" s="160"/>
      <c r="Q1619" s="160"/>
      <c r="R1619" s="160"/>
      <c r="S1619" s="160"/>
      <c r="T1619" s="160"/>
      <c r="U1619" s="160"/>
      <c r="V1619" s="160"/>
      <c r="W1619" s="160"/>
      <c r="X1619" s="151"/>
      <c r="Y1619" s="151"/>
      <c r="Z1619" s="151"/>
      <c r="AA1619" s="151"/>
      <c r="AB1619" s="151"/>
      <c r="AC1619" s="151"/>
      <c r="AD1619" s="151"/>
      <c r="AE1619" s="151"/>
      <c r="AF1619" s="151"/>
      <c r="AG1619" s="151" t="s">
        <v>250</v>
      </c>
      <c r="AH1619" s="151">
        <v>2</v>
      </c>
      <c r="AI1619" s="151"/>
      <c r="AJ1619" s="151"/>
      <c r="AK1619" s="151"/>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row>
    <row r="1620" spans="1:60" outlineLevel="1">
      <c r="A1620" s="158"/>
      <c r="B1620" s="159"/>
      <c r="C1620" s="200" t="s">
        <v>3184</v>
      </c>
      <c r="D1620" s="192"/>
      <c r="E1620" s="193">
        <v>14</v>
      </c>
      <c r="F1620" s="160"/>
      <c r="G1620" s="160"/>
      <c r="H1620" s="160"/>
      <c r="I1620" s="160"/>
      <c r="J1620" s="160"/>
      <c r="K1620" s="160"/>
      <c r="L1620" s="160"/>
      <c r="M1620" s="160"/>
      <c r="N1620" s="160"/>
      <c r="O1620" s="160"/>
      <c r="P1620" s="160"/>
      <c r="Q1620" s="160"/>
      <c r="R1620" s="160"/>
      <c r="S1620" s="160"/>
      <c r="T1620" s="160"/>
      <c r="U1620" s="160"/>
      <c r="V1620" s="160"/>
      <c r="W1620" s="160"/>
      <c r="X1620" s="151"/>
      <c r="Y1620" s="151"/>
      <c r="Z1620" s="151"/>
      <c r="AA1620" s="151"/>
      <c r="AB1620" s="151"/>
      <c r="AC1620" s="151"/>
      <c r="AD1620" s="151"/>
      <c r="AE1620" s="151"/>
      <c r="AF1620" s="151"/>
      <c r="AG1620" s="151" t="s">
        <v>250</v>
      </c>
      <c r="AH1620" s="151">
        <v>2</v>
      </c>
      <c r="AI1620" s="151"/>
      <c r="AJ1620" s="151"/>
      <c r="AK1620" s="151"/>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row>
    <row r="1621" spans="1:60" outlineLevel="1">
      <c r="A1621" s="158"/>
      <c r="B1621" s="159"/>
      <c r="C1621" s="200" t="s">
        <v>3185</v>
      </c>
      <c r="D1621" s="192"/>
      <c r="E1621" s="193">
        <v>15.5</v>
      </c>
      <c r="F1621" s="160"/>
      <c r="G1621" s="160"/>
      <c r="H1621" s="160"/>
      <c r="I1621" s="160"/>
      <c r="J1621" s="160"/>
      <c r="K1621" s="160"/>
      <c r="L1621" s="160"/>
      <c r="M1621" s="160"/>
      <c r="N1621" s="160"/>
      <c r="O1621" s="160"/>
      <c r="P1621" s="160"/>
      <c r="Q1621" s="160"/>
      <c r="R1621" s="160"/>
      <c r="S1621" s="160"/>
      <c r="T1621" s="160"/>
      <c r="U1621" s="160"/>
      <c r="V1621" s="160"/>
      <c r="W1621" s="160"/>
      <c r="X1621" s="151"/>
      <c r="Y1621" s="151"/>
      <c r="Z1621" s="151"/>
      <c r="AA1621" s="151"/>
      <c r="AB1621" s="151"/>
      <c r="AC1621" s="151"/>
      <c r="AD1621" s="151"/>
      <c r="AE1621" s="151"/>
      <c r="AF1621" s="151"/>
      <c r="AG1621" s="151" t="s">
        <v>250</v>
      </c>
      <c r="AH1621" s="151">
        <v>2</v>
      </c>
      <c r="AI1621" s="151"/>
      <c r="AJ1621" s="151"/>
      <c r="AK1621" s="151"/>
      <c r="AL1621" s="151"/>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row>
    <row r="1622" spans="1:60" outlineLevel="1">
      <c r="A1622" s="158"/>
      <c r="B1622" s="159"/>
      <c r="C1622" s="200" t="s">
        <v>3186</v>
      </c>
      <c r="D1622" s="192"/>
      <c r="E1622" s="193">
        <v>13.5</v>
      </c>
      <c r="F1622" s="160"/>
      <c r="G1622" s="160"/>
      <c r="H1622" s="160"/>
      <c r="I1622" s="160"/>
      <c r="J1622" s="160"/>
      <c r="K1622" s="160"/>
      <c r="L1622" s="160"/>
      <c r="M1622" s="160"/>
      <c r="N1622" s="160"/>
      <c r="O1622" s="160"/>
      <c r="P1622" s="160"/>
      <c r="Q1622" s="160"/>
      <c r="R1622" s="160"/>
      <c r="S1622" s="160"/>
      <c r="T1622" s="160"/>
      <c r="U1622" s="160"/>
      <c r="V1622" s="160"/>
      <c r="W1622" s="160"/>
      <c r="X1622" s="151"/>
      <c r="Y1622" s="151"/>
      <c r="Z1622" s="151"/>
      <c r="AA1622" s="151"/>
      <c r="AB1622" s="151"/>
      <c r="AC1622" s="151"/>
      <c r="AD1622" s="151"/>
      <c r="AE1622" s="151"/>
      <c r="AF1622" s="151"/>
      <c r="AG1622" s="151" t="s">
        <v>250</v>
      </c>
      <c r="AH1622" s="151">
        <v>2</v>
      </c>
      <c r="AI1622" s="151"/>
      <c r="AJ1622" s="151"/>
      <c r="AK1622" s="151"/>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row>
    <row r="1623" spans="1:60" outlineLevel="1">
      <c r="A1623" s="158"/>
      <c r="B1623" s="159"/>
      <c r="C1623" s="200" t="s">
        <v>3187</v>
      </c>
      <c r="D1623" s="192"/>
      <c r="E1623" s="193">
        <v>8</v>
      </c>
      <c r="F1623" s="160"/>
      <c r="G1623" s="160"/>
      <c r="H1623" s="160"/>
      <c r="I1623" s="160"/>
      <c r="J1623" s="160"/>
      <c r="K1623" s="160"/>
      <c r="L1623" s="160"/>
      <c r="M1623" s="160"/>
      <c r="N1623" s="160"/>
      <c r="O1623" s="160"/>
      <c r="P1623" s="160"/>
      <c r="Q1623" s="160"/>
      <c r="R1623" s="160"/>
      <c r="S1623" s="160"/>
      <c r="T1623" s="160"/>
      <c r="U1623" s="160"/>
      <c r="V1623" s="160"/>
      <c r="W1623" s="160"/>
      <c r="X1623" s="151"/>
      <c r="Y1623" s="151"/>
      <c r="Z1623" s="151"/>
      <c r="AA1623" s="151"/>
      <c r="AB1623" s="151"/>
      <c r="AC1623" s="151"/>
      <c r="AD1623" s="151"/>
      <c r="AE1623" s="151"/>
      <c r="AF1623" s="151"/>
      <c r="AG1623" s="151" t="s">
        <v>250</v>
      </c>
      <c r="AH1623" s="151">
        <v>2</v>
      </c>
      <c r="AI1623" s="151"/>
      <c r="AJ1623" s="151"/>
      <c r="AK1623" s="151"/>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row>
    <row r="1624" spans="1:60" outlineLevel="1">
      <c r="A1624" s="158"/>
      <c r="B1624" s="159"/>
      <c r="C1624" s="200" t="s">
        <v>3188</v>
      </c>
      <c r="D1624" s="192"/>
      <c r="E1624" s="193">
        <v>12</v>
      </c>
      <c r="F1624" s="160"/>
      <c r="G1624" s="160"/>
      <c r="H1624" s="160"/>
      <c r="I1624" s="160"/>
      <c r="J1624" s="160"/>
      <c r="K1624" s="160"/>
      <c r="L1624" s="160"/>
      <c r="M1624" s="160"/>
      <c r="N1624" s="160"/>
      <c r="O1624" s="160"/>
      <c r="P1624" s="160"/>
      <c r="Q1624" s="160"/>
      <c r="R1624" s="160"/>
      <c r="S1624" s="160"/>
      <c r="T1624" s="160"/>
      <c r="U1624" s="160"/>
      <c r="V1624" s="160"/>
      <c r="W1624" s="160"/>
      <c r="X1624" s="151"/>
      <c r="Y1624" s="151"/>
      <c r="Z1624" s="151"/>
      <c r="AA1624" s="151"/>
      <c r="AB1624" s="151"/>
      <c r="AC1624" s="151"/>
      <c r="AD1624" s="151"/>
      <c r="AE1624" s="151"/>
      <c r="AF1624" s="151"/>
      <c r="AG1624" s="151" t="s">
        <v>250</v>
      </c>
      <c r="AH1624" s="151">
        <v>2</v>
      </c>
      <c r="AI1624" s="151"/>
      <c r="AJ1624" s="151"/>
      <c r="AK1624" s="151"/>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row>
    <row r="1625" spans="1:60" outlineLevel="1">
      <c r="A1625" s="158"/>
      <c r="B1625" s="159"/>
      <c r="C1625" s="200" t="s">
        <v>3189</v>
      </c>
      <c r="D1625" s="192"/>
      <c r="E1625" s="193">
        <v>6.4</v>
      </c>
      <c r="F1625" s="160"/>
      <c r="G1625" s="160"/>
      <c r="H1625" s="160"/>
      <c r="I1625" s="160"/>
      <c r="J1625" s="160"/>
      <c r="K1625" s="160"/>
      <c r="L1625" s="160"/>
      <c r="M1625" s="160"/>
      <c r="N1625" s="160"/>
      <c r="O1625" s="160"/>
      <c r="P1625" s="160"/>
      <c r="Q1625" s="160"/>
      <c r="R1625" s="160"/>
      <c r="S1625" s="160"/>
      <c r="T1625" s="160"/>
      <c r="U1625" s="160"/>
      <c r="V1625" s="160"/>
      <c r="W1625" s="160"/>
      <c r="X1625" s="151"/>
      <c r="Y1625" s="151"/>
      <c r="Z1625" s="151"/>
      <c r="AA1625" s="151"/>
      <c r="AB1625" s="151"/>
      <c r="AC1625" s="151"/>
      <c r="AD1625" s="151"/>
      <c r="AE1625" s="151"/>
      <c r="AF1625" s="151"/>
      <c r="AG1625" s="151" t="s">
        <v>250</v>
      </c>
      <c r="AH1625" s="151">
        <v>2</v>
      </c>
      <c r="AI1625" s="151"/>
      <c r="AJ1625" s="151"/>
      <c r="AK1625" s="151"/>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row>
    <row r="1626" spans="1:60" outlineLevel="1">
      <c r="A1626" s="158"/>
      <c r="B1626" s="159"/>
      <c r="C1626" s="201" t="s">
        <v>284</v>
      </c>
      <c r="D1626" s="194"/>
      <c r="E1626" s="195">
        <v>198.7</v>
      </c>
      <c r="F1626" s="160"/>
      <c r="G1626" s="160"/>
      <c r="H1626" s="160"/>
      <c r="I1626" s="160"/>
      <c r="J1626" s="160"/>
      <c r="K1626" s="160"/>
      <c r="L1626" s="160"/>
      <c r="M1626" s="160"/>
      <c r="N1626" s="160"/>
      <c r="O1626" s="160"/>
      <c r="P1626" s="160"/>
      <c r="Q1626" s="160"/>
      <c r="R1626" s="160"/>
      <c r="S1626" s="160"/>
      <c r="T1626" s="160"/>
      <c r="U1626" s="160"/>
      <c r="V1626" s="160"/>
      <c r="W1626" s="160"/>
      <c r="X1626" s="151"/>
      <c r="Y1626" s="151"/>
      <c r="Z1626" s="151"/>
      <c r="AA1626" s="151"/>
      <c r="AB1626" s="151"/>
      <c r="AC1626" s="151"/>
      <c r="AD1626" s="151"/>
      <c r="AE1626" s="151"/>
      <c r="AF1626" s="151"/>
      <c r="AG1626" s="151" t="s">
        <v>250</v>
      </c>
      <c r="AH1626" s="151">
        <v>3</v>
      </c>
      <c r="AI1626" s="151"/>
      <c r="AJ1626" s="151"/>
      <c r="AK1626" s="151"/>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row>
    <row r="1627" spans="1:60" outlineLevel="1">
      <c r="A1627" s="158"/>
      <c r="B1627" s="159"/>
      <c r="C1627" s="199" t="s">
        <v>285</v>
      </c>
      <c r="D1627" s="192"/>
      <c r="E1627" s="193"/>
      <c r="F1627" s="160"/>
      <c r="G1627" s="160"/>
      <c r="H1627" s="160"/>
      <c r="I1627" s="160"/>
      <c r="J1627" s="160"/>
      <c r="K1627" s="160"/>
      <c r="L1627" s="160"/>
      <c r="M1627" s="160"/>
      <c r="N1627" s="160"/>
      <c r="O1627" s="160"/>
      <c r="P1627" s="160"/>
      <c r="Q1627" s="160"/>
      <c r="R1627" s="160"/>
      <c r="S1627" s="160"/>
      <c r="T1627" s="160"/>
      <c r="U1627" s="160"/>
      <c r="V1627" s="160"/>
      <c r="W1627" s="160"/>
      <c r="X1627" s="151"/>
      <c r="Y1627" s="151"/>
      <c r="Z1627" s="151"/>
      <c r="AA1627" s="151"/>
      <c r="AB1627" s="151"/>
      <c r="AC1627" s="151"/>
      <c r="AD1627" s="151"/>
      <c r="AE1627" s="151"/>
      <c r="AF1627" s="151"/>
      <c r="AG1627" s="151" t="s">
        <v>250</v>
      </c>
      <c r="AH1627" s="151"/>
      <c r="AI1627" s="151"/>
      <c r="AJ1627" s="151"/>
      <c r="AK1627" s="151"/>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row>
    <row r="1628" spans="1:60" outlineLevel="1">
      <c r="A1628" s="158"/>
      <c r="B1628" s="159"/>
      <c r="C1628" s="198" t="s">
        <v>3190</v>
      </c>
      <c r="D1628" s="190"/>
      <c r="E1628" s="191">
        <v>9263.3940000000002</v>
      </c>
      <c r="F1628" s="160"/>
      <c r="G1628" s="160"/>
      <c r="H1628" s="160"/>
      <c r="I1628" s="160"/>
      <c r="J1628" s="160"/>
      <c r="K1628" s="160"/>
      <c r="L1628" s="160"/>
      <c r="M1628" s="160"/>
      <c r="N1628" s="160"/>
      <c r="O1628" s="160"/>
      <c r="P1628" s="160"/>
      <c r="Q1628" s="160"/>
      <c r="R1628" s="160"/>
      <c r="S1628" s="160"/>
      <c r="T1628" s="160"/>
      <c r="U1628" s="160"/>
      <c r="V1628" s="160"/>
      <c r="W1628" s="160"/>
      <c r="X1628" s="151"/>
      <c r="Y1628" s="151"/>
      <c r="Z1628" s="151"/>
      <c r="AA1628" s="151"/>
      <c r="AB1628" s="151"/>
      <c r="AC1628" s="151"/>
      <c r="AD1628" s="151"/>
      <c r="AE1628" s="151"/>
      <c r="AF1628" s="151"/>
      <c r="AG1628" s="151" t="s">
        <v>250</v>
      </c>
      <c r="AH1628" s="151">
        <v>0</v>
      </c>
      <c r="AI1628" s="151"/>
      <c r="AJ1628" s="151"/>
      <c r="AK1628" s="151"/>
      <c r="AL1628" s="151"/>
      <c r="AM1628" s="151"/>
      <c r="AN1628" s="151"/>
      <c r="AO1628" s="151"/>
      <c r="AP1628" s="151"/>
      <c r="AQ1628" s="151"/>
      <c r="AR1628" s="151"/>
      <c r="AS1628" s="151"/>
      <c r="AT1628" s="151"/>
      <c r="AU1628" s="151"/>
      <c r="AV1628" s="151"/>
      <c r="AW1628" s="151"/>
      <c r="AX1628" s="151"/>
      <c r="AY1628" s="151"/>
      <c r="AZ1628" s="151"/>
      <c r="BA1628" s="151"/>
      <c r="BB1628" s="151"/>
      <c r="BC1628" s="151"/>
      <c r="BD1628" s="151"/>
      <c r="BE1628" s="151"/>
      <c r="BF1628" s="151"/>
      <c r="BG1628" s="151"/>
      <c r="BH1628" s="151"/>
    </row>
    <row r="1629" spans="1:60" outlineLevel="1">
      <c r="A1629" s="176">
        <v>181</v>
      </c>
      <c r="B1629" s="177" t="s">
        <v>3191</v>
      </c>
      <c r="C1629" s="186" t="s">
        <v>3192</v>
      </c>
      <c r="D1629" s="178" t="s">
        <v>685</v>
      </c>
      <c r="E1629" s="179">
        <v>5.6543299999999999</v>
      </c>
      <c r="F1629" s="180">
        <v>0</v>
      </c>
      <c r="G1629" s="181">
        <f>ROUND(E1629*F1629,2)</f>
        <v>0</v>
      </c>
      <c r="H1629" s="180"/>
      <c r="I1629" s="181">
        <f>ROUND(E1629*H1629,2)</f>
        <v>0</v>
      </c>
      <c r="J1629" s="180"/>
      <c r="K1629" s="181">
        <f>ROUND(E1629*J1629,2)</f>
        <v>0</v>
      </c>
      <c r="L1629" s="181">
        <v>21</v>
      </c>
      <c r="M1629" s="181">
        <f>G1629*(1+L1629/100)</f>
        <v>0</v>
      </c>
      <c r="N1629" s="181">
        <v>0</v>
      </c>
      <c r="O1629" s="181">
        <f>ROUND(E1629*N1629,2)</f>
        <v>0</v>
      </c>
      <c r="P1629" s="181">
        <v>0</v>
      </c>
      <c r="Q1629" s="181">
        <f>ROUND(E1629*P1629,2)</f>
        <v>0</v>
      </c>
      <c r="R1629" s="181" t="s">
        <v>1376</v>
      </c>
      <c r="S1629" s="181" t="s">
        <v>201</v>
      </c>
      <c r="T1629" s="182" t="s">
        <v>245</v>
      </c>
      <c r="U1629" s="160">
        <v>1.3049999999999999</v>
      </c>
      <c r="V1629" s="160">
        <f>ROUND(E1629*U1629,2)</f>
        <v>7.38</v>
      </c>
      <c r="W1629" s="160"/>
      <c r="X1629" s="151"/>
      <c r="Y1629" s="151"/>
      <c r="Z1629" s="151"/>
      <c r="AA1629" s="151"/>
      <c r="AB1629" s="151"/>
      <c r="AC1629" s="151"/>
      <c r="AD1629" s="151"/>
      <c r="AE1629" s="151"/>
      <c r="AF1629" s="151"/>
      <c r="AG1629" s="151" t="s">
        <v>967</v>
      </c>
      <c r="AH1629" s="151"/>
      <c r="AI1629" s="151"/>
      <c r="AJ1629" s="151"/>
      <c r="AK1629" s="151"/>
      <c r="AL1629" s="151"/>
      <c r="AM1629" s="151"/>
      <c r="AN1629" s="151"/>
      <c r="AO1629" s="151"/>
      <c r="AP1629" s="151"/>
      <c r="AQ1629" s="151"/>
      <c r="AR1629" s="151"/>
      <c r="AS1629" s="151"/>
      <c r="AT1629" s="151"/>
      <c r="AU1629" s="151"/>
      <c r="AV1629" s="151"/>
      <c r="AW1629" s="151"/>
      <c r="AX1629" s="151"/>
      <c r="AY1629" s="151"/>
      <c r="AZ1629" s="151"/>
      <c r="BA1629" s="151"/>
      <c r="BB1629" s="151"/>
      <c r="BC1629" s="151"/>
      <c r="BD1629" s="151"/>
      <c r="BE1629" s="151"/>
      <c r="BF1629" s="151"/>
      <c r="BG1629" s="151"/>
      <c r="BH1629" s="151"/>
    </row>
    <row r="1630" spans="1:60">
      <c r="A1630" s="162" t="s">
        <v>197</v>
      </c>
      <c r="B1630" s="163" t="s">
        <v>155</v>
      </c>
      <c r="C1630" s="184" t="s">
        <v>156</v>
      </c>
      <c r="D1630" s="164"/>
      <c r="E1630" s="165"/>
      <c r="F1630" s="166"/>
      <c r="G1630" s="166">
        <f>SUMIF(AG1631:AG1686,"&lt;&gt;NOR",G1631:G1686)</f>
        <v>0</v>
      </c>
      <c r="H1630" s="166"/>
      <c r="I1630" s="166">
        <f>SUM(I1631:I1686)</f>
        <v>0</v>
      </c>
      <c r="J1630" s="166"/>
      <c r="K1630" s="166">
        <f>SUM(K1631:K1686)</f>
        <v>0</v>
      </c>
      <c r="L1630" s="166"/>
      <c r="M1630" s="166">
        <f>SUM(M1631:M1686)</f>
        <v>0</v>
      </c>
      <c r="N1630" s="166"/>
      <c r="O1630" s="166">
        <f>SUM(O1631:O1686)</f>
        <v>0.21000000000000002</v>
      </c>
      <c r="P1630" s="166"/>
      <c r="Q1630" s="166">
        <f>SUM(Q1631:Q1686)</f>
        <v>0</v>
      </c>
      <c r="R1630" s="166"/>
      <c r="S1630" s="166"/>
      <c r="T1630" s="167"/>
      <c r="U1630" s="161"/>
      <c r="V1630" s="161">
        <f>SUM(V1631:V1686)</f>
        <v>35.32</v>
      </c>
      <c r="W1630" s="161"/>
      <c r="AG1630" t="s">
        <v>198</v>
      </c>
    </row>
    <row r="1631" spans="1:60" outlineLevel="1">
      <c r="A1631" s="168">
        <v>182</v>
      </c>
      <c r="B1631" s="169" t="s">
        <v>3193</v>
      </c>
      <c r="C1631" s="185" t="s">
        <v>1536</v>
      </c>
      <c r="D1631" s="170" t="s">
        <v>292</v>
      </c>
      <c r="E1631" s="171">
        <v>249.566</v>
      </c>
      <c r="F1631" s="172">
        <v>0</v>
      </c>
      <c r="G1631" s="173">
        <f>ROUND(E1631*F1631,2)</f>
        <v>0</v>
      </c>
      <c r="H1631" s="172"/>
      <c r="I1631" s="173">
        <f>ROUND(E1631*H1631,2)</f>
        <v>0</v>
      </c>
      <c r="J1631" s="172"/>
      <c r="K1631" s="173">
        <f>ROUND(E1631*J1631,2)</f>
        <v>0</v>
      </c>
      <c r="L1631" s="173">
        <v>21</v>
      </c>
      <c r="M1631" s="173">
        <f>G1631*(1+L1631/100)</f>
        <v>0</v>
      </c>
      <c r="N1631" s="173">
        <v>5.1999999999999995E-4</v>
      </c>
      <c r="O1631" s="173">
        <f>ROUND(E1631*N1631,2)</f>
        <v>0.13</v>
      </c>
      <c r="P1631" s="173">
        <v>0</v>
      </c>
      <c r="Q1631" s="173">
        <f>ROUND(E1631*P1631,2)</f>
        <v>0</v>
      </c>
      <c r="R1631" s="173" t="s">
        <v>1533</v>
      </c>
      <c r="S1631" s="173" t="s">
        <v>201</v>
      </c>
      <c r="T1631" s="174" t="s">
        <v>245</v>
      </c>
      <c r="U1631" s="160">
        <v>3.2480000000000002E-2</v>
      </c>
      <c r="V1631" s="160">
        <f>ROUND(E1631*U1631,2)</f>
        <v>8.11</v>
      </c>
      <c r="W1631" s="160"/>
      <c r="X1631" s="151"/>
      <c r="Y1631" s="151"/>
      <c r="Z1631" s="151"/>
      <c r="AA1631" s="151"/>
      <c r="AB1631" s="151"/>
      <c r="AC1631" s="151"/>
      <c r="AD1631" s="151"/>
      <c r="AE1631" s="151"/>
      <c r="AF1631" s="151"/>
      <c r="AG1631" s="151" t="s">
        <v>972</v>
      </c>
      <c r="AH1631" s="151"/>
      <c r="AI1631" s="151"/>
      <c r="AJ1631" s="151"/>
      <c r="AK1631" s="151"/>
      <c r="AL1631" s="151"/>
      <c r="AM1631" s="151"/>
      <c r="AN1631" s="151"/>
      <c r="AO1631" s="151"/>
      <c r="AP1631" s="151"/>
      <c r="AQ1631" s="151"/>
      <c r="AR1631" s="151"/>
      <c r="AS1631" s="151"/>
      <c r="AT1631" s="151"/>
      <c r="AU1631" s="151"/>
      <c r="AV1631" s="151"/>
      <c r="AW1631" s="151"/>
      <c r="AX1631" s="151"/>
      <c r="AY1631" s="151"/>
      <c r="AZ1631" s="151"/>
      <c r="BA1631" s="151"/>
      <c r="BB1631" s="151"/>
      <c r="BC1631" s="151"/>
      <c r="BD1631" s="151"/>
      <c r="BE1631" s="151"/>
      <c r="BF1631" s="151"/>
      <c r="BG1631" s="151"/>
      <c r="BH1631" s="151"/>
    </row>
    <row r="1632" spans="1:60" outlineLevel="1">
      <c r="A1632" s="158"/>
      <c r="B1632" s="159"/>
      <c r="C1632" s="198" t="s">
        <v>2538</v>
      </c>
      <c r="D1632" s="190"/>
      <c r="E1632" s="191">
        <v>137.6</v>
      </c>
      <c r="F1632" s="160"/>
      <c r="G1632" s="160"/>
      <c r="H1632" s="160"/>
      <c r="I1632" s="160"/>
      <c r="J1632" s="160"/>
      <c r="K1632" s="160"/>
      <c r="L1632" s="160"/>
      <c r="M1632" s="160"/>
      <c r="N1632" s="160"/>
      <c r="O1632" s="160"/>
      <c r="P1632" s="160"/>
      <c r="Q1632" s="160"/>
      <c r="R1632" s="160"/>
      <c r="S1632" s="160"/>
      <c r="T1632" s="160"/>
      <c r="U1632" s="160"/>
      <c r="V1632" s="160"/>
      <c r="W1632" s="160"/>
      <c r="X1632" s="151"/>
      <c r="Y1632" s="151"/>
      <c r="Z1632" s="151"/>
      <c r="AA1632" s="151"/>
      <c r="AB1632" s="151"/>
      <c r="AC1632" s="151"/>
      <c r="AD1632" s="151"/>
      <c r="AE1632" s="151"/>
      <c r="AF1632" s="151"/>
      <c r="AG1632" s="151" t="s">
        <v>250</v>
      </c>
      <c r="AH1632" s="151">
        <v>0</v>
      </c>
      <c r="AI1632" s="151"/>
      <c r="AJ1632" s="151"/>
      <c r="AK1632" s="151"/>
      <c r="AL1632" s="151"/>
      <c r="AM1632" s="151"/>
      <c r="AN1632" s="151"/>
      <c r="AO1632" s="151"/>
      <c r="AP1632" s="151"/>
      <c r="AQ1632" s="151"/>
      <c r="AR1632" s="151"/>
      <c r="AS1632" s="151"/>
      <c r="AT1632" s="151"/>
      <c r="AU1632" s="151"/>
      <c r="AV1632" s="151"/>
      <c r="AW1632" s="151"/>
      <c r="AX1632" s="151"/>
      <c r="AY1632" s="151"/>
      <c r="AZ1632" s="151"/>
      <c r="BA1632" s="151"/>
      <c r="BB1632" s="151"/>
      <c r="BC1632" s="151"/>
      <c r="BD1632" s="151"/>
      <c r="BE1632" s="151"/>
      <c r="BF1632" s="151"/>
      <c r="BG1632" s="151"/>
      <c r="BH1632" s="151"/>
    </row>
    <row r="1633" spans="1:60" outlineLevel="1">
      <c r="A1633" s="158"/>
      <c r="B1633" s="159"/>
      <c r="C1633" s="199" t="s">
        <v>279</v>
      </c>
      <c r="D1633" s="192"/>
      <c r="E1633" s="193"/>
      <c r="F1633" s="160"/>
      <c r="G1633" s="160"/>
      <c r="H1633" s="160"/>
      <c r="I1633" s="160"/>
      <c r="J1633" s="160"/>
      <c r="K1633" s="160"/>
      <c r="L1633" s="160"/>
      <c r="M1633" s="160"/>
      <c r="N1633" s="160"/>
      <c r="O1633" s="160"/>
      <c r="P1633" s="160"/>
      <c r="Q1633" s="160"/>
      <c r="R1633" s="160"/>
      <c r="S1633" s="160"/>
      <c r="T1633" s="160"/>
      <c r="U1633" s="160"/>
      <c r="V1633" s="160"/>
      <c r="W1633" s="160"/>
      <c r="X1633" s="151"/>
      <c r="Y1633" s="151"/>
      <c r="Z1633" s="151"/>
      <c r="AA1633" s="151"/>
      <c r="AB1633" s="151"/>
      <c r="AC1633" s="151"/>
      <c r="AD1633" s="151"/>
      <c r="AE1633" s="151"/>
      <c r="AF1633" s="151"/>
      <c r="AG1633" s="151" t="s">
        <v>250</v>
      </c>
      <c r="AH1633" s="151"/>
      <c r="AI1633" s="151"/>
      <c r="AJ1633" s="151"/>
      <c r="AK1633" s="151"/>
      <c r="AL1633" s="151"/>
      <c r="AM1633" s="151"/>
      <c r="AN1633" s="151"/>
      <c r="AO1633" s="151"/>
      <c r="AP1633" s="151"/>
      <c r="AQ1633" s="151"/>
      <c r="AR1633" s="151"/>
      <c r="AS1633" s="151"/>
      <c r="AT1633" s="151"/>
      <c r="AU1633" s="151"/>
      <c r="AV1633" s="151"/>
      <c r="AW1633" s="151"/>
      <c r="AX1633" s="151"/>
      <c r="AY1633" s="151"/>
      <c r="AZ1633" s="151"/>
      <c r="BA1633" s="151"/>
      <c r="BB1633" s="151"/>
      <c r="BC1633" s="151"/>
      <c r="BD1633" s="151"/>
      <c r="BE1633" s="151"/>
      <c r="BF1633" s="151"/>
      <c r="BG1633" s="151"/>
      <c r="BH1633" s="151"/>
    </row>
    <row r="1634" spans="1:60" outlineLevel="1">
      <c r="A1634" s="158"/>
      <c r="B1634" s="159"/>
      <c r="C1634" s="200" t="s">
        <v>2559</v>
      </c>
      <c r="D1634" s="192"/>
      <c r="E1634" s="193">
        <v>42.96</v>
      </c>
      <c r="F1634" s="160"/>
      <c r="G1634" s="160"/>
      <c r="H1634" s="160"/>
      <c r="I1634" s="160"/>
      <c r="J1634" s="160"/>
      <c r="K1634" s="160"/>
      <c r="L1634" s="160"/>
      <c r="M1634" s="160"/>
      <c r="N1634" s="160"/>
      <c r="O1634" s="160"/>
      <c r="P1634" s="160"/>
      <c r="Q1634" s="160"/>
      <c r="R1634" s="160"/>
      <c r="S1634" s="160"/>
      <c r="T1634" s="160"/>
      <c r="U1634" s="160"/>
      <c r="V1634" s="160"/>
      <c r="W1634" s="160"/>
      <c r="X1634" s="151"/>
      <c r="Y1634" s="151"/>
      <c r="Z1634" s="151"/>
      <c r="AA1634" s="151"/>
      <c r="AB1634" s="151"/>
      <c r="AC1634" s="151"/>
      <c r="AD1634" s="151"/>
      <c r="AE1634" s="151"/>
      <c r="AF1634" s="151"/>
      <c r="AG1634" s="151" t="s">
        <v>250</v>
      </c>
      <c r="AH1634" s="151">
        <v>2</v>
      </c>
      <c r="AI1634" s="151"/>
      <c r="AJ1634" s="151"/>
      <c r="AK1634" s="151"/>
      <c r="AL1634" s="151"/>
      <c r="AM1634" s="151"/>
      <c r="AN1634" s="151"/>
      <c r="AO1634" s="151"/>
      <c r="AP1634" s="151"/>
      <c r="AQ1634" s="151"/>
      <c r="AR1634" s="151"/>
      <c r="AS1634" s="151"/>
      <c r="AT1634" s="151"/>
      <c r="AU1634" s="151"/>
      <c r="AV1634" s="151"/>
      <c r="AW1634" s="151"/>
      <c r="AX1634" s="151"/>
      <c r="AY1634" s="151"/>
      <c r="AZ1634" s="151"/>
      <c r="BA1634" s="151"/>
      <c r="BB1634" s="151"/>
      <c r="BC1634" s="151"/>
      <c r="BD1634" s="151"/>
      <c r="BE1634" s="151"/>
      <c r="BF1634" s="151"/>
      <c r="BG1634" s="151"/>
      <c r="BH1634" s="151"/>
    </row>
    <row r="1635" spans="1:60" outlineLevel="1">
      <c r="A1635" s="158"/>
      <c r="B1635" s="159"/>
      <c r="C1635" s="200" t="s">
        <v>2560</v>
      </c>
      <c r="D1635" s="192"/>
      <c r="E1635" s="193">
        <v>32.700000000000003</v>
      </c>
      <c r="F1635" s="160"/>
      <c r="G1635" s="160"/>
      <c r="H1635" s="160"/>
      <c r="I1635" s="160"/>
      <c r="J1635" s="160"/>
      <c r="K1635" s="160"/>
      <c r="L1635" s="160"/>
      <c r="M1635" s="160"/>
      <c r="N1635" s="160"/>
      <c r="O1635" s="160"/>
      <c r="P1635" s="160"/>
      <c r="Q1635" s="160"/>
      <c r="R1635" s="160"/>
      <c r="S1635" s="160"/>
      <c r="T1635" s="160"/>
      <c r="U1635" s="160"/>
      <c r="V1635" s="160"/>
      <c r="W1635" s="160"/>
      <c r="X1635" s="151"/>
      <c r="Y1635" s="151"/>
      <c r="Z1635" s="151"/>
      <c r="AA1635" s="151"/>
      <c r="AB1635" s="151"/>
      <c r="AC1635" s="151"/>
      <c r="AD1635" s="151"/>
      <c r="AE1635" s="151"/>
      <c r="AF1635" s="151"/>
      <c r="AG1635" s="151" t="s">
        <v>250</v>
      </c>
      <c r="AH1635" s="151">
        <v>2</v>
      </c>
      <c r="AI1635" s="151"/>
      <c r="AJ1635" s="151"/>
      <c r="AK1635" s="151"/>
      <c r="AL1635" s="151"/>
      <c r="AM1635" s="151"/>
      <c r="AN1635" s="151"/>
      <c r="AO1635" s="151"/>
      <c r="AP1635" s="151"/>
      <c r="AQ1635" s="151"/>
      <c r="AR1635" s="151"/>
      <c r="AS1635" s="151"/>
      <c r="AT1635" s="151"/>
      <c r="AU1635" s="151"/>
      <c r="AV1635" s="151"/>
      <c r="AW1635" s="151"/>
      <c r="AX1635" s="151"/>
      <c r="AY1635" s="151"/>
      <c r="AZ1635" s="151"/>
      <c r="BA1635" s="151"/>
      <c r="BB1635" s="151"/>
      <c r="BC1635" s="151"/>
      <c r="BD1635" s="151"/>
      <c r="BE1635" s="151"/>
      <c r="BF1635" s="151"/>
      <c r="BG1635" s="151"/>
      <c r="BH1635" s="151"/>
    </row>
    <row r="1636" spans="1:60" outlineLevel="1">
      <c r="A1636" s="158"/>
      <c r="B1636" s="159"/>
      <c r="C1636" s="200" t="s">
        <v>2561</v>
      </c>
      <c r="D1636" s="192"/>
      <c r="E1636" s="193">
        <v>6.73</v>
      </c>
      <c r="F1636" s="160"/>
      <c r="G1636" s="160"/>
      <c r="H1636" s="160"/>
      <c r="I1636" s="160"/>
      <c r="J1636" s="160"/>
      <c r="K1636" s="160"/>
      <c r="L1636" s="160"/>
      <c r="M1636" s="160"/>
      <c r="N1636" s="160"/>
      <c r="O1636" s="160"/>
      <c r="P1636" s="160"/>
      <c r="Q1636" s="160"/>
      <c r="R1636" s="160"/>
      <c r="S1636" s="160"/>
      <c r="T1636" s="160"/>
      <c r="U1636" s="160"/>
      <c r="V1636" s="160"/>
      <c r="W1636" s="160"/>
      <c r="X1636" s="151"/>
      <c r="Y1636" s="151"/>
      <c r="Z1636" s="151"/>
      <c r="AA1636" s="151"/>
      <c r="AB1636" s="151"/>
      <c r="AC1636" s="151"/>
      <c r="AD1636" s="151"/>
      <c r="AE1636" s="151"/>
      <c r="AF1636" s="151"/>
      <c r="AG1636" s="151" t="s">
        <v>250</v>
      </c>
      <c r="AH1636" s="151">
        <v>2</v>
      </c>
      <c r="AI1636" s="151"/>
      <c r="AJ1636" s="151"/>
      <c r="AK1636" s="151"/>
      <c r="AL1636" s="151"/>
      <c r="AM1636" s="151"/>
      <c r="AN1636" s="151"/>
      <c r="AO1636" s="151"/>
      <c r="AP1636" s="151"/>
      <c r="AQ1636" s="151"/>
      <c r="AR1636" s="151"/>
      <c r="AS1636" s="151"/>
      <c r="AT1636" s="151"/>
      <c r="AU1636" s="151"/>
      <c r="AV1636" s="151"/>
      <c r="AW1636" s="151"/>
      <c r="AX1636" s="151"/>
      <c r="AY1636" s="151"/>
      <c r="AZ1636" s="151"/>
      <c r="BA1636" s="151"/>
      <c r="BB1636" s="151"/>
      <c r="BC1636" s="151"/>
      <c r="BD1636" s="151"/>
      <c r="BE1636" s="151"/>
      <c r="BF1636" s="151"/>
      <c r="BG1636" s="151"/>
      <c r="BH1636" s="151"/>
    </row>
    <row r="1637" spans="1:60" outlineLevel="1">
      <c r="A1637" s="158"/>
      <c r="B1637" s="159"/>
      <c r="C1637" s="200" t="s">
        <v>2562</v>
      </c>
      <c r="D1637" s="192"/>
      <c r="E1637" s="193">
        <v>29.88</v>
      </c>
      <c r="F1637" s="160"/>
      <c r="G1637" s="160"/>
      <c r="H1637" s="160"/>
      <c r="I1637" s="160"/>
      <c r="J1637" s="160"/>
      <c r="K1637" s="160"/>
      <c r="L1637" s="160"/>
      <c r="M1637" s="160"/>
      <c r="N1637" s="160"/>
      <c r="O1637" s="160"/>
      <c r="P1637" s="160"/>
      <c r="Q1637" s="160"/>
      <c r="R1637" s="160"/>
      <c r="S1637" s="160"/>
      <c r="T1637" s="160"/>
      <c r="U1637" s="160"/>
      <c r="V1637" s="160"/>
      <c r="W1637" s="160"/>
      <c r="X1637" s="151"/>
      <c r="Y1637" s="151"/>
      <c r="Z1637" s="151"/>
      <c r="AA1637" s="151"/>
      <c r="AB1637" s="151"/>
      <c r="AC1637" s="151"/>
      <c r="AD1637" s="151"/>
      <c r="AE1637" s="151"/>
      <c r="AF1637" s="151"/>
      <c r="AG1637" s="151" t="s">
        <v>250</v>
      </c>
      <c r="AH1637" s="151">
        <v>2</v>
      </c>
      <c r="AI1637" s="151"/>
      <c r="AJ1637" s="151"/>
      <c r="AK1637" s="151"/>
      <c r="AL1637" s="151"/>
      <c r="AM1637" s="151"/>
      <c r="AN1637" s="151"/>
      <c r="AO1637" s="151"/>
      <c r="AP1637" s="151"/>
      <c r="AQ1637" s="151"/>
      <c r="AR1637" s="151"/>
      <c r="AS1637" s="151"/>
      <c r="AT1637" s="151"/>
      <c r="AU1637" s="151"/>
      <c r="AV1637" s="151"/>
      <c r="AW1637" s="151"/>
      <c r="AX1637" s="151"/>
      <c r="AY1637" s="151"/>
      <c r="AZ1637" s="151"/>
      <c r="BA1637" s="151"/>
      <c r="BB1637" s="151"/>
      <c r="BC1637" s="151"/>
      <c r="BD1637" s="151"/>
      <c r="BE1637" s="151"/>
      <c r="BF1637" s="151"/>
      <c r="BG1637" s="151"/>
      <c r="BH1637" s="151"/>
    </row>
    <row r="1638" spans="1:60" outlineLevel="1">
      <c r="A1638" s="158"/>
      <c r="B1638" s="159"/>
      <c r="C1638" s="200" t="s">
        <v>2563</v>
      </c>
      <c r="D1638" s="192"/>
      <c r="E1638" s="193">
        <v>77.61</v>
      </c>
      <c r="F1638" s="160"/>
      <c r="G1638" s="160"/>
      <c r="H1638" s="160"/>
      <c r="I1638" s="160"/>
      <c r="J1638" s="160"/>
      <c r="K1638" s="160"/>
      <c r="L1638" s="160"/>
      <c r="M1638" s="160"/>
      <c r="N1638" s="160"/>
      <c r="O1638" s="160"/>
      <c r="P1638" s="160"/>
      <c r="Q1638" s="160"/>
      <c r="R1638" s="160"/>
      <c r="S1638" s="160"/>
      <c r="T1638" s="160"/>
      <c r="U1638" s="160"/>
      <c r="V1638" s="160"/>
      <c r="W1638" s="160"/>
      <c r="X1638" s="151"/>
      <c r="Y1638" s="151"/>
      <c r="Z1638" s="151"/>
      <c r="AA1638" s="151"/>
      <c r="AB1638" s="151"/>
      <c r="AC1638" s="151"/>
      <c r="AD1638" s="151"/>
      <c r="AE1638" s="151"/>
      <c r="AF1638" s="151"/>
      <c r="AG1638" s="151" t="s">
        <v>250</v>
      </c>
      <c r="AH1638" s="151">
        <v>2</v>
      </c>
      <c r="AI1638" s="151"/>
      <c r="AJ1638" s="151"/>
      <c r="AK1638" s="151"/>
      <c r="AL1638" s="151"/>
      <c r="AM1638" s="151"/>
      <c r="AN1638" s="151"/>
      <c r="AO1638" s="151"/>
      <c r="AP1638" s="151"/>
      <c r="AQ1638" s="151"/>
      <c r="AR1638" s="151"/>
      <c r="AS1638" s="151"/>
      <c r="AT1638" s="151"/>
      <c r="AU1638" s="151"/>
      <c r="AV1638" s="151"/>
      <c r="AW1638" s="151"/>
      <c r="AX1638" s="151"/>
      <c r="AY1638" s="151"/>
      <c r="AZ1638" s="151"/>
      <c r="BA1638" s="151"/>
      <c r="BB1638" s="151"/>
      <c r="BC1638" s="151"/>
      <c r="BD1638" s="151"/>
      <c r="BE1638" s="151"/>
      <c r="BF1638" s="151"/>
      <c r="BG1638" s="151"/>
      <c r="BH1638" s="151"/>
    </row>
    <row r="1639" spans="1:60" outlineLevel="1">
      <c r="A1639" s="158"/>
      <c r="B1639" s="159"/>
      <c r="C1639" s="200" t="s">
        <v>2564</v>
      </c>
      <c r="D1639" s="192"/>
      <c r="E1639" s="193">
        <v>11.32</v>
      </c>
      <c r="F1639" s="160"/>
      <c r="G1639" s="160"/>
      <c r="H1639" s="160"/>
      <c r="I1639" s="160"/>
      <c r="J1639" s="160"/>
      <c r="K1639" s="160"/>
      <c r="L1639" s="160"/>
      <c r="M1639" s="160"/>
      <c r="N1639" s="160"/>
      <c r="O1639" s="160"/>
      <c r="P1639" s="160"/>
      <c r="Q1639" s="160"/>
      <c r="R1639" s="160"/>
      <c r="S1639" s="160"/>
      <c r="T1639" s="160"/>
      <c r="U1639" s="160"/>
      <c r="V1639" s="160"/>
      <c r="W1639" s="160"/>
      <c r="X1639" s="151"/>
      <c r="Y1639" s="151"/>
      <c r="Z1639" s="151"/>
      <c r="AA1639" s="151"/>
      <c r="AB1639" s="151"/>
      <c r="AC1639" s="151"/>
      <c r="AD1639" s="151"/>
      <c r="AE1639" s="151"/>
      <c r="AF1639" s="151"/>
      <c r="AG1639" s="151" t="s">
        <v>250</v>
      </c>
      <c r="AH1639" s="151">
        <v>2</v>
      </c>
      <c r="AI1639" s="151"/>
      <c r="AJ1639" s="151"/>
      <c r="AK1639" s="151"/>
      <c r="AL1639" s="151"/>
      <c r="AM1639" s="151"/>
      <c r="AN1639" s="151"/>
      <c r="AO1639" s="151"/>
      <c r="AP1639" s="151"/>
      <c r="AQ1639" s="151"/>
      <c r="AR1639" s="151"/>
      <c r="AS1639" s="151"/>
      <c r="AT1639" s="151"/>
      <c r="AU1639" s="151"/>
      <c r="AV1639" s="151"/>
      <c r="AW1639" s="151"/>
      <c r="AX1639" s="151"/>
      <c r="AY1639" s="151"/>
      <c r="AZ1639" s="151"/>
      <c r="BA1639" s="151"/>
      <c r="BB1639" s="151"/>
      <c r="BC1639" s="151"/>
      <c r="BD1639" s="151"/>
      <c r="BE1639" s="151"/>
      <c r="BF1639" s="151"/>
      <c r="BG1639" s="151"/>
      <c r="BH1639" s="151"/>
    </row>
    <row r="1640" spans="1:60" outlineLevel="1">
      <c r="A1640" s="158"/>
      <c r="B1640" s="159"/>
      <c r="C1640" s="200" t="s">
        <v>2565</v>
      </c>
      <c r="D1640" s="192"/>
      <c r="E1640" s="193">
        <v>7.61</v>
      </c>
      <c r="F1640" s="160"/>
      <c r="G1640" s="160"/>
      <c r="H1640" s="160"/>
      <c r="I1640" s="160"/>
      <c r="J1640" s="160"/>
      <c r="K1640" s="160"/>
      <c r="L1640" s="160"/>
      <c r="M1640" s="160"/>
      <c r="N1640" s="160"/>
      <c r="O1640" s="160"/>
      <c r="P1640" s="160"/>
      <c r="Q1640" s="160"/>
      <c r="R1640" s="160"/>
      <c r="S1640" s="160"/>
      <c r="T1640" s="160"/>
      <c r="U1640" s="160"/>
      <c r="V1640" s="160"/>
      <c r="W1640" s="160"/>
      <c r="X1640" s="151"/>
      <c r="Y1640" s="151"/>
      <c r="Z1640" s="151"/>
      <c r="AA1640" s="151"/>
      <c r="AB1640" s="151"/>
      <c r="AC1640" s="151"/>
      <c r="AD1640" s="151"/>
      <c r="AE1640" s="151"/>
      <c r="AF1640" s="151"/>
      <c r="AG1640" s="151" t="s">
        <v>250</v>
      </c>
      <c r="AH1640" s="151">
        <v>2</v>
      </c>
      <c r="AI1640" s="151"/>
      <c r="AJ1640" s="151"/>
      <c r="AK1640" s="151"/>
      <c r="AL1640" s="151"/>
      <c r="AM1640" s="151"/>
      <c r="AN1640" s="151"/>
      <c r="AO1640" s="151"/>
      <c r="AP1640" s="151"/>
      <c r="AQ1640" s="151"/>
      <c r="AR1640" s="151"/>
      <c r="AS1640" s="151"/>
      <c r="AT1640" s="151"/>
      <c r="AU1640" s="151"/>
      <c r="AV1640" s="151"/>
      <c r="AW1640" s="151"/>
      <c r="AX1640" s="151"/>
      <c r="AY1640" s="151"/>
      <c r="AZ1640" s="151"/>
      <c r="BA1640" s="151"/>
      <c r="BB1640" s="151"/>
      <c r="BC1640" s="151"/>
      <c r="BD1640" s="151"/>
      <c r="BE1640" s="151"/>
      <c r="BF1640" s="151"/>
      <c r="BG1640" s="151"/>
      <c r="BH1640" s="151"/>
    </row>
    <row r="1641" spans="1:60" outlineLevel="1">
      <c r="A1641" s="158"/>
      <c r="B1641" s="159"/>
      <c r="C1641" s="200" t="s">
        <v>2566</v>
      </c>
      <c r="D1641" s="192"/>
      <c r="E1641" s="193">
        <v>3.3</v>
      </c>
      <c r="F1641" s="160"/>
      <c r="G1641" s="160"/>
      <c r="H1641" s="160"/>
      <c r="I1641" s="160"/>
      <c r="J1641" s="160"/>
      <c r="K1641" s="160"/>
      <c r="L1641" s="160"/>
      <c r="M1641" s="160"/>
      <c r="N1641" s="160"/>
      <c r="O1641" s="160"/>
      <c r="P1641" s="160"/>
      <c r="Q1641" s="160"/>
      <c r="R1641" s="160"/>
      <c r="S1641" s="160"/>
      <c r="T1641" s="160"/>
      <c r="U1641" s="160"/>
      <c r="V1641" s="160"/>
      <c r="W1641" s="160"/>
      <c r="X1641" s="151"/>
      <c r="Y1641" s="151"/>
      <c r="Z1641" s="151"/>
      <c r="AA1641" s="151"/>
      <c r="AB1641" s="151"/>
      <c r="AC1641" s="151"/>
      <c r="AD1641" s="151"/>
      <c r="AE1641" s="151"/>
      <c r="AF1641" s="151"/>
      <c r="AG1641" s="151" t="s">
        <v>250</v>
      </c>
      <c r="AH1641" s="151">
        <v>2</v>
      </c>
      <c r="AI1641" s="151"/>
      <c r="AJ1641" s="151"/>
      <c r="AK1641" s="151"/>
      <c r="AL1641" s="151"/>
      <c r="AM1641" s="151"/>
      <c r="AN1641" s="151"/>
      <c r="AO1641" s="151"/>
      <c r="AP1641" s="151"/>
      <c r="AQ1641" s="151"/>
      <c r="AR1641" s="151"/>
      <c r="AS1641" s="151"/>
      <c r="AT1641" s="151"/>
      <c r="AU1641" s="151"/>
      <c r="AV1641" s="151"/>
      <c r="AW1641" s="151"/>
      <c r="AX1641" s="151"/>
      <c r="AY1641" s="151"/>
      <c r="AZ1641" s="151"/>
      <c r="BA1641" s="151"/>
      <c r="BB1641" s="151"/>
      <c r="BC1641" s="151"/>
      <c r="BD1641" s="151"/>
      <c r="BE1641" s="151"/>
      <c r="BF1641" s="151"/>
      <c r="BG1641" s="151"/>
      <c r="BH1641" s="151"/>
    </row>
    <row r="1642" spans="1:60" outlineLevel="1">
      <c r="A1642" s="158"/>
      <c r="B1642" s="159"/>
      <c r="C1642" s="200" t="s">
        <v>2567</v>
      </c>
      <c r="D1642" s="192"/>
      <c r="E1642" s="193">
        <v>2.7</v>
      </c>
      <c r="F1642" s="160"/>
      <c r="G1642" s="160"/>
      <c r="H1642" s="160"/>
      <c r="I1642" s="160"/>
      <c r="J1642" s="160"/>
      <c r="K1642" s="160"/>
      <c r="L1642" s="160"/>
      <c r="M1642" s="160"/>
      <c r="N1642" s="160"/>
      <c r="O1642" s="160"/>
      <c r="P1642" s="160"/>
      <c r="Q1642" s="160"/>
      <c r="R1642" s="160"/>
      <c r="S1642" s="160"/>
      <c r="T1642" s="160"/>
      <c r="U1642" s="160"/>
      <c r="V1642" s="160"/>
      <c r="W1642" s="160"/>
      <c r="X1642" s="151"/>
      <c r="Y1642" s="151"/>
      <c r="Z1642" s="151"/>
      <c r="AA1642" s="151"/>
      <c r="AB1642" s="151"/>
      <c r="AC1642" s="151"/>
      <c r="AD1642" s="151"/>
      <c r="AE1642" s="151"/>
      <c r="AF1642" s="151"/>
      <c r="AG1642" s="151" t="s">
        <v>250</v>
      </c>
      <c r="AH1642" s="151">
        <v>2</v>
      </c>
      <c r="AI1642" s="151"/>
      <c r="AJ1642" s="151"/>
      <c r="AK1642" s="151"/>
      <c r="AL1642" s="151"/>
      <c r="AM1642" s="151"/>
      <c r="AN1642" s="151"/>
      <c r="AO1642" s="151"/>
      <c r="AP1642" s="151"/>
      <c r="AQ1642" s="151"/>
      <c r="AR1642" s="151"/>
      <c r="AS1642" s="151"/>
      <c r="AT1642" s="151"/>
      <c r="AU1642" s="151"/>
      <c r="AV1642" s="151"/>
      <c r="AW1642" s="151"/>
      <c r="AX1642" s="151"/>
      <c r="AY1642" s="151"/>
      <c r="AZ1642" s="151"/>
      <c r="BA1642" s="151"/>
      <c r="BB1642" s="151"/>
      <c r="BC1642" s="151"/>
      <c r="BD1642" s="151"/>
      <c r="BE1642" s="151"/>
      <c r="BF1642" s="151"/>
      <c r="BG1642" s="151"/>
      <c r="BH1642" s="151"/>
    </row>
    <row r="1643" spans="1:60" outlineLevel="1">
      <c r="A1643" s="158"/>
      <c r="B1643" s="159"/>
      <c r="C1643" s="200" t="s">
        <v>2568</v>
      </c>
      <c r="D1643" s="192"/>
      <c r="E1643" s="193">
        <v>27.85</v>
      </c>
      <c r="F1643" s="160"/>
      <c r="G1643" s="160"/>
      <c r="H1643" s="160"/>
      <c r="I1643" s="160"/>
      <c r="J1643" s="160"/>
      <c r="K1643" s="160"/>
      <c r="L1643" s="160"/>
      <c r="M1643" s="160"/>
      <c r="N1643" s="160"/>
      <c r="O1643" s="160"/>
      <c r="P1643" s="160"/>
      <c r="Q1643" s="160"/>
      <c r="R1643" s="160"/>
      <c r="S1643" s="160"/>
      <c r="T1643" s="160"/>
      <c r="U1643" s="160"/>
      <c r="V1643" s="160"/>
      <c r="W1643" s="160"/>
      <c r="X1643" s="151"/>
      <c r="Y1643" s="151"/>
      <c r="Z1643" s="151"/>
      <c r="AA1643" s="151"/>
      <c r="AB1643" s="151"/>
      <c r="AC1643" s="151"/>
      <c r="AD1643" s="151"/>
      <c r="AE1643" s="151"/>
      <c r="AF1643" s="151"/>
      <c r="AG1643" s="151" t="s">
        <v>250</v>
      </c>
      <c r="AH1643" s="151">
        <v>2</v>
      </c>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151"/>
      <c r="BD1643" s="151"/>
      <c r="BE1643" s="151"/>
      <c r="BF1643" s="151"/>
      <c r="BG1643" s="151"/>
      <c r="BH1643" s="151"/>
    </row>
    <row r="1644" spans="1:60" outlineLevel="1">
      <c r="A1644" s="158"/>
      <c r="B1644" s="159"/>
      <c r="C1644" s="200" t="s">
        <v>2569</v>
      </c>
      <c r="D1644" s="192"/>
      <c r="E1644" s="193">
        <v>33</v>
      </c>
      <c r="F1644" s="160"/>
      <c r="G1644" s="160"/>
      <c r="H1644" s="160"/>
      <c r="I1644" s="160"/>
      <c r="J1644" s="160"/>
      <c r="K1644" s="160"/>
      <c r="L1644" s="160"/>
      <c r="M1644" s="160"/>
      <c r="N1644" s="160"/>
      <c r="O1644" s="160"/>
      <c r="P1644" s="160"/>
      <c r="Q1644" s="160"/>
      <c r="R1644" s="160"/>
      <c r="S1644" s="160"/>
      <c r="T1644" s="160"/>
      <c r="U1644" s="160"/>
      <c r="V1644" s="160"/>
      <c r="W1644" s="160"/>
      <c r="X1644" s="151"/>
      <c r="Y1644" s="151"/>
      <c r="Z1644" s="151"/>
      <c r="AA1644" s="151"/>
      <c r="AB1644" s="151"/>
      <c r="AC1644" s="151"/>
      <c r="AD1644" s="151"/>
      <c r="AE1644" s="151"/>
      <c r="AF1644" s="151"/>
      <c r="AG1644" s="151" t="s">
        <v>250</v>
      </c>
      <c r="AH1644" s="151">
        <v>2</v>
      </c>
      <c r="AI1644" s="151"/>
      <c r="AJ1644" s="151"/>
      <c r="AK1644" s="151"/>
      <c r="AL1644" s="151"/>
      <c r="AM1644" s="151"/>
      <c r="AN1644" s="151"/>
      <c r="AO1644" s="151"/>
      <c r="AP1644" s="151"/>
      <c r="AQ1644" s="151"/>
      <c r="AR1644" s="151"/>
      <c r="AS1644" s="151"/>
      <c r="AT1644" s="151"/>
      <c r="AU1644" s="151"/>
      <c r="AV1644" s="151"/>
      <c r="AW1644" s="151"/>
      <c r="AX1644" s="151"/>
      <c r="AY1644" s="151"/>
      <c r="AZ1644" s="151"/>
      <c r="BA1644" s="151"/>
      <c r="BB1644" s="151"/>
      <c r="BC1644" s="151"/>
      <c r="BD1644" s="151"/>
      <c r="BE1644" s="151"/>
      <c r="BF1644" s="151"/>
      <c r="BG1644" s="151"/>
      <c r="BH1644" s="151"/>
    </row>
    <row r="1645" spans="1:60" outlineLevel="1">
      <c r="A1645" s="158"/>
      <c r="B1645" s="159"/>
      <c r="C1645" s="200" t="s">
        <v>2570</v>
      </c>
      <c r="D1645" s="192"/>
      <c r="E1645" s="193">
        <v>64.8</v>
      </c>
      <c r="F1645" s="160"/>
      <c r="G1645" s="160"/>
      <c r="H1645" s="160"/>
      <c r="I1645" s="160"/>
      <c r="J1645" s="160"/>
      <c r="K1645" s="160"/>
      <c r="L1645" s="160"/>
      <c r="M1645" s="160"/>
      <c r="N1645" s="160"/>
      <c r="O1645" s="160"/>
      <c r="P1645" s="160"/>
      <c r="Q1645" s="160"/>
      <c r="R1645" s="160"/>
      <c r="S1645" s="160"/>
      <c r="T1645" s="160"/>
      <c r="U1645" s="160"/>
      <c r="V1645" s="160"/>
      <c r="W1645" s="160"/>
      <c r="X1645" s="151"/>
      <c r="Y1645" s="151"/>
      <c r="Z1645" s="151"/>
      <c r="AA1645" s="151"/>
      <c r="AB1645" s="151"/>
      <c r="AC1645" s="151"/>
      <c r="AD1645" s="151"/>
      <c r="AE1645" s="151"/>
      <c r="AF1645" s="151"/>
      <c r="AG1645" s="151" t="s">
        <v>250</v>
      </c>
      <c r="AH1645" s="151">
        <v>2</v>
      </c>
      <c r="AI1645" s="151"/>
      <c r="AJ1645" s="151"/>
      <c r="AK1645" s="151"/>
      <c r="AL1645" s="151"/>
      <c r="AM1645" s="151"/>
      <c r="AN1645" s="151"/>
      <c r="AO1645" s="151"/>
      <c r="AP1645" s="151"/>
      <c r="AQ1645" s="151"/>
      <c r="AR1645" s="151"/>
      <c r="AS1645" s="151"/>
      <c r="AT1645" s="151"/>
      <c r="AU1645" s="151"/>
      <c r="AV1645" s="151"/>
      <c r="AW1645" s="151"/>
      <c r="AX1645" s="151"/>
      <c r="AY1645" s="151"/>
      <c r="AZ1645" s="151"/>
      <c r="BA1645" s="151"/>
      <c r="BB1645" s="151"/>
      <c r="BC1645" s="151"/>
      <c r="BD1645" s="151"/>
      <c r="BE1645" s="151"/>
      <c r="BF1645" s="151"/>
      <c r="BG1645" s="151"/>
      <c r="BH1645" s="151"/>
    </row>
    <row r="1646" spans="1:60" outlineLevel="1">
      <c r="A1646" s="158"/>
      <c r="B1646" s="159"/>
      <c r="C1646" s="200" t="s">
        <v>2571</v>
      </c>
      <c r="D1646" s="192"/>
      <c r="E1646" s="193">
        <v>6.98</v>
      </c>
      <c r="F1646" s="160"/>
      <c r="G1646" s="160"/>
      <c r="H1646" s="160"/>
      <c r="I1646" s="160"/>
      <c r="J1646" s="160"/>
      <c r="K1646" s="160"/>
      <c r="L1646" s="160"/>
      <c r="M1646" s="160"/>
      <c r="N1646" s="160"/>
      <c r="O1646" s="160"/>
      <c r="P1646" s="160"/>
      <c r="Q1646" s="160"/>
      <c r="R1646" s="160"/>
      <c r="S1646" s="160"/>
      <c r="T1646" s="160"/>
      <c r="U1646" s="160"/>
      <c r="V1646" s="160"/>
      <c r="W1646" s="160"/>
      <c r="X1646" s="151"/>
      <c r="Y1646" s="151"/>
      <c r="Z1646" s="151"/>
      <c r="AA1646" s="151"/>
      <c r="AB1646" s="151"/>
      <c r="AC1646" s="151"/>
      <c r="AD1646" s="151"/>
      <c r="AE1646" s="151"/>
      <c r="AF1646" s="151"/>
      <c r="AG1646" s="151" t="s">
        <v>250</v>
      </c>
      <c r="AH1646" s="151">
        <v>2</v>
      </c>
      <c r="AI1646" s="151"/>
      <c r="AJ1646" s="151"/>
      <c r="AK1646" s="151"/>
      <c r="AL1646" s="151"/>
      <c r="AM1646" s="151"/>
      <c r="AN1646" s="151"/>
      <c r="AO1646" s="151"/>
      <c r="AP1646" s="151"/>
      <c r="AQ1646" s="151"/>
      <c r="AR1646" s="151"/>
      <c r="AS1646" s="151"/>
      <c r="AT1646" s="151"/>
      <c r="AU1646" s="151"/>
      <c r="AV1646" s="151"/>
      <c r="AW1646" s="151"/>
      <c r="AX1646" s="151"/>
      <c r="AY1646" s="151"/>
      <c r="AZ1646" s="151"/>
      <c r="BA1646" s="151"/>
      <c r="BB1646" s="151"/>
      <c r="BC1646" s="151"/>
      <c r="BD1646" s="151"/>
      <c r="BE1646" s="151"/>
      <c r="BF1646" s="151"/>
      <c r="BG1646" s="151"/>
      <c r="BH1646" s="151"/>
    </row>
    <row r="1647" spans="1:60" outlineLevel="1">
      <c r="A1647" s="158"/>
      <c r="B1647" s="159"/>
      <c r="C1647" s="200" t="s">
        <v>2572</v>
      </c>
      <c r="D1647" s="192"/>
      <c r="E1647" s="193">
        <v>5.85</v>
      </c>
      <c r="F1647" s="160"/>
      <c r="G1647" s="160"/>
      <c r="H1647" s="160"/>
      <c r="I1647" s="160"/>
      <c r="J1647" s="160"/>
      <c r="K1647" s="160"/>
      <c r="L1647" s="160"/>
      <c r="M1647" s="160"/>
      <c r="N1647" s="160"/>
      <c r="O1647" s="160"/>
      <c r="P1647" s="160"/>
      <c r="Q1647" s="160"/>
      <c r="R1647" s="160"/>
      <c r="S1647" s="160"/>
      <c r="T1647" s="160"/>
      <c r="U1647" s="160"/>
      <c r="V1647" s="160"/>
      <c r="W1647" s="160"/>
      <c r="X1647" s="151"/>
      <c r="Y1647" s="151"/>
      <c r="Z1647" s="151"/>
      <c r="AA1647" s="151"/>
      <c r="AB1647" s="151"/>
      <c r="AC1647" s="151"/>
      <c r="AD1647" s="151"/>
      <c r="AE1647" s="151"/>
      <c r="AF1647" s="151"/>
      <c r="AG1647" s="151" t="s">
        <v>250</v>
      </c>
      <c r="AH1647" s="151">
        <v>2</v>
      </c>
      <c r="AI1647" s="151"/>
      <c r="AJ1647" s="151"/>
      <c r="AK1647" s="151"/>
      <c r="AL1647" s="151"/>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row>
    <row r="1648" spans="1:60" outlineLevel="1">
      <c r="A1648" s="158"/>
      <c r="B1648" s="159"/>
      <c r="C1648" s="200" t="s">
        <v>2573</v>
      </c>
      <c r="D1648" s="192"/>
      <c r="E1648" s="193">
        <v>3.85</v>
      </c>
      <c r="F1648" s="160"/>
      <c r="G1648" s="160"/>
      <c r="H1648" s="160"/>
      <c r="I1648" s="160"/>
      <c r="J1648" s="160"/>
      <c r="K1648" s="160"/>
      <c r="L1648" s="160"/>
      <c r="M1648" s="160"/>
      <c r="N1648" s="160"/>
      <c r="O1648" s="160"/>
      <c r="P1648" s="160"/>
      <c r="Q1648" s="160"/>
      <c r="R1648" s="160"/>
      <c r="S1648" s="160"/>
      <c r="T1648" s="160"/>
      <c r="U1648" s="160"/>
      <c r="V1648" s="160"/>
      <c r="W1648" s="160"/>
      <c r="X1648" s="151"/>
      <c r="Y1648" s="151"/>
      <c r="Z1648" s="151"/>
      <c r="AA1648" s="151"/>
      <c r="AB1648" s="151"/>
      <c r="AC1648" s="151"/>
      <c r="AD1648" s="151"/>
      <c r="AE1648" s="151"/>
      <c r="AF1648" s="151"/>
      <c r="AG1648" s="151" t="s">
        <v>250</v>
      </c>
      <c r="AH1648" s="151">
        <v>2</v>
      </c>
      <c r="AI1648" s="151"/>
      <c r="AJ1648" s="151"/>
      <c r="AK1648" s="151"/>
      <c r="AL1648" s="151"/>
      <c r="AM1648" s="151"/>
      <c r="AN1648" s="151"/>
      <c r="AO1648" s="151"/>
      <c r="AP1648" s="151"/>
      <c r="AQ1648" s="151"/>
      <c r="AR1648" s="151"/>
      <c r="AS1648" s="151"/>
      <c r="AT1648" s="151"/>
      <c r="AU1648" s="151"/>
      <c r="AV1648" s="151"/>
      <c r="AW1648" s="151"/>
      <c r="AX1648" s="151"/>
      <c r="AY1648" s="151"/>
      <c r="AZ1648" s="151"/>
      <c r="BA1648" s="151"/>
      <c r="BB1648" s="151"/>
      <c r="BC1648" s="151"/>
      <c r="BD1648" s="151"/>
      <c r="BE1648" s="151"/>
      <c r="BF1648" s="151"/>
      <c r="BG1648" s="151"/>
      <c r="BH1648" s="151"/>
    </row>
    <row r="1649" spans="1:60" outlineLevel="1">
      <c r="A1649" s="158"/>
      <c r="B1649" s="159"/>
      <c r="C1649" s="200" t="s">
        <v>2574</v>
      </c>
      <c r="D1649" s="192"/>
      <c r="E1649" s="193">
        <v>3.87</v>
      </c>
      <c r="F1649" s="160"/>
      <c r="G1649" s="160"/>
      <c r="H1649" s="160"/>
      <c r="I1649" s="160"/>
      <c r="J1649" s="160"/>
      <c r="K1649" s="160"/>
      <c r="L1649" s="160"/>
      <c r="M1649" s="160"/>
      <c r="N1649" s="160"/>
      <c r="O1649" s="160"/>
      <c r="P1649" s="160"/>
      <c r="Q1649" s="160"/>
      <c r="R1649" s="160"/>
      <c r="S1649" s="160"/>
      <c r="T1649" s="160"/>
      <c r="U1649" s="160"/>
      <c r="V1649" s="160"/>
      <c r="W1649" s="160"/>
      <c r="X1649" s="151"/>
      <c r="Y1649" s="151"/>
      <c r="Z1649" s="151"/>
      <c r="AA1649" s="151"/>
      <c r="AB1649" s="151"/>
      <c r="AC1649" s="151"/>
      <c r="AD1649" s="151"/>
      <c r="AE1649" s="151"/>
      <c r="AF1649" s="151"/>
      <c r="AG1649" s="151" t="s">
        <v>250</v>
      </c>
      <c r="AH1649" s="151">
        <v>2</v>
      </c>
      <c r="AI1649" s="151"/>
      <c r="AJ1649" s="151"/>
      <c r="AK1649" s="151"/>
      <c r="AL1649" s="151"/>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row>
    <row r="1650" spans="1:60" outlineLevel="1">
      <c r="A1650" s="158"/>
      <c r="B1650" s="159"/>
      <c r="C1650" s="201" t="s">
        <v>284</v>
      </c>
      <c r="D1650" s="194"/>
      <c r="E1650" s="195">
        <v>361.01</v>
      </c>
      <c r="F1650" s="160"/>
      <c r="G1650" s="160"/>
      <c r="H1650" s="160"/>
      <c r="I1650" s="160"/>
      <c r="J1650" s="160"/>
      <c r="K1650" s="160"/>
      <c r="L1650" s="160"/>
      <c r="M1650" s="160"/>
      <c r="N1650" s="160"/>
      <c r="O1650" s="160"/>
      <c r="P1650" s="160"/>
      <c r="Q1650" s="160"/>
      <c r="R1650" s="160"/>
      <c r="S1650" s="160"/>
      <c r="T1650" s="160"/>
      <c r="U1650" s="160"/>
      <c r="V1650" s="160"/>
      <c r="W1650" s="160"/>
      <c r="X1650" s="151"/>
      <c r="Y1650" s="151"/>
      <c r="Z1650" s="151"/>
      <c r="AA1650" s="151"/>
      <c r="AB1650" s="151"/>
      <c r="AC1650" s="151"/>
      <c r="AD1650" s="151"/>
      <c r="AE1650" s="151"/>
      <c r="AF1650" s="151"/>
      <c r="AG1650" s="151" t="s">
        <v>250</v>
      </c>
      <c r="AH1650" s="151">
        <v>3</v>
      </c>
      <c r="AI1650" s="151"/>
      <c r="AJ1650" s="151"/>
      <c r="AK1650" s="151"/>
      <c r="AL1650" s="151"/>
      <c r="AM1650" s="151"/>
      <c r="AN1650" s="151"/>
      <c r="AO1650" s="151"/>
      <c r="AP1650" s="151"/>
      <c r="AQ1650" s="151"/>
      <c r="AR1650" s="151"/>
      <c r="AS1650" s="151"/>
      <c r="AT1650" s="151"/>
      <c r="AU1650" s="151"/>
      <c r="AV1650" s="151"/>
      <c r="AW1650" s="151"/>
      <c r="AX1650" s="151"/>
      <c r="AY1650" s="151"/>
      <c r="AZ1650" s="151"/>
      <c r="BA1650" s="151"/>
      <c r="BB1650" s="151"/>
      <c r="BC1650" s="151"/>
      <c r="BD1650" s="151"/>
      <c r="BE1650" s="151"/>
      <c r="BF1650" s="151"/>
      <c r="BG1650" s="151"/>
      <c r="BH1650" s="151"/>
    </row>
    <row r="1651" spans="1:60" outlineLevel="1">
      <c r="A1651" s="158"/>
      <c r="B1651" s="159"/>
      <c r="C1651" s="199" t="s">
        <v>285</v>
      </c>
      <c r="D1651" s="192"/>
      <c r="E1651" s="193"/>
      <c r="F1651" s="160"/>
      <c r="G1651" s="160"/>
      <c r="H1651" s="160"/>
      <c r="I1651" s="160"/>
      <c r="J1651" s="160"/>
      <c r="K1651" s="160"/>
      <c r="L1651" s="160"/>
      <c r="M1651" s="160"/>
      <c r="N1651" s="160"/>
      <c r="O1651" s="160"/>
      <c r="P1651" s="160"/>
      <c r="Q1651" s="160"/>
      <c r="R1651" s="160"/>
      <c r="S1651" s="160"/>
      <c r="T1651" s="160"/>
      <c r="U1651" s="160"/>
      <c r="V1651" s="160"/>
      <c r="W1651" s="160"/>
      <c r="X1651" s="151"/>
      <c r="Y1651" s="151"/>
      <c r="Z1651" s="151"/>
      <c r="AA1651" s="151"/>
      <c r="AB1651" s="151"/>
      <c r="AC1651" s="151"/>
      <c r="AD1651" s="151"/>
      <c r="AE1651" s="151"/>
      <c r="AF1651" s="151"/>
      <c r="AG1651" s="151" t="s">
        <v>250</v>
      </c>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row>
    <row r="1652" spans="1:60" outlineLevel="1">
      <c r="A1652" s="158"/>
      <c r="B1652" s="159"/>
      <c r="C1652" s="198" t="s">
        <v>2575</v>
      </c>
      <c r="D1652" s="190"/>
      <c r="E1652" s="191">
        <v>108.303</v>
      </c>
      <c r="F1652" s="160"/>
      <c r="G1652" s="160"/>
      <c r="H1652" s="160"/>
      <c r="I1652" s="160"/>
      <c r="J1652" s="160"/>
      <c r="K1652" s="160"/>
      <c r="L1652" s="160"/>
      <c r="M1652" s="160"/>
      <c r="N1652" s="160"/>
      <c r="O1652" s="160"/>
      <c r="P1652" s="160"/>
      <c r="Q1652" s="160"/>
      <c r="R1652" s="160"/>
      <c r="S1652" s="160"/>
      <c r="T1652" s="160"/>
      <c r="U1652" s="160"/>
      <c r="V1652" s="160"/>
      <c r="W1652" s="160"/>
      <c r="X1652" s="151"/>
      <c r="Y1652" s="151"/>
      <c r="Z1652" s="151"/>
      <c r="AA1652" s="151"/>
      <c r="AB1652" s="151"/>
      <c r="AC1652" s="151"/>
      <c r="AD1652" s="151"/>
      <c r="AE1652" s="151"/>
      <c r="AF1652" s="151"/>
      <c r="AG1652" s="151" t="s">
        <v>250</v>
      </c>
      <c r="AH1652" s="151">
        <v>0</v>
      </c>
      <c r="AI1652" s="151"/>
      <c r="AJ1652" s="151"/>
      <c r="AK1652" s="151"/>
      <c r="AL1652" s="151"/>
      <c r="AM1652" s="151"/>
      <c r="AN1652" s="151"/>
      <c r="AO1652" s="151"/>
      <c r="AP1652" s="151"/>
      <c r="AQ1652" s="151"/>
      <c r="AR1652" s="151"/>
      <c r="AS1652" s="151"/>
      <c r="AT1652" s="151"/>
      <c r="AU1652" s="151"/>
      <c r="AV1652" s="151"/>
      <c r="AW1652" s="151"/>
      <c r="AX1652" s="151"/>
      <c r="AY1652" s="151"/>
      <c r="AZ1652" s="151"/>
      <c r="BA1652" s="151"/>
      <c r="BB1652" s="151"/>
      <c r="BC1652" s="151"/>
      <c r="BD1652" s="151"/>
      <c r="BE1652" s="151"/>
      <c r="BF1652" s="151"/>
      <c r="BG1652" s="151"/>
      <c r="BH1652" s="151"/>
    </row>
    <row r="1653" spans="1:60" outlineLevel="1">
      <c r="A1653" s="158"/>
      <c r="B1653" s="159"/>
      <c r="C1653" s="199" t="s">
        <v>279</v>
      </c>
      <c r="D1653" s="192"/>
      <c r="E1653" s="193"/>
      <c r="F1653" s="160"/>
      <c r="G1653" s="160"/>
      <c r="H1653" s="160"/>
      <c r="I1653" s="160"/>
      <c r="J1653" s="160"/>
      <c r="K1653" s="160"/>
      <c r="L1653" s="160"/>
      <c r="M1653" s="160"/>
      <c r="N1653" s="160"/>
      <c r="O1653" s="160"/>
      <c r="P1653" s="160"/>
      <c r="Q1653" s="160"/>
      <c r="R1653" s="160"/>
      <c r="S1653" s="160"/>
      <c r="T1653" s="160"/>
      <c r="U1653" s="160"/>
      <c r="V1653" s="160"/>
      <c r="W1653" s="160"/>
      <c r="X1653" s="151"/>
      <c r="Y1653" s="151"/>
      <c r="Z1653" s="151"/>
      <c r="AA1653" s="151"/>
      <c r="AB1653" s="151"/>
      <c r="AC1653" s="151"/>
      <c r="AD1653" s="151"/>
      <c r="AE1653" s="151"/>
      <c r="AF1653" s="151"/>
      <c r="AG1653" s="151" t="s">
        <v>250</v>
      </c>
      <c r="AH1653" s="151"/>
      <c r="AI1653" s="151"/>
      <c r="AJ1653" s="151"/>
      <c r="AK1653" s="151"/>
      <c r="AL1653" s="151"/>
      <c r="AM1653" s="151"/>
      <c r="AN1653" s="151"/>
      <c r="AO1653" s="151"/>
      <c r="AP1653" s="151"/>
      <c r="AQ1653" s="151"/>
      <c r="AR1653" s="151"/>
      <c r="AS1653" s="151"/>
      <c r="AT1653" s="151"/>
      <c r="AU1653" s="151"/>
      <c r="AV1653" s="151"/>
      <c r="AW1653" s="151"/>
      <c r="AX1653" s="151"/>
      <c r="AY1653" s="151"/>
      <c r="AZ1653" s="151"/>
      <c r="BA1653" s="151"/>
      <c r="BB1653" s="151"/>
      <c r="BC1653" s="151"/>
      <c r="BD1653" s="151"/>
      <c r="BE1653" s="151"/>
      <c r="BF1653" s="151"/>
      <c r="BG1653" s="151"/>
      <c r="BH1653" s="151"/>
    </row>
    <row r="1654" spans="1:60" outlineLevel="1">
      <c r="A1654" s="158"/>
      <c r="B1654" s="159"/>
      <c r="C1654" s="200" t="s">
        <v>2576</v>
      </c>
      <c r="D1654" s="192"/>
      <c r="E1654" s="193">
        <v>5.0199999999999996</v>
      </c>
      <c r="F1654" s="160"/>
      <c r="G1654" s="160"/>
      <c r="H1654" s="160"/>
      <c r="I1654" s="160"/>
      <c r="J1654" s="160"/>
      <c r="K1654" s="160"/>
      <c r="L1654" s="160"/>
      <c r="M1654" s="160"/>
      <c r="N1654" s="160"/>
      <c r="O1654" s="160"/>
      <c r="P1654" s="160"/>
      <c r="Q1654" s="160"/>
      <c r="R1654" s="160"/>
      <c r="S1654" s="160"/>
      <c r="T1654" s="160"/>
      <c r="U1654" s="160"/>
      <c r="V1654" s="160"/>
      <c r="W1654" s="160"/>
      <c r="X1654" s="151"/>
      <c r="Y1654" s="151"/>
      <c r="Z1654" s="151"/>
      <c r="AA1654" s="151"/>
      <c r="AB1654" s="151"/>
      <c r="AC1654" s="151"/>
      <c r="AD1654" s="151"/>
      <c r="AE1654" s="151"/>
      <c r="AF1654" s="151"/>
      <c r="AG1654" s="151" t="s">
        <v>250</v>
      </c>
      <c r="AH1654" s="151">
        <v>2</v>
      </c>
      <c r="AI1654" s="151"/>
      <c r="AJ1654" s="151"/>
      <c r="AK1654" s="151"/>
      <c r="AL1654" s="151"/>
      <c r="AM1654" s="151"/>
      <c r="AN1654" s="151"/>
      <c r="AO1654" s="151"/>
      <c r="AP1654" s="151"/>
      <c r="AQ1654" s="151"/>
      <c r="AR1654" s="151"/>
      <c r="AS1654" s="151"/>
      <c r="AT1654" s="151"/>
      <c r="AU1654" s="151"/>
      <c r="AV1654" s="151"/>
      <c r="AW1654" s="151"/>
      <c r="AX1654" s="151"/>
      <c r="AY1654" s="151"/>
      <c r="AZ1654" s="151"/>
      <c r="BA1654" s="151"/>
      <c r="BB1654" s="151"/>
      <c r="BC1654" s="151"/>
      <c r="BD1654" s="151"/>
      <c r="BE1654" s="151"/>
      <c r="BF1654" s="151"/>
      <c r="BG1654" s="151"/>
      <c r="BH1654" s="151"/>
    </row>
    <row r="1655" spans="1:60" outlineLevel="1">
      <c r="A1655" s="158"/>
      <c r="B1655" s="159"/>
      <c r="C1655" s="200" t="s">
        <v>2577</v>
      </c>
      <c r="D1655" s="192"/>
      <c r="E1655" s="193">
        <v>7.19</v>
      </c>
      <c r="F1655" s="160"/>
      <c r="G1655" s="160"/>
      <c r="H1655" s="160"/>
      <c r="I1655" s="160"/>
      <c r="J1655" s="160"/>
      <c r="K1655" s="160"/>
      <c r="L1655" s="160"/>
      <c r="M1655" s="160"/>
      <c r="N1655" s="160"/>
      <c r="O1655" s="160"/>
      <c r="P1655" s="160"/>
      <c r="Q1655" s="160"/>
      <c r="R1655" s="160"/>
      <c r="S1655" s="160"/>
      <c r="T1655" s="160"/>
      <c r="U1655" s="160"/>
      <c r="V1655" s="160"/>
      <c r="W1655" s="160"/>
      <c r="X1655" s="151"/>
      <c r="Y1655" s="151"/>
      <c r="Z1655" s="151"/>
      <c r="AA1655" s="151"/>
      <c r="AB1655" s="151"/>
      <c r="AC1655" s="151"/>
      <c r="AD1655" s="151"/>
      <c r="AE1655" s="151"/>
      <c r="AF1655" s="151"/>
      <c r="AG1655" s="151" t="s">
        <v>250</v>
      </c>
      <c r="AH1655" s="151">
        <v>2</v>
      </c>
      <c r="AI1655" s="151"/>
      <c r="AJ1655" s="151"/>
      <c r="AK1655" s="151"/>
      <c r="AL1655" s="151"/>
      <c r="AM1655" s="151"/>
      <c r="AN1655" s="151"/>
      <c r="AO1655" s="151"/>
      <c r="AP1655" s="151"/>
      <c r="AQ1655" s="151"/>
      <c r="AR1655" s="151"/>
      <c r="AS1655" s="151"/>
      <c r="AT1655" s="151"/>
      <c r="AU1655" s="151"/>
      <c r="AV1655" s="151"/>
      <c r="AW1655" s="151"/>
      <c r="AX1655" s="151"/>
      <c r="AY1655" s="151"/>
      <c r="AZ1655" s="151"/>
      <c r="BA1655" s="151"/>
      <c r="BB1655" s="151"/>
      <c r="BC1655" s="151"/>
      <c r="BD1655" s="151"/>
      <c r="BE1655" s="151"/>
      <c r="BF1655" s="151"/>
      <c r="BG1655" s="151"/>
      <c r="BH1655" s="151"/>
    </row>
    <row r="1656" spans="1:60" outlineLevel="1">
      <c r="A1656" s="158"/>
      <c r="B1656" s="159"/>
      <c r="C1656" s="201" t="s">
        <v>284</v>
      </c>
      <c r="D1656" s="194"/>
      <c r="E1656" s="195">
        <v>12.21</v>
      </c>
      <c r="F1656" s="160"/>
      <c r="G1656" s="160"/>
      <c r="H1656" s="160"/>
      <c r="I1656" s="160"/>
      <c r="J1656" s="160"/>
      <c r="K1656" s="160"/>
      <c r="L1656" s="160"/>
      <c r="M1656" s="160"/>
      <c r="N1656" s="160"/>
      <c r="O1656" s="160"/>
      <c r="P1656" s="160"/>
      <c r="Q1656" s="160"/>
      <c r="R1656" s="160"/>
      <c r="S1656" s="160"/>
      <c r="T1656" s="160"/>
      <c r="U1656" s="160"/>
      <c r="V1656" s="160"/>
      <c r="W1656" s="160"/>
      <c r="X1656" s="151"/>
      <c r="Y1656" s="151"/>
      <c r="Z1656" s="151"/>
      <c r="AA1656" s="151"/>
      <c r="AB1656" s="151"/>
      <c r="AC1656" s="151"/>
      <c r="AD1656" s="151"/>
      <c r="AE1656" s="151"/>
      <c r="AF1656" s="151"/>
      <c r="AG1656" s="151" t="s">
        <v>250</v>
      </c>
      <c r="AH1656" s="151">
        <v>3</v>
      </c>
      <c r="AI1656" s="151"/>
      <c r="AJ1656" s="151"/>
      <c r="AK1656" s="151"/>
      <c r="AL1656" s="151"/>
      <c r="AM1656" s="151"/>
      <c r="AN1656" s="151"/>
      <c r="AO1656" s="151"/>
      <c r="AP1656" s="151"/>
      <c r="AQ1656" s="151"/>
      <c r="AR1656" s="151"/>
      <c r="AS1656" s="151"/>
      <c r="AT1656" s="151"/>
      <c r="AU1656" s="151"/>
      <c r="AV1656" s="151"/>
      <c r="AW1656" s="151"/>
      <c r="AX1656" s="151"/>
      <c r="AY1656" s="151"/>
      <c r="AZ1656" s="151"/>
      <c r="BA1656" s="151"/>
      <c r="BB1656" s="151"/>
      <c r="BC1656" s="151"/>
      <c r="BD1656" s="151"/>
      <c r="BE1656" s="151"/>
      <c r="BF1656" s="151"/>
      <c r="BG1656" s="151"/>
      <c r="BH1656" s="151"/>
    </row>
    <row r="1657" spans="1:60" outlineLevel="1">
      <c r="A1657" s="158"/>
      <c r="B1657" s="159"/>
      <c r="C1657" s="199" t="s">
        <v>285</v>
      </c>
      <c r="D1657" s="192"/>
      <c r="E1657" s="193"/>
      <c r="F1657" s="160"/>
      <c r="G1657" s="160"/>
      <c r="H1657" s="160"/>
      <c r="I1657" s="160"/>
      <c r="J1657" s="160"/>
      <c r="K1657" s="160"/>
      <c r="L1657" s="160"/>
      <c r="M1657" s="160"/>
      <c r="N1657" s="160"/>
      <c r="O1657" s="160"/>
      <c r="P1657" s="160"/>
      <c r="Q1657" s="160"/>
      <c r="R1657" s="160"/>
      <c r="S1657" s="160"/>
      <c r="T1657" s="160"/>
      <c r="U1657" s="160"/>
      <c r="V1657" s="160"/>
      <c r="W1657" s="160"/>
      <c r="X1657" s="151"/>
      <c r="Y1657" s="151"/>
      <c r="Z1657" s="151"/>
      <c r="AA1657" s="151"/>
      <c r="AB1657" s="151"/>
      <c r="AC1657" s="151"/>
      <c r="AD1657" s="151"/>
      <c r="AE1657" s="151"/>
      <c r="AF1657" s="151"/>
      <c r="AG1657" s="151" t="s">
        <v>250</v>
      </c>
      <c r="AH1657" s="151"/>
      <c r="AI1657" s="151"/>
      <c r="AJ1657" s="151"/>
      <c r="AK1657" s="151"/>
      <c r="AL1657" s="151"/>
      <c r="AM1657" s="151"/>
      <c r="AN1657" s="151"/>
      <c r="AO1657" s="151"/>
      <c r="AP1657" s="151"/>
      <c r="AQ1657" s="151"/>
      <c r="AR1657" s="151"/>
      <c r="AS1657" s="151"/>
      <c r="AT1657" s="151"/>
      <c r="AU1657" s="151"/>
      <c r="AV1657" s="151"/>
      <c r="AW1657" s="151"/>
      <c r="AX1657" s="151"/>
      <c r="AY1657" s="151"/>
      <c r="AZ1657" s="151"/>
      <c r="BA1657" s="151"/>
      <c r="BB1657" s="151"/>
      <c r="BC1657" s="151"/>
      <c r="BD1657" s="151"/>
      <c r="BE1657" s="151"/>
      <c r="BF1657" s="151"/>
      <c r="BG1657" s="151"/>
      <c r="BH1657" s="151"/>
    </row>
    <row r="1658" spans="1:60" outlineLevel="1">
      <c r="A1658" s="158"/>
      <c r="B1658" s="159"/>
      <c r="C1658" s="198" t="s">
        <v>2578</v>
      </c>
      <c r="D1658" s="190"/>
      <c r="E1658" s="191">
        <v>3.6629999999999998</v>
      </c>
      <c r="F1658" s="160"/>
      <c r="G1658" s="160"/>
      <c r="H1658" s="160"/>
      <c r="I1658" s="160"/>
      <c r="J1658" s="160"/>
      <c r="K1658" s="160"/>
      <c r="L1658" s="160"/>
      <c r="M1658" s="160"/>
      <c r="N1658" s="160"/>
      <c r="O1658" s="160"/>
      <c r="P1658" s="160"/>
      <c r="Q1658" s="160"/>
      <c r="R1658" s="160"/>
      <c r="S1658" s="160"/>
      <c r="T1658" s="160"/>
      <c r="U1658" s="160"/>
      <c r="V1658" s="160"/>
      <c r="W1658" s="160"/>
      <c r="X1658" s="151"/>
      <c r="Y1658" s="151"/>
      <c r="Z1658" s="151"/>
      <c r="AA1658" s="151"/>
      <c r="AB1658" s="151"/>
      <c r="AC1658" s="151"/>
      <c r="AD1658" s="151"/>
      <c r="AE1658" s="151"/>
      <c r="AF1658" s="151"/>
      <c r="AG1658" s="151" t="s">
        <v>250</v>
      </c>
      <c r="AH1658" s="151">
        <v>0</v>
      </c>
      <c r="AI1658" s="151"/>
      <c r="AJ1658" s="151"/>
      <c r="AK1658" s="151"/>
      <c r="AL1658" s="151"/>
      <c r="AM1658" s="151"/>
      <c r="AN1658" s="151"/>
      <c r="AO1658" s="151"/>
      <c r="AP1658" s="151"/>
      <c r="AQ1658" s="151"/>
      <c r="AR1658" s="151"/>
      <c r="AS1658" s="151"/>
      <c r="AT1658" s="151"/>
      <c r="AU1658" s="151"/>
      <c r="AV1658" s="151"/>
      <c r="AW1658" s="151"/>
      <c r="AX1658" s="151"/>
      <c r="AY1658" s="151"/>
      <c r="AZ1658" s="151"/>
      <c r="BA1658" s="151"/>
      <c r="BB1658" s="151"/>
      <c r="BC1658" s="151"/>
      <c r="BD1658" s="151"/>
      <c r="BE1658" s="151"/>
      <c r="BF1658" s="151"/>
      <c r="BG1658" s="151"/>
      <c r="BH1658" s="151"/>
    </row>
    <row r="1659" spans="1:60" outlineLevel="1">
      <c r="A1659" s="168">
        <v>183</v>
      </c>
      <c r="B1659" s="169" t="s">
        <v>3194</v>
      </c>
      <c r="C1659" s="185" t="s">
        <v>3195</v>
      </c>
      <c r="D1659" s="170" t="s">
        <v>292</v>
      </c>
      <c r="E1659" s="171">
        <v>249.566</v>
      </c>
      <c r="F1659" s="172">
        <v>0</v>
      </c>
      <c r="G1659" s="173">
        <f>ROUND(E1659*F1659,2)</f>
        <v>0</v>
      </c>
      <c r="H1659" s="172"/>
      <c r="I1659" s="173">
        <f>ROUND(E1659*H1659,2)</f>
        <v>0</v>
      </c>
      <c r="J1659" s="172"/>
      <c r="K1659" s="173">
        <f>ROUND(E1659*J1659,2)</f>
        <v>0</v>
      </c>
      <c r="L1659" s="173">
        <v>21</v>
      </c>
      <c r="M1659" s="173">
        <f>G1659*(1+L1659/100)</f>
        <v>0</v>
      </c>
      <c r="N1659" s="173">
        <v>3.1E-4</v>
      </c>
      <c r="O1659" s="173">
        <f>ROUND(E1659*N1659,2)</f>
        <v>0.08</v>
      </c>
      <c r="P1659" s="173">
        <v>0</v>
      </c>
      <c r="Q1659" s="173">
        <f>ROUND(E1659*P1659,2)</f>
        <v>0</v>
      </c>
      <c r="R1659" s="173" t="s">
        <v>1533</v>
      </c>
      <c r="S1659" s="173" t="s">
        <v>201</v>
      </c>
      <c r="T1659" s="174" t="s">
        <v>245</v>
      </c>
      <c r="U1659" s="160">
        <v>0.10902000000000001</v>
      </c>
      <c r="V1659" s="160">
        <f>ROUND(E1659*U1659,2)</f>
        <v>27.21</v>
      </c>
      <c r="W1659" s="160"/>
      <c r="X1659" s="151"/>
      <c r="Y1659" s="151"/>
      <c r="Z1659" s="151"/>
      <c r="AA1659" s="151"/>
      <c r="AB1659" s="151"/>
      <c r="AC1659" s="151"/>
      <c r="AD1659" s="151"/>
      <c r="AE1659" s="151"/>
      <c r="AF1659" s="151"/>
      <c r="AG1659" s="151" t="s">
        <v>972</v>
      </c>
      <c r="AH1659" s="151"/>
      <c r="AI1659" s="151"/>
      <c r="AJ1659" s="151"/>
      <c r="AK1659" s="151"/>
      <c r="AL1659" s="151"/>
      <c r="AM1659" s="151"/>
      <c r="AN1659" s="151"/>
      <c r="AO1659" s="151"/>
      <c r="AP1659" s="151"/>
      <c r="AQ1659" s="151"/>
      <c r="AR1659" s="151"/>
      <c r="AS1659" s="151"/>
      <c r="AT1659" s="151"/>
      <c r="AU1659" s="151"/>
      <c r="AV1659" s="151"/>
      <c r="AW1659" s="151"/>
      <c r="AX1659" s="151"/>
      <c r="AY1659" s="151"/>
      <c r="AZ1659" s="151"/>
      <c r="BA1659" s="151"/>
      <c r="BB1659" s="151"/>
      <c r="BC1659" s="151"/>
      <c r="BD1659" s="151"/>
      <c r="BE1659" s="151"/>
      <c r="BF1659" s="151"/>
      <c r="BG1659" s="151"/>
      <c r="BH1659" s="151"/>
    </row>
    <row r="1660" spans="1:60" outlineLevel="1">
      <c r="A1660" s="158"/>
      <c r="B1660" s="159"/>
      <c r="C1660" s="198" t="s">
        <v>2538</v>
      </c>
      <c r="D1660" s="190"/>
      <c r="E1660" s="191">
        <v>137.6</v>
      </c>
      <c r="F1660" s="160"/>
      <c r="G1660" s="160"/>
      <c r="H1660" s="160"/>
      <c r="I1660" s="160"/>
      <c r="J1660" s="160"/>
      <c r="K1660" s="160"/>
      <c r="L1660" s="160"/>
      <c r="M1660" s="160"/>
      <c r="N1660" s="160"/>
      <c r="O1660" s="160"/>
      <c r="P1660" s="160"/>
      <c r="Q1660" s="160"/>
      <c r="R1660" s="160"/>
      <c r="S1660" s="160"/>
      <c r="T1660" s="160"/>
      <c r="U1660" s="160"/>
      <c r="V1660" s="160"/>
      <c r="W1660" s="160"/>
      <c r="X1660" s="151"/>
      <c r="Y1660" s="151"/>
      <c r="Z1660" s="151"/>
      <c r="AA1660" s="151"/>
      <c r="AB1660" s="151"/>
      <c r="AC1660" s="151"/>
      <c r="AD1660" s="151"/>
      <c r="AE1660" s="151"/>
      <c r="AF1660" s="151"/>
      <c r="AG1660" s="151" t="s">
        <v>250</v>
      </c>
      <c r="AH1660" s="151">
        <v>0</v>
      </c>
      <c r="AI1660" s="151"/>
      <c r="AJ1660" s="151"/>
      <c r="AK1660" s="151"/>
      <c r="AL1660" s="151"/>
      <c r="AM1660" s="151"/>
      <c r="AN1660" s="151"/>
      <c r="AO1660" s="151"/>
      <c r="AP1660" s="151"/>
      <c r="AQ1660" s="151"/>
      <c r="AR1660" s="151"/>
      <c r="AS1660" s="151"/>
      <c r="AT1660" s="151"/>
      <c r="AU1660" s="151"/>
      <c r="AV1660" s="151"/>
      <c r="AW1660" s="151"/>
      <c r="AX1660" s="151"/>
      <c r="AY1660" s="151"/>
      <c r="AZ1660" s="151"/>
      <c r="BA1660" s="151"/>
      <c r="BB1660" s="151"/>
      <c r="BC1660" s="151"/>
      <c r="BD1660" s="151"/>
      <c r="BE1660" s="151"/>
      <c r="BF1660" s="151"/>
      <c r="BG1660" s="151"/>
      <c r="BH1660" s="151"/>
    </row>
    <row r="1661" spans="1:60" outlineLevel="1">
      <c r="A1661" s="158"/>
      <c r="B1661" s="159"/>
      <c r="C1661" s="199" t="s">
        <v>279</v>
      </c>
      <c r="D1661" s="192"/>
      <c r="E1661" s="193"/>
      <c r="F1661" s="160"/>
      <c r="G1661" s="160"/>
      <c r="H1661" s="160"/>
      <c r="I1661" s="160"/>
      <c r="J1661" s="160"/>
      <c r="K1661" s="160"/>
      <c r="L1661" s="160"/>
      <c r="M1661" s="160"/>
      <c r="N1661" s="160"/>
      <c r="O1661" s="160"/>
      <c r="P1661" s="160"/>
      <c r="Q1661" s="160"/>
      <c r="R1661" s="160"/>
      <c r="S1661" s="160"/>
      <c r="T1661" s="160"/>
      <c r="U1661" s="160"/>
      <c r="V1661" s="160"/>
      <c r="W1661" s="160"/>
      <c r="X1661" s="151"/>
      <c r="Y1661" s="151"/>
      <c r="Z1661" s="151"/>
      <c r="AA1661" s="151"/>
      <c r="AB1661" s="151"/>
      <c r="AC1661" s="151"/>
      <c r="AD1661" s="151"/>
      <c r="AE1661" s="151"/>
      <c r="AF1661" s="151"/>
      <c r="AG1661" s="151" t="s">
        <v>250</v>
      </c>
      <c r="AH1661" s="151"/>
      <c r="AI1661" s="151"/>
      <c r="AJ1661" s="151"/>
      <c r="AK1661" s="151"/>
      <c r="AL1661" s="151"/>
      <c r="AM1661" s="151"/>
      <c r="AN1661" s="151"/>
      <c r="AO1661" s="151"/>
      <c r="AP1661" s="151"/>
      <c r="AQ1661" s="151"/>
      <c r="AR1661" s="151"/>
      <c r="AS1661" s="151"/>
      <c r="AT1661" s="151"/>
      <c r="AU1661" s="151"/>
      <c r="AV1661" s="151"/>
      <c r="AW1661" s="151"/>
      <c r="AX1661" s="151"/>
      <c r="AY1661" s="151"/>
      <c r="AZ1661" s="151"/>
      <c r="BA1661" s="151"/>
      <c r="BB1661" s="151"/>
      <c r="BC1661" s="151"/>
      <c r="BD1661" s="151"/>
      <c r="BE1661" s="151"/>
      <c r="BF1661" s="151"/>
      <c r="BG1661" s="151"/>
      <c r="BH1661" s="151"/>
    </row>
    <row r="1662" spans="1:60" outlineLevel="1">
      <c r="A1662" s="158"/>
      <c r="B1662" s="159"/>
      <c r="C1662" s="200" t="s">
        <v>2559</v>
      </c>
      <c r="D1662" s="192"/>
      <c r="E1662" s="193">
        <v>42.96</v>
      </c>
      <c r="F1662" s="160"/>
      <c r="G1662" s="160"/>
      <c r="H1662" s="160"/>
      <c r="I1662" s="160"/>
      <c r="J1662" s="160"/>
      <c r="K1662" s="160"/>
      <c r="L1662" s="160"/>
      <c r="M1662" s="160"/>
      <c r="N1662" s="160"/>
      <c r="O1662" s="160"/>
      <c r="P1662" s="160"/>
      <c r="Q1662" s="160"/>
      <c r="R1662" s="160"/>
      <c r="S1662" s="160"/>
      <c r="T1662" s="160"/>
      <c r="U1662" s="160"/>
      <c r="V1662" s="160"/>
      <c r="W1662" s="160"/>
      <c r="X1662" s="151"/>
      <c r="Y1662" s="151"/>
      <c r="Z1662" s="151"/>
      <c r="AA1662" s="151"/>
      <c r="AB1662" s="151"/>
      <c r="AC1662" s="151"/>
      <c r="AD1662" s="151"/>
      <c r="AE1662" s="151"/>
      <c r="AF1662" s="151"/>
      <c r="AG1662" s="151" t="s">
        <v>250</v>
      </c>
      <c r="AH1662" s="151">
        <v>2</v>
      </c>
      <c r="AI1662" s="151"/>
      <c r="AJ1662" s="151"/>
      <c r="AK1662" s="151"/>
      <c r="AL1662" s="151"/>
      <c r="AM1662" s="151"/>
      <c r="AN1662" s="151"/>
      <c r="AO1662" s="151"/>
      <c r="AP1662" s="151"/>
      <c r="AQ1662" s="151"/>
      <c r="AR1662" s="151"/>
      <c r="AS1662" s="151"/>
      <c r="AT1662" s="151"/>
      <c r="AU1662" s="151"/>
      <c r="AV1662" s="151"/>
      <c r="AW1662" s="151"/>
      <c r="AX1662" s="151"/>
      <c r="AY1662" s="151"/>
      <c r="AZ1662" s="151"/>
      <c r="BA1662" s="151"/>
      <c r="BB1662" s="151"/>
      <c r="BC1662" s="151"/>
      <c r="BD1662" s="151"/>
      <c r="BE1662" s="151"/>
      <c r="BF1662" s="151"/>
      <c r="BG1662" s="151"/>
      <c r="BH1662" s="151"/>
    </row>
    <row r="1663" spans="1:60" outlineLevel="1">
      <c r="A1663" s="158"/>
      <c r="B1663" s="159"/>
      <c r="C1663" s="200" t="s">
        <v>2560</v>
      </c>
      <c r="D1663" s="192"/>
      <c r="E1663" s="193">
        <v>32.700000000000003</v>
      </c>
      <c r="F1663" s="160"/>
      <c r="G1663" s="160"/>
      <c r="H1663" s="160"/>
      <c r="I1663" s="160"/>
      <c r="J1663" s="160"/>
      <c r="K1663" s="160"/>
      <c r="L1663" s="160"/>
      <c r="M1663" s="160"/>
      <c r="N1663" s="160"/>
      <c r="O1663" s="160"/>
      <c r="P1663" s="160"/>
      <c r="Q1663" s="160"/>
      <c r="R1663" s="160"/>
      <c r="S1663" s="160"/>
      <c r="T1663" s="160"/>
      <c r="U1663" s="160"/>
      <c r="V1663" s="160"/>
      <c r="W1663" s="160"/>
      <c r="X1663" s="151"/>
      <c r="Y1663" s="151"/>
      <c r="Z1663" s="151"/>
      <c r="AA1663" s="151"/>
      <c r="AB1663" s="151"/>
      <c r="AC1663" s="151"/>
      <c r="AD1663" s="151"/>
      <c r="AE1663" s="151"/>
      <c r="AF1663" s="151"/>
      <c r="AG1663" s="151" t="s">
        <v>250</v>
      </c>
      <c r="AH1663" s="151">
        <v>2</v>
      </c>
      <c r="AI1663" s="151"/>
      <c r="AJ1663" s="151"/>
      <c r="AK1663" s="151"/>
      <c r="AL1663" s="151"/>
      <c r="AM1663" s="151"/>
      <c r="AN1663" s="151"/>
      <c r="AO1663" s="151"/>
      <c r="AP1663" s="151"/>
      <c r="AQ1663" s="151"/>
      <c r="AR1663" s="151"/>
      <c r="AS1663" s="151"/>
      <c r="AT1663" s="151"/>
      <c r="AU1663" s="151"/>
      <c r="AV1663" s="151"/>
      <c r="AW1663" s="151"/>
      <c r="AX1663" s="151"/>
      <c r="AY1663" s="151"/>
      <c r="AZ1663" s="151"/>
      <c r="BA1663" s="151"/>
      <c r="BB1663" s="151"/>
      <c r="BC1663" s="151"/>
      <c r="BD1663" s="151"/>
      <c r="BE1663" s="151"/>
      <c r="BF1663" s="151"/>
      <c r="BG1663" s="151"/>
      <c r="BH1663" s="151"/>
    </row>
    <row r="1664" spans="1:60" outlineLevel="1">
      <c r="A1664" s="158"/>
      <c r="B1664" s="159"/>
      <c r="C1664" s="200" t="s">
        <v>2561</v>
      </c>
      <c r="D1664" s="192"/>
      <c r="E1664" s="193">
        <v>6.73</v>
      </c>
      <c r="F1664" s="160"/>
      <c r="G1664" s="160"/>
      <c r="H1664" s="160"/>
      <c r="I1664" s="160"/>
      <c r="J1664" s="160"/>
      <c r="K1664" s="160"/>
      <c r="L1664" s="160"/>
      <c r="M1664" s="160"/>
      <c r="N1664" s="160"/>
      <c r="O1664" s="160"/>
      <c r="P1664" s="160"/>
      <c r="Q1664" s="160"/>
      <c r="R1664" s="160"/>
      <c r="S1664" s="160"/>
      <c r="T1664" s="160"/>
      <c r="U1664" s="160"/>
      <c r="V1664" s="160"/>
      <c r="W1664" s="160"/>
      <c r="X1664" s="151"/>
      <c r="Y1664" s="151"/>
      <c r="Z1664" s="151"/>
      <c r="AA1664" s="151"/>
      <c r="AB1664" s="151"/>
      <c r="AC1664" s="151"/>
      <c r="AD1664" s="151"/>
      <c r="AE1664" s="151"/>
      <c r="AF1664" s="151"/>
      <c r="AG1664" s="151" t="s">
        <v>250</v>
      </c>
      <c r="AH1664" s="151">
        <v>2</v>
      </c>
      <c r="AI1664" s="151"/>
      <c r="AJ1664" s="151"/>
      <c r="AK1664" s="151"/>
      <c r="AL1664" s="151"/>
      <c r="AM1664" s="151"/>
      <c r="AN1664" s="151"/>
      <c r="AO1664" s="151"/>
      <c r="AP1664" s="151"/>
      <c r="AQ1664" s="151"/>
      <c r="AR1664" s="151"/>
      <c r="AS1664" s="151"/>
      <c r="AT1664" s="151"/>
      <c r="AU1664" s="151"/>
      <c r="AV1664" s="151"/>
      <c r="AW1664" s="151"/>
      <c r="AX1664" s="151"/>
      <c r="AY1664" s="151"/>
      <c r="AZ1664" s="151"/>
      <c r="BA1664" s="151"/>
      <c r="BB1664" s="151"/>
      <c r="BC1664" s="151"/>
      <c r="BD1664" s="151"/>
      <c r="BE1664" s="151"/>
      <c r="BF1664" s="151"/>
      <c r="BG1664" s="151"/>
      <c r="BH1664" s="151"/>
    </row>
    <row r="1665" spans="1:60" outlineLevel="1">
      <c r="A1665" s="158"/>
      <c r="B1665" s="159"/>
      <c r="C1665" s="200" t="s">
        <v>2562</v>
      </c>
      <c r="D1665" s="192"/>
      <c r="E1665" s="193">
        <v>29.88</v>
      </c>
      <c r="F1665" s="160"/>
      <c r="G1665" s="160"/>
      <c r="H1665" s="160"/>
      <c r="I1665" s="160"/>
      <c r="J1665" s="160"/>
      <c r="K1665" s="160"/>
      <c r="L1665" s="160"/>
      <c r="M1665" s="160"/>
      <c r="N1665" s="160"/>
      <c r="O1665" s="160"/>
      <c r="P1665" s="160"/>
      <c r="Q1665" s="160"/>
      <c r="R1665" s="160"/>
      <c r="S1665" s="160"/>
      <c r="T1665" s="160"/>
      <c r="U1665" s="160"/>
      <c r="V1665" s="160"/>
      <c r="W1665" s="160"/>
      <c r="X1665" s="151"/>
      <c r="Y1665" s="151"/>
      <c r="Z1665" s="151"/>
      <c r="AA1665" s="151"/>
      <c r="AB1665" s="151"/>
      <c r="AC1665" s="151"/>
      <c r="AD1665" s="151"/>
      <c r="AE1665" s="151"/>
      <c r="AF1665" s="151"/>
      <c r="AG1665" s="151" t="s">
        <v>250</v>
      </c>
      <c r="AH1665" s="151">
        <v>2</v>
      </c>
      <c r="AI1665" s="151"/>
      <c r="AJ1665" s="151"/>
      <c r="AK1665" s="151"/>
      <c r="AL1665" s="151"/>
      <c r="AM1665" s="151"/>
      <c r="AN1665" s="151"/>
      <c r="AO1665" s="151"/>
      <c r="AP1665" s="151"/>
      <c r="AQ1665" s="151"/>
      <c r="AR1665" s="151"/>
      <c r="AS1665" s="151"/>
      <c r="AT1665" s="151"/>
      <c r="AU1665" s="151"/>
      <c r="AV1665" s="151"/>
      <c r="AW1665" s="151"/>
      <c r="AX1665" s="151"/>
      <c r="AY1665" s="151"/>
      <c r="AZ1665" s="151"/>
      <c r="BA1665" s="151"/>
      <c r="BB1665" s="151"/>
      <c r="BC1665" s="151"/>
      <c r="BD1665" s="151"/>
      <c r="BE1665" s="151"/>
      <c r="BF1665" s="151"/>
      <c r="BG1665" s="151"/>
      <c r="BH1665" s="151"/>
    </row>
    <row r="1666" spans="1:60" outlineLevel="1">
      <c r="A1666" s="158"/>
      <c r="B1666" s="159"/>
      <c r="C1666" s="200" t="s">
        <v>2563</v>
      </c>
      <c r="D1666" s="192"/>
      <c r="E1666" s="193">
        <v>77.61</v>
      </c>
      <c r="F1666" s="160"/>
      <c r="G1666" s="160"/>
      <c r="H1666" s="160"/>
      <c r="I1666" s="160"/>
      <c r="J1666" s="160"/>
      <c r="K1666" s="160"/>
      <c r="L1666" s="160"/>
      <c r="M1666" s="160"/>
      <c r="N1666" s="160"/>
      <c r="O1666" s="160"/>
      <c r="P1666" s="160"/>
      <c r="Q1666" s="160"/>
      <c r="R1666" s="160"/>
      <c r="S1666" s="160"/>
      <c r="T1666" s="160"/>
      <c r="U1666" s="160"/>
      <c r="V1666" s="160"/>
      <c r="W1666" s="160"/>
      <c r="X1666" s="151"/>
      <c r="Y1666" s="151"/>
      <c r="Z1666" s="151"/>
      <c r="AA1666" s="151"/>
      <c r="AB1666" s="151"/>
      <c r="AC1666" s="151"/>
      <c r="AD1666" s="151"/>
      <c r="AE1666" s="151"/>
      <c r="AF1666" s="151"/>
      <c r="AG1666" s="151" t="s">
        <v>250</v>
      </c>
      <c r="AH1666" s="151">
        <v>2</v>
      </c>
      <c r="AI1666" s="151"/>
      <c r="AJ1666" s="151"/>
      <c r="AK1666" s="151"/>
      <c r="AL1666" s="151"/>
      <c r="AM1666" s="151"/>
      <c r="AN1666" s="151"/>
      <c r="AO1666" s="151"/>
      <c r="AP1666" s="151"/>
      <c r="AQ1666" s="151"/>
      <c r="AR1666" s="151"/>
      <c r="AS1666" s="151"/>
      <c r="AT1666" s="151"/>
      <c r="AU1666" s="151"/>
      <c r="AV1666" s="151"/>
      <c r="AW1666" s="151"/>
      <c r="AX1666" s="151"/>
      <c r="AY1666" s="151"/>
      <c r="AZ1666" s="151"/>
      <c r="BA1666" s="151"/>
      <c r="BB1666" s="151"/>
      <c r="BC1666" s="151"/>
      <c r="BD1666" s="151"/>
      <c r="BE1666" s="151"/>
      <c r="BF1666" s="151"/>
      <c r="BG1666" s="151"/>
      <c r="BH1666" s="151"/>
    </row>
    <row r="1667" spans="1:60" outlineLevel="1">
      <c r="A1667" s="158"/>
      <c r="B1667" s="159"/>
      <c r="C1667" s="200" t="s">
        <v>2564</v>
      </c>
      <c r="D1667" s="192"/>
      <c r="E1667" s="193">
        <v>11.32</v>
      </c>
      <c r="F1667" s="160"/>
      <c r="G1667" s="160"/>
      <c r="H1667" s="160"/>
      <c r="I1667" s="160"/>
      <c r="J1667" s="160"/>
      <c r="K1667" s="160"/>
      <c r="L1667" s="160"/>
      <c r="M1667" s="160"/>
      <c r="N1667" s="160"/>
      <c r="O1667" s="160"/>
      <c r="P1667" s="160"/>
      <c r="Q1667" s="160"/>
      <c r="R1667" s="160"/>
      <c r="S1667" s="160"/>
      <c r="T1667" s="160"/>
      <c r="U1667" s="160"/>
      <c r="V1667" s="160"/>
      <c r="W1667" s="160"/>
      <c r="X1667" s="151"/>
      <c r="Y1667" s="151"/>
      <c r="Z1667" s="151"/>
      <c r="AA1667" s="151"/>
      <c r="AB1667" s="151"/>
      <c r="AC1667" s="151"/>
      <c r="AD1667" s="151"/>
      <c r="AE1667" s="151"/>
      <c r="AF1667" s="151"/>
      <c r="AG1667" s="151" t="s">
        <v>250</v>
      </c>
      <c r="AH1667" s="151">
        <v>2</v>
      </c>
      <c r="AI1667" s="151"/>
      <c r="AJ1667" s="151"/>
      <c r="AK1667" s="151"/>
      <c r="AL1667" s="151"/>
      <c r="AM1667" s="151"/>
      <c r="AN1667" s="151"/>
      <c r="AO1667" s="151"/>
      <c r="AP1667" s="151"/>
      <c r="AQ1667" s="151"/>
      <c r="AR1667" s="151"/>
      <c r="AS1667" s="151"/>
      <c r="AT1667" s="151"/>
      <c r="AU1667" s="151"/>
      <c r="AV1667" s="151"/>
      <c r="AW1667" s="151"/>
      <c r="AX1667" s="151"/>
      <c r="AY1667" s="151"/>
      <c r="AZ1667" s="151"/>
      <c r="BA1667" s="151"/>
      <c r="BB1667" s="151"/>
      <c r="BC1667" s="151"/>
      <c r="BD1667" s="151"/>
      <c r="BE1667" s="151"/>
      <c r="BF1667" s="151"/>
      <c r="BG1667" s="151"/>
      <c r="BH1667" s="151"/>
    </row>
    <row r="1668" spans="1:60" outlineLevel="1">
      <c r="A1668" s="158"/>
      <c r="B1668" s="159"/>
      <c r="C1668" s="200" t="s">
        <v>2565</v>
      </c>
      <c r="D1668" s="192"/>
      <c r="E1668" s="193">
        <v>7.61</v>
      </c>
      <c r="F1668" s="160"/>
      <c r="G1668" s="160"/>
      <c r="H1668" s="160"/>
      <c r="I1668" s="160"/>
      <c r="J1668" s="160"/>
      <c r="K1668" s="160"/>
      <c r="L1668" s="160"/>
      <c r="M1668" s="160"/>
      <c r="N1668" s="160"/>
      <c r="O1668" s="160"/>
      <c r="P1668" s="160"/>
      <c r="Q1668" s="160"/>
      <c r="R1668" s="160"/>
      <c r="S1668" s="160"/>
      <c r="T1668" s="160"/>
      <c r="U1668" s="160"/>
      <c r="V1668" s="160"/>
      <c r="W1668" s="160"/>
      <c r="X1668" s="151"/>
      <c r="Y1668" s="151"/>
      <c r="Z1668" s="151"/>
      <c r="AA1668" s="151"/>
      <c r="AB1668" s="151"/>
      <c r="AC1668" s="151"/>
      <c r="AD1668" s="151"/>
      <c r="AE1668" s="151"/>
      <c r="AF1668" s="151"/>
      <c r="AG1668" s="151" t="s">
        <v>250</v>
      </c>
      <c r="AH1668" s="151">
        <v>2</v>
      </c>
      <c r="AI1668" s="151"/>
      <c r="AJ1668" s="151"/>
      <c r="AK1668" s="151"/>
      <c r="AL1668" s="151"/>
      <c r="AM1668" s="151"/>
      <c r="AN1668" s="151"/>
      <c r="AO1668" s="151"/>
      <c r="AP1668" s="151"/>
      <c r="AQ1668" s="151"/>
      <c r="AR1668" s="151"/>
      <c r="AS1668" s="151"/>
      <c r="AT1668" s="151"/>
      <c r="AU1668" s="151"/>
      <c r="AV1668" s="151"/>
      <c r="AW1668" s="151"/>
      <c r="AX1668" s="151"/>
      <c r="AY1668" s="151"/>
      <c r="AZ1668" s="151"/>
      <c r="BA1668" s="151"/>
      <c r="BB1668" s="151"/>
      <c r="BC1668" s="151"/>
      <c r="BD1668" s="151"/>
      <c r="BE1668" s="151"/>
      <c r="BF1668" s="151"/>
      <c r="BG1668" s="151"/>
      <c r="BH1668" s="151"/>
    </row>
    <row r="1669" spans="1:60" outlineLevel="1">
      <c r="A1669" s="158"/>
      <c r="B1669" s="159"/>
      <c r="C1669" s="200" t="s">
        <v>2566</v>
      </c>
      <c r="D1669" s="192"/>
      <c r="E1669" s="193">
        <v>3.3</v>
      </c>
      <c r="F1669" s="160"/>
      <c r="G1669" s="160"/>
      <c r="H1669" s="160"/>
      <c r="I1669" s="160"/>
      <c r="J1669" s="160"/>
      <c r="K1669" s="160"/>
      <c r="L1669" s="160"/>
      <c r="M1669" s="160"/>
      <c r="N1669" s="160"/>
      <c r="O1669" s="160"/>
      <c r="P1669" s="160"/>
      <c r="Q1669" s="160"/>
      <c r="R1669" s="160"/>
      <c r="S1669" s="160"/>
      <c r="T1669" s="160"/>
      <c r="U1669" s="160"/>
      <c r="V1669" s="160"/>
      <c r="W1669" s="160"/>
      <c r="X1669" s="151"/>
      <c r="Y1669" s="151"/>
      <c r="Z1669" s="151"/>
      <c r="AA1669" s="151"/>
      <c r="AB1669" s="151"/>
      <c r="AC1669" s="151"/>
      <c r="AD1669" s="151"/>
      <c r="AE1669" s="151"/>
      <c r="AF1669" s="151"/>
      <c r="AG1669" s="151" t="s">
        <v>250</v>
      </c>
      <c r="AH1669" s="151">
        <v>2</v>
      </c>
      <c r="AI1669" s="151"/>
      <c r="AJ1669" s="151"/>
      <c r="AK1669" s="151"/>
      <c r="AL1669" s="151"/>
      <c r="AM1669" s="151"/>
      <c r="AN1669" s="151"/>
      <c r="AO1669" s="151"/>
      <c r="AP1669" s="151"/>
      <c r="AQ1669" s="151"/>
      <c r="AR1669" s="151"/>
      <c r="AS1669" s="151"/>
      <c r="AT1669" s="151"/>
      <c r="AU1669" s="151"/>
      <c r="AV1669" s="151"/>
      <c r="AW1669" s="151"/>
      <c r="AX1669" s="151"/>
      <c r="AY1669" s="151"/>
      <c r="AZ1669" s="151"/>
      <c r="BA1669" s="151"/>
      <c r="BB1669" s="151"/>
      <c r="BC1669" s="151"/>
      <c r="BD1669" s="151"/>
      <c r="BE1669" s="151"/>
      <c r="BF1669" s="151"/>
      <c r="BG1669" s="151"/>
      <c r="BH1669" s="151"/>
    </row>
    <row r="1670" spans="1:60" outlineLevel="1">
      <c r="A1670" s="158"/>
      <c r="B1670" s="159"/>
      <c r="C1670" s="200" t="s">
        <v>2567</v>
      </c>
      <c r="D1670" s="192"/>
      <c r="E1670" s="193">
        <v>2.7</v>
      </c>
      <c r="F1670" s="160"/>
      <c r="G1670" s="160"/>
      <c r="H1670" s="160"/>
      <c r="I1670" s="160"/>
      <c r="J1670" s="160"/>
      <c r="K1670" s="160"/>
      <c r="L1670" s="160"/>
      <c r="M1670" s="160"/>
      <c r="N1670" s="160"/>
      <c r="O1670" s="160"/>
      <c r="P1670" s="160"/>
      <c r="Q1670" s="160"/>
      <c r="R1670" s="160"/>
      <c r="S1670" s="160"/>
      <c r="T1670" s="160"/>
      <c r="U1670" s="160"/>
      <c r="V1670" s="160"/>
      <c r="W1670" s="160"/>
      <c r="X1670" s="151"/>
      <c r="Y1670" s="151"/>
      <c r="Z1670" s="151"/>
      <c r="AA1670" s="151"/>
      <c r="AB1670" s="151"/>
      <c r="AC1670" s="151"/>
      <c r="AD1670" s="151"/>
      <c r="AE1670" s="151"/>
      <c r="AF1670" s="151"/>
      <c r="AG1670" s="151" t="s">
        <v>250</v>
      </c>
      <c r="AH1670" s="151">
        <v>2</v>
      </c>
      <c r="AI1670" s="151"/>
      <c r="AJ1670" s="151"/>
      <c r="AK1670" s="151"/>
      <c r="AL1670" s="151"/>
      <c r="AM1670" s="151"/>
      <c r="AN1670" s="151"/>
      <c r="AO1670" s="151"/>
      <c r="AP1670" s="151"/>
      <c r="AQ1670" s="151"/>
      <c r="AR1670" s="151"/>
      <c r="AS1670" s="151"/>
      <c r="AT1670" s="151"/>
      <c r="AU1670" s="151"/>
      <c r="AV1670" s="151"/>
      <c r="AW1670" s="151"/>
      <c r="AX1670" s="151"/>
      <c r="AY1670" s="151"/>
      <c r="AZ1670" s="151"/>
      <c r="BA1670" s="151"/>
      <c r="BB1670" s="151"/>
      <c r="BC1670" s="151"/>
      <c r="BD1670" s="151"/>
      <c r="BE1670" s="151"/>
      <c r="BF1670" s="151"/>
      <c r="BG1670" s="151"/>
      <c r="BH1670" s="151"/>
    </row>
    <row r="1671" spans="1:60" outlineLevel="1">
      <c r="A1671" s="158"/>
      <c r="B1671" s="159"/>
      <c r="C1671" s="200" t="s">
        <v>2568</v>
      </c>
      <c r="D1671" s="192"/>
      <c r="E1671" s="193">
        <v>27.85</v>
      </c>
      <c r="F1671" s="160"/>
      <c r="G1671" s="160"/>
      <c r="H1671" s="160"/>
      <c r="I1671" s="160"/>
      <c r="J1671" s="160"/>
      <c r="K1671" s="160"/>
      <c r="L1671" s="160"/>
      <c r="M1671" s="160"/>
      <c r="N1671" s="160"/>
      <c r="O1671" s="160"/>
      <c r="P1671" s="160"/>
      <c r="Q1671" s="160"/>
      <c r="R1671" s="160"/>
      <c r="S1671" s="160"/>
      <c r="T1671" s="160"/>
      <c r="U1671" s="160"/>
      <c r="V1671" s="160"/>
      <c r="W1671" s="160"/>
      <c r="X1671" s="151"/>
      <c r="Y1671" s="151"/>
      <c r="Z1671" s="151"/>
      <c r="AA1671" s="151"/>
      <c r="AB1671" s="151"/>
      <c r="AC1671" s="151"/>
      <c r="AD1671" s="151"/>
      <c r="AE1671" s="151"/>
      <c r="AF1671" s="151"/>
      <c r="AG1671" s="151" t="s">
        <v>250</v>
      </c>
      <c r="AH1671" s="151">
        <v>2</v>
      </c>
      <c r="AI1671" s="151"/>
      <c r="AJ1671" s="151"/>
      <c r="AK1671" s="151"/>
      <c r="AL1671" s="151"/>
      <c r="AM1671" s="151"/>
      <c r="AN1671" s="151"/>
      <c r="AO1671" s="151"/>
      <c r="AP1671" s="151"/>
      <c r="AQ1671" s="151"/>
      <c r="AR1671" s="151"/>
      <c r="AS1671" s="151"/>
      <c r="AT1671" s="151"/>
      <c r="AU1671" s="151"/>
      <c r="AV1671" s="151"/>
      <c r="AW1671" s="151"/>
      <c r="AX1671" s="151"/>
      <c r="AY1671" s="151"/>
      <c r="AZ1671" s="151"/>
      <c r="BA1671" s="151"/>
      <c r="BB1671" s="151"/>
      <c r="BC1671" s="151"/>
      <c r="BD1671" s="151"/>
      <c r="BE1671" s="151"/>
      <c r="BF1671" s="151"/>
      <c r="BG1671" s="151"/>
      <c r="BH1671" s="151"/>
    </row>
    <row r="1672" spans="1:60" outlineLevel="1">
      <c r="A1672" s="158"/>
      <c r="B1672" s="159"/>
      <c r="C1672" s="200" t="s">
        <v>2569</v>
      </c>
      <c r="D1672" s="192"/>
      <c r="E1672" s="193">
        <v>33</v>
      </c>
      <c r="F1672" s="160"/>
      <c r="G1672" s="160"/>
      <c r="H1672" s="160"/>
      <c r="I1672" s="160"/>
      <c r="J1672" s="160"/>
      <c r="K1672" s="160"/>
      <c r="L1672" s="160"/>
      <c r="M1672" s="160"/>
      <c r="N1672" s="160"/>
      <c r="O1672" s="160"/>
      <c r="P1672" s="160"/>
      <c r="Q1672" s="160"/>
      <c r="R1672" s="160"/>
      <c r="S1672" s="160"/>
      <c r="T1672" s="160"/>
      <c r="U1672" s="160"/>
      <c r="V1672" s="160"/>
      <c r="W1672" s="160"/>
      <c r="X1672" s="151"/>
      <c r="Y1672" s="151"/>
      <c r="Z1672" s="151"/>
      <c r="AA1672" s="151"/>
      <c r="AB1672" s="151"/>
      <c r="AC1672" s="151"/>
      <c r="AD1672" s="151"/>
      <c r="AE1672" s="151"/>
      <c r="AF1672" s="151"/>
      <c r="AG1672" s="151" t="s">
        <v>250</v>
      </c>
      <c r="AH1672" s="151">
        <v>2</v>
      </c>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row>
    <row r="1673" spans="1:60" outlineLevel="1">
      <c r="A1673" s="158"/>
      <c r="B1673" s="159"/>
      <c r="C1673" s="200" t="s">
        <v>2570</v>
      </c>
      <c r="D1673" s="192"/>
      <c r="E1673" s="193">
        <v>64.8</v>
      </c>
      <c r="F1673" s="160"/>
      <c r="G1673" s="160"/>
      <c r="H1673" s="160"/>
      <c r="I1673" s="160"/>
      <c r="J1673" s="160"/>
      <c r="K1673" s="160"/>
      <c r="L1673" s="160"/>
      <c r="M1673" s="160"/>
      <c r="N1673" s="160"/>
      <c r="O1673" s="160"/>
      <c r="P1673" s="160"/>
      <c r="Q1673" s="160"/>
      <c r="R1673" s="160"/>
      <c r="S1673" s="160"/>
      <c r="T1673" s="160"/>
      <c r="U1673" s="160"/>
      <c r="V1673" s="160"/>
      <c r="W1673" s="160"/>
      <c r="X1673" s="151"/>
      <c r="Y1673" s="151"/>
      <c r="Z1673" s="151"/>
      <c r="AA1673" s="151"/>
      <c r="AB1673" s="151"/>
      <c r="AC1673" s="151"/>
      <c r="AD1673" s="151"/>
      <c r="AE1673" s="151"/>
      <c r="AF1673" s="151"/>
      <c r="AG1673" s="151" t="s">
        <v>250</v>
      </c>
      <c r="AH1673" s="151">
        <v>2</v>
      </c>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row>
    <row r="1674" spans="1:60" outlineLevel="1">
      <c r="A1674" s="158"/>
      <c r="B1674" s="159"/>
      <c r="C1674" s="200" t="s">
        <v>2571</v>
      </c>
      <c r="D1674" s="192"/>
      <c r="E1674" s="193">
        <v>6.98</v>
      </c>
      <c r="F1674" s="160"/>
      <c r="G1674" s="160"/>
      <c r="H1674" s="160"/>
      <c r="I1674" s="160"/>
      <c r="J1674" s="160"/>
      <c r="K1674" s="160"/>
      <c r="L1674" s="160"/>
      <c r="M1674" s="160"/>
      <c r="N1674" s="160"/>
      <c r="O1674" s="160"/>
      <c r="P1674" s="160"/>
      <c r="Q1674" s="160"/>
      <c r="R1674" s="160"/>
      <c r="S1674" s="160"/>
      <c r="T1674" s="160"/>
      <c r="U1674" s="160"/>
      <c r="V1674" s="160"/>
      <c r="W1674" s="160"/>
      <c r="X1674" s="151"/>
      <c r="Y1674" s="151"/>
      <c r="Z1674" s="151"/>
      <c r="AA1674" s="151"/>
      <c r="AB1674" s="151"/>
      <c r="AC1674" s="151"/>
      <c r="AD1674" s="151"/>
      <c r="AE1674" s="151"/>
      <c r="AF1674" s="151"/>
      <c r="AG1674" s="151" t="s">
        <v>250</v>
      </c>
      <c r="AH1674" s="151">
        <v>2</v>
      </c>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row>
    <row r="1675" spans="1:60" outlineLevel="1">
      <c r="A1675" s="158"/>
      <c r="B1675" s="159"/>
      <c r="C1675" s="200" t="s">
        <v>2572</v>
      </c>
      <c r="D1675" s="192"/>
      <c r="E1675" s="193">
        <v>5.85</v>
      </c>
      <c r="F1675" s="160"/>
      <c r="G1675" s="160"/>
      <c r="H1675" s="160"/>
      <c r="I1675" s="160"/>
      <c r="J1675" s="160"/>
      <c r="K1675" s="160"/>
      <c r="L1675" s="160"/>
      <c r="M1675" s="160"/>
      <c r="N1675" s="160"/>
      <c r="O1675" s="160"/>
      <c r="P1675" s="160"/>
      <c r="Q1675" s="160"/>
      <c r="R1675" s="160"/>
      <c r="S1675" s="160"/>
      <c r="T1675" s="160"/>
      <c r="U1675" s="160"/>
      <c r="V1675" s="160"/>
      <c r="W1675" s="160"/>
      <c r="X1675" s="151"/>
      <c r="Y1675" s="151"/>
      <c r="Z1675" s="151"/>
      <c r="AA1675" s="151"/>
      <c r="AB1675" s="151"/>
      <c r="AC1675" s="151"/>
      <c r="AD1675" s="151"/>
      <c r="AE1675" s="151"/>
      <c r="AF1675" s="151"/>
      <c r="AG1675" s="151" t="s">
        <v>250</v>
      </c>
      <c r="AH1675" s="151">
        <v>2</v>
      </c>
      <c r="AI1675" s="151"/>
      <c r="AJ1675" s="151"/>
      <c r="AK1675" s="151"/>
      <c r="AL1675" s="151"/>
      <c r="AM1675" s="151"/>
      <c r="AN1675" s="151"/>
      <c r="AO1675" s="151"/>
      <c r="AP1675" s="151"/>
      <c r="AQ1675" s="151"/>
      <c r="AR1675" s="151"/>
      <c r="AS1675" s="151"/>
      <c r="AT1675" s="151"/>
      <c r="AU1675" s="151"/>
      <c r="AV1675" s="151"/>
      <c r="AW1675" s="151"/>
      <c r="AX1675" s="151"/>
      <c r="AY1675" s="151"/>
      <c r="AZ1675" s="151"/>
      <c r="BA1675" s="151"/>
      <c r="BB1675" s="151"/>
      <c r="BC1675" s="151"/>
      <c r="BD1675" s="151"/>
      <c r="BE1675" s="151"/>
      <c r="BF1675" s="151"/>
      <c r="BG1675" s="151"/>
      <c r="BH1675" s="151"/>
    </row>
    <row r="1676" spans="1:60" outlineLevel="1">
      <c r="A1676" s="158"/>
      <c r="B1676" s="159"/>
      <c r="C1676" s="200" t="s">
        <v>2573</v>
      </c>
      <c r="D1676" s="192"/>
      <c r="E1676" s="193">
        <v>3.85</v>
      </c>
      <c r="F1676" s="160"/>
      <c r="G1676" s="160"/>
      <c r="H1676" s="160"/>
      <c r="I1676" s="160"/>
      <c r="J1676" s="160"/>
      <c r="K1676" s="160"/>
      <c r="L1676" s="160"/>
      <c r="M1676" s="160"/>
      <c r="N1676" s="160"/>
      <c r="O1676" s="160"/>
      <c r="P1676" s="160"/>
      <c r="Q1676" s="160"/>
      <c r="R1676" s="160"/>
      <c r="S1676" s="160"/>
      <c r="T1676" s="160"/>
      <c r="U1676" s="160"/>
      <c r="V1676" s="160"/>
      <c r="W1676" s="160"/>
      <c r="X1676" s="151"/>
      <c r="Y1676" s="151"/>
      <c r="Z1676" s="151"/>
      <c r="AA1676" s="151"/>
      <c r="AB1676" s="151"/>
      <c r="AC1676" s="151"/>
      <c r="AD1676" s="151"/>
      <c r="AE1676" s="151"/>
      <c r="AF1676" s="151"/>
      <c r="AG1676" s="151" t="s">
        <v>250</v>
      </c>
      <c r="AH1676" s="151">
        <v>2</v>
      </c>
      <c r="AI1676" s="151"/>
      <c r="AJ1676" s="151"/>
      <c r="AK1676" s="151"/>
      <c r="AL1676" s="151"/>
      <c r="AM1676" s="151"/>
      <c r="AN1676" s="151"/>
      <c r="AO1676" s="151"/>
      <c r="AP1676" s="151"/>
      <c r="AQ1676" s="151"/>
      <c r="AR1676" s="151"/>
      <c r="AS1676" s="151"/>
      <c r="AT1676" s="151"/>
      <c r="AU1676" s="151"/>
      <c r="AV1676" s="151"/>
      <c r="AW1676" s="151"/>
      <c r="AX1676" s="151"/>
      <c r="AY1676" s="151"/>
      <c r="AZ1676" s="151"/>
      <c r="BA1676" s="151"/>
      <c r="BB1676" s="151"/>
      <c r="BC1676" s="151"/>
      <c r="BD1676" s="151"/>
      <c r="BE1676" s="151"/>
      <c r="BF1676" s="151"/>
      <c r="BG1676" s="151"/>
      <c r="BH1676" s="151"/>
    </row>
    <row r="1677" spans="1:60" outlineLevel="1">
      <c r="A1677" s="158"/>
      <c r="B1677" s="159"/>
      <c r="C1677" s="200" t="s">
        <v>2574</v>
      </c>
      <c r="D1677" s="192"/>
      <c r="E1677" s="193">
        <v>3.87</v>
      </c>
      <c r="F1677" s="160"/>
      <c r="G1677" s="160"/>
      <c r="H1677" s="160"/>
      <c r="I1677" s="160"/>
      <c r="J1677" s="160"/>
      <c r="K1677" s="160"/>
      <c r="L1677" s="160"/>
      <c r="M1677" s="160"/>
      <c r="N1677" s="160"/>
      <c r="O1677" s="160"/>
      <c r="P1677" s="160"/>
      <c r="Q1677" s="160"/>
      <c r="R1677" s="160"/>
      <c r="S1677" s="160"/>
      <c r="T1677" s="160"/>
      <c r="U1677" s="160"/>
      <c r="V1677" s="160"/>
      <c r="W1677" s="160"/>
      <c r="X1677" s="151"/>
      <c r="Y1677" s="151"/>
      <c r="Z1677" s="151"/>
      <c r="AA1677" s="151"/>
      <c r="AB1677" s="151"/>
      <c r="AC1677" s="151"/>
      <c r="AD1677" s="151"/>
      <c r="AE1677" s="151"/>
      <c r="AF1677" s="151"/>
      <c r="AG1677" s="151" t="s">
        <v>250</v>
      </c>
      <c r="AH1677" s="151">
        <v>2</v>
      </c>
      <c r="AI1677" s="151"/>
      <c r="AJ1677" s="151"/>
      <c r="AK1677" s="151"/>
      <c r="AL1677" s="151"/>
      <c r="AM1677" s="151"/>
      <c r="AN1677" s="151"/>
      <c r="AO1677" s="151"/>
      <c r="AP1677" s="151"/>
      <c r="AQ1677" s="151"/>
      <c r="AR1677" s="151"/>
      <c r="AS1677" s="151"/>
      <c r="AT1677" s="151"/>
      <c r="AU1677" s="151"/>
      <c r="AV1677" s="151"/>
      <c r="AW1677" s="151"/>
      <c r="AX1677" s="151"/>
      <c r="AY1677" s="151"/>
      <c r="AZ1677" s="151"/>
      <c r="BA1677" s="151"/>
      <c r="BB1677" s="151"/>
      <c r="BC1677" s="151"/>
      <c r="BD1677" s="151"/>
      <c r="BE1677" s="151"/>
      <c r="BF1677" s="151"/>
      <c r="BG1677" s="151"/>
      <c r="BH1677" s="151"/>
    </row>
    <row r="1678" spans="1:60" outlineLevel="1">
      <c r="A1678" s="158"/>
      <c r="B1678" s="159"/>
      <c r="C1678" s="201" t="s">
        <v>284</v>
      </c>
      <c r="D1678" s="194"/>
      <c r="E1678" s="195">
        <v>361.01</v>
      </c>
      <c r="F1678" s="160"/>
      <c r="G1678" s="160"/>
      <c r="H1678" s="160"/>
      <c r="I1678" s="160"/>
      <c r="J1678" s="160"/>
      <c r="K1678" s="160"/>
      <c r="L1678" s="160"/>
      <c r="M1678" s="160"/>
      <c r="N1678" s="160"/>
      <c r="O1678" s="160"/>
      <c r="P1678" s="160"/>
      <c r="Q1678" s="160"/>
      <c r="R1678" s="160"/>
      <c r="S1678" s="160"/>
      <c r="T1678" s="160"/>
      <c r="U1678" s="160"/>
      <c r="V1678" s="160"/>
      <c r="W1678" s="160"/>
      <c r="X1678" s="151"/>
      <c r="Y1678" s="151"/>
      <c r="Z1678" s="151"/>
      <c r="AA1678" s="151"/>
      <c r="AB1678" s="151"/>
      <c r="AC1678" s="151"/>
      <c r="AD1678" s="151"/>
      <c r="AE1678" s="151"/>
      <c r="AF1678" s="151"/>
      <c r="AG1678" s="151" t="s">
        <v>250</v>
      </c>
      <c r="AH1678" s="151">
        <v>3</v>
      </c>
      <c r="AI1678" s="151"/>
      <c r="AJ1678" s="151"/>
      <c r="AK1678" s="151"/>
      <c r="AL1678" s="151"/>
      <c r="AM1678" s="151"/>
      <c r="AN1678" s="151"/>
      <c r="AO1678" s="151"/>
      <c r="AP1678" s="151"/>
      <c r="AQ1678" s="151"/>
      <c r="AR1678" s="151"/>
      <c r="AS1678" s="151"/>
      <c r="AT1678" s="151"/>
      <c r="AU1678" s="151"/>
      <c r="AV1678" s="151"/>
      <c r="AW1678" s="151"/>
      <c r="AX1678" s="151"/>
      <c r="AY1678" s="151"/>
      <c r="AZ1678" s="151"/>
      <c r="BA1678" s="151"/>
      <c r="BB1678" s="151"/>
      <c r="BC1678" s="151"/>
      <c r="BD1678" s="151"/>
      <c r="BE1678" s="151"/>
      <c r="BF1678" s="151"/>
      <c r="BG1678" s="151"/>
      <c r="BH1678" s="151"/>
    </row>
    <row r="1679" spans="1:60" outlineLevel="1">
      <c r="A1679" s="158"/>
      <c r="B1679" s="159"/>
      <c r="C1679" s="199" t="s">
        <v>285</v>
      </c>
      <c r="D1679" s="192"/>
      <c r="E1679" s="193"/>
      <c r="F1679" s="160"/>
      <c r="G1679" s="160"/>
      <c r="H1679" s="160"/>
      <c r="I1679" s="160"/>
      <c r="J1679" s="160"/>
      <c r="K1679" s="160"/>
      <c r="L1679" s="160"/>
      <c r="M1679" s="160"/>
      <c r="N1679" s="160"/>
      <c r="O1679" s="160"/>
      <c r="P1679" s="160"/>
      <c r="Q1679" s="160"/>
      <c r="R1679" s="160"/>
      <c r="S1679" s="160"/>
      <c r="T1679" s="160"/>
      <c r="U1679" s="160"/>
      <c r="V1679" s="160"/>
      <c r="W1679" s="160"/>
      <c r="X1679" s="151"/>
      <c r="Y1679" s="151"/>
      <c r="Z1679" s="151"/>
      <c r="AA1679" s="151"/>
      <c r="AB1679" s="151"/>
      <c r="AC1679" s="151"/>
      <c r="AD1679" s="151"/>
      <c r="AE1679" s="151"/>
      <c r="AF1679" s="151"/>
      <c r="AG1679" s="151" t="s">
        <v>250</v>
      </c>
      <c r="AH1679" s="151"/>
      <c r="AI1679" s="151"/>
      <c r="AJ1679" s="151"/>
      <c r="AK1679" s="151"/>
      <c r="AL1679" s="151"/>
      <c r="AM1679" s="151"/>
      <c r="AN1679" s="151"/>
      <c r="AO1679" s="151"/>
      <c r="AP1679" s="151"/>
      <c r="AQ1679" s="151"/>
      <c r="AR1679" s="151"/>
      <c r="AS1679" s="151"/>
      <c r="AT1679" s="151"/>
      <c r="AU1679" s="151"/>
      <c r="AV1679" s="151"/>
      <c r="AW1679" s="151"/>
      <c r="AX1679" s="151"/>
      <c r="AY1679" s="151"/>
      <c r="AZ1679" s="151"/>
      <c r="BA1679" s="151"/>
      <c r="BB1679" s="151"/>
      <c r="BC1679" s="151"/>
      <c r="BD1679" s="151"/>
      <c r="BE1679" s="151"/>
      <c r="BF1679" s="151"/>
      <c r="BG1679" s="151"/>
      <c r="BH1679" s="151"/>
    </row>
    <row r="1680" spans="1:60" outlineLevel="1">
      <c r="A1680" s="158"/>
      <c r="B1680" s="159"/>
      <c r="C1680" s="198" t="s">
        <v>2575</v>
      </c>
      <c r="D1680" s="190"/>
      <c r="E1680" s="191">
        <v>108.303</v>
      </c>
      <c r="F1680" s="160"/>
      <c r="G1680" s="160"/>
      <c r="H1680" s="160"/>
      <c r="I1680" s="160"/>
      <c r="J1680" s="160"/>
      <c r="K1680" s="160"/>
      <c r="L1680" s="160"/>
      <c r="M1680" s="160"/>
      <c r="N1680" s="160"/>
      <c r="O1680" s="160"/>
      <c r="P1680" s="160"/>
      <c r="Q1680" s="160"/>
      <c r="R1680" s="160"/>
      <c r="S1680" s="160"/>
      <c r="T1680" s="160"/>
      <c r="U1680" s="160"/>
      <c r="V1680" s="160"/>
      <c r="W1680" s="160"/>
      <c r="X1680" s="151"/>
      <c r="Y1680" s="151"/>
      <c r="Z1680" s="151"/>
      <c r="AA1680" s="151"/>
      <c r="AB1680" s="151"/>
      <c r="AC1680" s="151"/>
      <c r="AD1680" s="151"/>
      <c r="AE1680" s="151"/>
      <c r="AF1680" s="151"/>
      <c r="AG1680" s="151" t="s">
        <v>250</v>
      </c>
      <c r="AH1680" s="151">
        <v>0</v>
      </c>
      <c r="AI1680" s="151"/>
      <c r="AJ1680" s="151"/>
      <c r="AK1680" s="151"/>
      <c r="AL1680" s="151"/>
      <c r="AM1680" s="151"/>
      <c r="AN1680" s="151"/>
      <c r="AO1680" s="151"/>
      <c r="AP1680" s="151"/>
      <c r="AQ1680" s="151"/>
      <c r="AR1680" s="151"/>
      <c r="AS1680" s="151"/>
      <c r="AT1680" s="151"/>
      <c r="AU1680" s="151"/>
      <c r="AV1680" s="151"/>
      <c r="AW1680" s="151"/>
      <c r="AX1680" s="151"/>
      <c r="AY1680" s="151"/>
      <c r="AZ1680" s="151"/>
      <c r="BA1680" s="151"/>
      <c r="BB1680" s="151"/>
      <c r="BC1680" s="151"/>
      <c r="BD1680" s="151"/>
      <c r="BE1680" s="151"/>
      <c r="BF1680" s="151"/>
      <c r="BG1680" s="151"/>
      <c r="BH1680" s="151"/>
    </row>
    <row r="1681" spans="1:60" outlineLevel="1">
      <c r="A1681" s="158"/>
      <c r="B1681" s="159"/>
      <c r="C1681" s="199" t="s">
        <v>279</v>
      </c>
      <c r="D1681" s="192"/>
      <c r="E1681" s="193"/>
      <c r="F1681" s="160"/>
      <c r="G1681" s="160"/>
      <c r="H1681" s="160"/>
      <c r="I1681" s="160"/>
      <c r="J1681" s="160"/>
      <c r="K1681" s="160"/>
      <c r="L1681" s="160"/>
      <c r="M1681" s="160"/>
      <c r="N1681" s="160"/>
      <c r="O1681" s="160"/>
      <c r="P1681" s="160"/>
      <c r="Q1681" s="160"/>
      <c r="R1681" s="160"/>
      <c r="S1681" s="160"/>
      <c r="T1681" s="160"/>
      <c r="U1681" s="160"/>
      <c r="V1681" s="160"/>
      <c r="W1681" s="160"/>
      <c r="X1681" s="151"/>
      <c r="Y1681" s="151"/>
      <c r="Z1681" s="151"/>
      <c r="AA1681" s="151"/>
      <c r="AB1681" s="151"/>
      <c r="AC1681" s="151"/>
      <c r="AD1681" s="151"/>
      <c r="AE1681" s="151"/>
      <c r="AF1681" s="151"/>
      <c r="AG1681" s="151" t="s">
        <v>250</v>
      </c>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151"/>
      <c r="BA1681" s="151"/>
      <c r="BB1681" s="151"/>
      <c r="BC1681" s="151"/>
      <c r="BD1681" s="151"/>
      <c r="BE1681" s="151"/>
      <c r="BF1681" s="151"/>
      <c r="BG1681" s="151"/>
      <c r="BH1681" s="151"/>
    </row>
    <row r="1682" spans="1:60" outlineLevel="1">
      <c r="A1682" s="158"/>
      <c r="B1682" s="159"/>
      <c r="C1682" s="200" t="s">
        <v>2576</v>
      </c>
      <c r="D1682" s="192"/>
      <c r="E1682" s="193">
        <v>5.0199999999999996</v>
      </c>
      <c r="F1682" s="160"/>
      <c r="G1682" s="160"/>
      <c r="H1682" s="160"/>
      <c r="I1682" s="160"/>
      <c r="J1682" s="160"/>
      <c r="K1682" s="160"/>
      <c r="L1682" s="160"/>
      <c r="M1682" s="160"/>
      <c r="N1682" s="160"/>
      <c r="O1682" s="160"/>
      <c r="P1682" s="160"/>
      <c r="Q1682" s="160"/>
      <c r="R1682" s="160"/>
      <c r="S1682" s="160"/>
      <c r="T1682" s="160"/>
      <c r="U1682" s="160"/>
      <c r="V1682" s="160"/>
      <c r="W1682" s="160"/>
      <c r="X1682" s="151"/>
      <c r="Y1682" s="151"/>
      <c r="Z1682" s="151"/>
      <c r="AA1682" s="151"/>
      <c r="AB1682" s="151"/>
      <c r="AC1682" s="151"/>
      <c r="AD1682" s="151"/>
      <c r="AE1682" s="151"/>
      <c r="AF1682" s="151"/>
      <c r="AG1682" s="151" t="s">
        <v>250</v>
      </c>
      <c r="AH1682" s="151">
        <v>2</v>
      </c>
      <c r="AI1682" s="151"/>
      <c r="AJ1682" s="151"/>
      <c r="AK1682" s="151"/>
      <c r="AL1682" s="151"/>
      <c r="AM1682" s="151"/>
      <c r="AN1682" s="151"/>
      <c r="AO1682" s="151"/>
      <c r="AP1682" s="151"/>
      <c r="AQ1682" s="151"/>
      <c r="AR1682" s="151"/>
      <c r="AS1682" s="151"/>
      <c r="AT1682" s="151"/>
      <c r="AU1682" s="151"/>
      <c r="AV1682" s="151"/>
      <c r="AW1682" s="151"/>
      <c r="AX1682" s="151"/>
      <c r="AY1682" s="151"/>
      <c r="AZ1682" s="151"/>
      <c r="BA1682" s="151"/>
      <c r="BB1682" s="151"/>
      <c r="BC1682" s="151"/>
      <c r="BD1682" s="151"/>
      <c r="BE1682" s="151"/>
      <c r="BF1682" s="151"/>
      <c r="BG1682" s="151"/>
      <c r="BH1682" s="151"/>
    </row>
    <row r="1683" spans="1:60" outlineLevel="1">
      <c r="A1683" s="158"/>
      <c r="B1683" s="159"/>
      <c r="C1683" s="200" t="s">
        <v>2577</v>
      </c>
      <c r="D1683" s="192"/>
      <c r="E1683" s="193">
        <v>7.19</v>
      </c>
      <c r="F1683" s="160"/>
      <c r="G1683" s="160"/>
      <c r="H1683" s="160"/>
      <c r="I1683" s="160"/>
      <c r="J1683" s="160"/>
      <c r="K1683" s="160"/>
      <c r="L1683" s="160"/>
      <c r="M1683" s="160"/>
      <c r="N1683" s="160"/>
      <c r="O1683" s="160"/>
      <c r="P1683" s="160"/>
      <c r="Q1683" s="160"/>
      <c r="R1683" s="160"/>
      <c r="S1683" s="160"/>
      <c r="T1683" s="160"/>
      <c r="U1683" s="160"/>
      <c r="V1683" s="160"/>
      <c r="W1683" s="160"/>
      <c r="X1683" s="151"/>
      <c r="Y1683" s="151"/>
      <c r="Z1683" s="151"/>
      <c r="AA1683" s="151"/>
      <c r="AB1683" s="151"/>
      <c r="AC1683" s="151"/>
      <c r="AD1683" s="151"/>
      <c r="AE1683" s="151"/>
      <c r="AF1683" s="151"/>
      <c r="AG1683" s="151" t="s">
        <v>250</v>
      </c>
      <c r="AH1683" s="151">
        <v>2</v>
      </c>
      <c r="AI1683" s="151"/>
      <c r="AJ1683" s="151"/>
      <c r="AK1683" s="151"/>
      <c r="AL1683" s="151"/>
      <c r="AM1683" s="151"/>
      <c r="AN1683" s="151"/>
      <c r="AO1683" s="151"/>
      <c r="AP1683" s="151"/>
      <c r="AQ1683" s="151"/>
      <c r="AR1683" s="151"/>
      <c r="AS1683" s="151"/>
      <c r="AT1683" s="151"/>
      <c r="AU1683" s="151"/>
      <c r="AV1683" s="151"/>
      <c r="AW1683" s="151"/>
      <c r="AX1683" s="151"/>
      <c r="AY1683" s="151"/>
      <c r="AZ1683" s="151"/>
      <c r="BA1683" s="151"/>
      <c r="BB1683" s="151"/>
      <c r="BC1683" s="151"/>
      <c r="BD1683" s="151"/>
      <c r="BE1683" s="151"/>
      <c r="BF1683" s="151"/>
      <c r="BG1683" s="151"/>
      <c r="BH1683" s="151"/>
    </row>
    <row r="1684" spans="1:60" outlineLevel="1">
      <c r="A1684" s="158"/>
      <c r="B1684" s="159"/>
      <c r="C1684" s="201" t="s">
        <v>284</v>
      </c>
      <c r="D1684" s="194"/>
      <c r="E1684" s="195">
        <v>12.21</v>
      </c>
      <c r="F1684" s="160"/>
      <c r="G1684" s="160"/>
      <c r="H1684" s="160"/>
      <c r="I1684" s="160"/>
      <c r="J1684" s="160"/>
      <c r="K1684" s="160"/>
      <c r="L1684" s="160"/>
      <c r="M1684" s="160"/>
      <c r="N1684" s="160"/>
      <c r="O1684" s="160"/>
      <c r="P1684" s="160"/>
      <c r="Q1684" s="160"/>
      <c r="R1684" s="160"/>
      <c r="S1684" s="160"/>
      <c r="T1684" s="160"/>
      <c r="U1684" s="160"/>
      <c r="V1684" s="160"/>
      <c r="W1684" s="160"/>
      <c r="X1684" s="151"/>
      <c r="Y1684" s="151"/>
      <c r="Z1684" s="151"/>
      <c r="AA1684" s="151"/>
      <c r="AB1684" s="151"/>
      <c r="AC1684" s="151"/>
      <c r="AD1684" s="151"/>
      <c r="AE1684" s="151"/>
      <c r="AF1684" s="151"/>
      <c r="AG1684" s="151" t="s">
        <v>250</v>
      </c>
      <c r="AH1684" s="151">
        <v>3</v>
      </c>
      <c r="AI1684" s="151"/>
      <c r="AJ1684" s="151"/>
      <c r="AK1684" s="151"/>
      <c r="AL1684" s="151"/>
      <c r="AM1684" s="151"/>
      <c r="AN1684" s="151"/>
      <c r="AO1684" s="151"/>
      <c r="AP1684" s="151"/>
      <c r="AQ1684" s="151"/>
      <c r="AR1684" s="151"/>
      <c r="AS1684" s="151"/>
      <c r="AT1684" s="151"/>
      <c r="AU1684" s="151"/>
      <c r="AV1684" s="151"/>
      <c r="AW1684" s="151"/>
      <c r="AX1684" s="151"/>
      <c r="AY1684" s="151"/>
      <c r="AZ1684" s="151"/>
      <c r="BA1684" s="151"/>
      <c r="BB1684" s="151"/>
      <c r="BC1684" s="151"/>
      <c r="BD1684" s="151"/>
      <c r="BE1684" s="151"/>
      <c r="BF1684" s="151"/>
      <c r="BG1684" s="151"/>
      <c r="BH1684" s="151"/>
    </row>
    <row r="1685" spans="1:60" outlineLevel="1">
      <c r="A1685" s="158"/>
      <c r="B1685" s="159"/>
      <c r="C1685" s="199" t="s">
        <v>285</v>
      </c>
      <c r="D1685" s="192"/>
      <c r="E1685" s="193"/>
      <c r="F1685" s="160"/>
      <c r="G1685" s="160"/>
      <c r="H1685" s="160"/>
      <c r="I1685" s="160"/>
      <c r="J1685" s="160"/>
      <c r="K1685" s="160"/>
      <c r="L1685" s="160"/>
      <c r="M1685" s="160"/>
      <c r="N1685" s="160"/>
      <c r="O1685" s="160"/>
      <c r="P1685" s="160"/>
      <c r="Q1685" s="160"/>
      <c r="R1685" s="160"/>
      <c r="S1685" s="160"/>
      <c r="T1685" s="160"/>
      <c r="U1685" s="160"/>
      <c r="V1685" s="160"/>
      <c r="W1685" s="160"/>
      <c r="X1685" s="151"/>
      <c r="Y1685" s="151"/>
      <c r="Z1685" s="151"/>
      <c r="AA1685" s="151"/>
      <c r="AB1685" s="151"/>
      <c r="AC1685" s="151"/>
      <c r="AD1685" s="151"/>
      <c r="AE1685" s="151"/>
      <c r="AF1685" s="151"/>
      <c r="AG1685" s="151" t="s">
        <v>250</v>
      </c>
      <c r="AH1685" s="151"/>
      <c r="AI1685" s="151"/>
      <c r="AJ1685" s="151"/>
      <c r="AK1685" s="151"/>
      <c r="AL1685" s="151"/>
      <c r="AM1685" s="151"/>
      <c r="AN1685" s="151"/>
      <c r="AO1685" s="151"/>
      <c r="AP1685" s="151"/>
      <c r="AQ1685" s="151"/>
      <c r="AR1685" s="151"/>
      <c r="AS1685" s="151"/>
      <c r="AT1685" s="151"/>
      <c r="AU1685" s="151"/>
      <c r="AV1685" s="151"/>
      <c r="AW1685" s="151"/>
      <c r="AX1685" s="151"/>
      <c r="AY1685" s="151"/>
      <c r="AZ1685" s="151"/>
      <c r="BA1685" s="151"/>
      <c r="BB1685" s="151"/>
      <c r="BC1685" s="151"/>
      <c r="BD1685" s="151"/>
      <c r="BE1685" s="151"/>
      <c r="BF1685" s="151"/>
      <c r="BG1685" s="151"/>
      <c r="BH1685" s="151"/>
    </row>
    <row r="1686" spans="1:60" outlineLevel="1">
      <c r="A1686" s="158"/>
      <c r="B1686" s="159"/>
      <c r="C1686" s="198" t="s">
        <v>2578</v>
      </c>
      <c r="D1686" s="190"/>
      <c r="E1686" s="191">
        <v>3.6629999999999998</v>
      </c>
      <c r="F1686" s="160"/>
      <c r="G1686" s="160"/>
      <c r="H1686" s="160"/>
      <c r="I1686" s="160"/>
      <c r="J1686" s="160"/>
      <c r="K1686" s="160"/>
      <c r="L1686" s="160"/>
      <c r="M1686" s="160"/>
      <c r="N1686" s="160"/>
      <c r="O1686" s="160"/>
      <c r="P1686" s="160"/>
      <c r="Q1686" s="160"/>
      <c r="R1686" s="160"/>
      <c r="S1686" s="160"/>
      <c r="T1686" s="160"/>
      <c r="U1686" s="160"/>
      <c r="V1686" s="160"/>
      <c r="W1686" s="160"/>
      <c r="X1686" s="151"/>
      <c r="Y1686" s="151"/>
      <c r="Z1686" s="151"/>
      <c r="AA1686" s="151"/>
      <c r="AB1686" s="151"/>
      <c r="AC1686" s="151"/>
      <c r="AD1686" s="151"/>
      <c r="AE1686" s="151"/>
      <c r="AF1686" s="151"/>
      <c r="AG1686" s="151" t="s">
        <v>250</v>
      </c>
      <c r="AH1686" s="151">
        <v>0</v>
      </c>
      <c r="AI1686" s="151"/>
      <c r="AJ1686" s="151"/>
      <c r="AK1686" s="151"/>
      <c r="AL1686" s="151"/>
      <c r="AM1686" s="151"/>
      <c r="AN1686" s="151"/>
      <c r="AO1686" s="151"/>
      <c r="AP1686" s="151"/>
      <c r="AQ1686" s="151"/>
      <c r="AR1686" s="151"/>
      <c r="AS1686" s="151"/>
      <c r="AT1686" s="151"/>
      <c r="AU1686" s="151"/>
      <c r="AV1686" s="151"/>
      <c r="AW1686" s="151"/>
      <c r="AX1686" s="151"/>
      <c r="AY1686" s="151"/>
      <c r="AZ1686" s="151"/>
      <c r="BA1686" s="151"/>
      <c r="BB1686" s="151"/>
      <c r="BC1686" s="151"/>
      <c r="BD1686" s="151"/>
      <c r="BE1686" s="151"/>
      <c r="BF1686" s="151"/>
      <c r="BG1686" s="151"/>
      <c r="BH1686" s="151"/>
    </row>
    <row r="1687" spans="1:60">
      <c r="A1687" s="5"/>
      <c r="B1687" s="6"/>
      <c r="C1687" s="187"/>
      <c r="D1687" s="8"/>
      <c r="E1687" s="5"/>
      <c r="F1687" s="5"/>
      <c r="G1687" s="5"/>
      <c r="H1687" s="5"/>
      <c r="I1687" s="5"/>
      <c r="J1687" s="5"/>
      <c r="K1687" s="5"/>
      <c r="L1687" s="5"/>
      <c r="M1687" s="5"/>
      <c r="N1687" s="5"/>
      <c r="O1687" s="5"/>
      <c r="P1687" s="5"/>
      <c r="Q1687" s="5"/>
      <c r="R1687" s="5"/>
      <c r="S1687" s="5"/>
      <c r="T1687" s="5"/>
      <c r="U1687" s="5"/>
      <c r="V1687" s="5"/>
      <c r="W1687" s="5"/>
      <c r="AE1687">
        <v>15</v>
      </c>
      <c r="AF1687">
        <v>21</v>
      </c>
    </row>
    <row r="1688" spans="1:60">
      <c r="A1688" s="154"/>
      <c r="B1688" s="155" t="s">
        <v>29</v>
      </c>
      <c r="C1688" s="188"/>
      <c r="D1688" s="156"/>
      <c r="E1688" s="157"/>
      <c r="F1688" s="157"/>
      <c r="G1688" s="183">
        <f>G8+G46+G88+G166+G848+G905+G1010+G1012+G1201+G1204+G1228+G1230+G1386+G1449+G1585+G1630</f>
        <v>0</v>
      </c>
      <c r="H1688" s="5"/>
      <c r="I1688" s="5"/>
      <c r="J1688" s="5"/>
      <c r="K1688" s="5"/>
      <c r="L1688" s="5"/>
      <c r="M1688" s="5"/>
      <c r="N1688" s="5"/>
      <c r="O1688" s="5"/>
      <c r="P1688" s="5"/>
      <c r="Q1688" s="5"/>
      <c r="R1688" s="5"/>
      <c r="S1688" s="5"/>
      <c r="T1688" s="5"/>
      <c r="U1688" s="5"/>
      <c r="V1688" s="5"/>
      <c r="W1688" s="5"/>
      <c r="AE1688">
        <f>SUMIF(L7:L1686,AE1687,G7:G1686)</f>
        <v>0</v>
      </c>
      <c r="AF1688">
        <f>SUMIF(L7:L1686,AF1687,G7:G1686)</f>
        <v>0</v>
      </c>
      <c r="AG1688" t="s">
        <v>238</v>
      </c>
    </row>
    <row r="1689" spans="1:60">
      <c r="C1689" s="189"/>
      <c r="D1689" s="142"/>
      <c r="AG1689" t="s">
        <v>239</v>
      </c>
    </row>
    <row r="1690" spans="1:60">
      <c r="D1690" s="142"/>
    </row>
    <row r="1691" spans="1:60">
      <c r="D1691" s="142"/>
    </row>
    <row r="1692" spans="1:60">
      <c r="D1692" s="142"/>
    </row>
    <row r="1693" spans="1:60">
      <c r="D1693" s="142"/>
    </row>
    <row r="1694" spans="1:60">
      <c r="D1694" s="142"/>
    </row>
    <row r="1695" spans="1:60">
      <c r="D1695" s="142"/>
    </row>
    <row r="1696" spans="1:60">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77">
    <mergeCell ref="C1448:G1448"/>
    <mergeCell ref="C1451:G1451"/>
    <mergeCell ref="C1505:G1505"/>
    <mergeCell ref="C1523:G1523"/>
    <mergeCell ref="C1584:G1584"/>
    <mergeCell ref="C1445:G1445"/>
    <mergeCell ref="C1402:G1402"/>
    <mergeCell ref="C1405:G1405"/>
    <mergeCell ref="C1408:G1408"/>
    <mergeCell ref="C1413:G1413"/>
    <mergeCell ref="C1422:G1422"/>
    <mergeCell ref="C1425:G1425"/>
    <mergeCell ref="C1432:G1432"/>
    <mergeCell ref="C1433:G1433"/>
    <mergeCell ref="C1434:G1434"/>
    <mergeCell ref="C1437:G1437"/>
    <mergeCell ref="C1442:G1442"/>
    <mergeCell ref="C1399:G1399"/>
    <mergeCell ref="C1227:G1227"/>
    <mergeCell ref="C1282:G1282"/>
    <mergeCell ref="C1313:G1313"/>
    <mergeCell ref="C1316:G1316"/>
    <mergeCell ref="C1321:G1321"/>
    <mergeCell ref="C1332:G1332"/>
    <mergeCell ref="C1379:G1379"/>
    <mergeCell ref="C1382:G1382"/>
    <mergeCell ref="C1390:G1390"/>
    <mergeCell ref="C1393:G1393"/>
    <mergeCell ref="C1396:G1396"/>
    <mergeCell ref="C1212:G1212"/>
    <mergeCell ref="C530:G530"/>
    <mergeCell ref="C627:G627"/>
    <mergeCell ref="C766:G766"/>
    <mergeCell ref="C767:G767"/>
    <mergeCell ref="C768:G768"/>
    <mergeCell ref="C850:G850"/>
    <mergeCell ref="C907:G907"/>
    <mergeCell ref="C1014:G1014"/>
    <mergeCell ref="C1032:G1032"/>
    <mergeCell ref="C1196:G1196"/>
    <mergeCell ref="C1203:G1203"/>
    <mergeCell ref="C415:G415"/>
    <mergeCell ref="C308:G308"/>
    <mergeCell ref="C309:G309"/>
    <mergeCell ref="C322:G322"/>
    <mergeCell ref="C323:G323"/>
    <mergeCell ref="C332:G332"/>
    <mergeCell ref="C333:G333"/>
    <mergeCell ref="C344:G344"/>
    <mergeCell ref="C345:G345"/>
    <mergeCell ref="C354:G354"/>
    <mergeCell ref="C355:G355"/>
    <mergeCell ref="C383:G383"/>
    <mergeCell ref="C241:G241"/>
    <mergeCell ref="C72:G72"/>
    <mergeCell ref="C75:G75"/>
    <mergeCell ref="C80:G80"/>
    <mergeCell ref="C90:G90"/>
    <mergeCell ref="C91:G91"/>
    <mergeCell ref="C94:G94"/>
    <mergeCell ref="C97:G97"/>
    <mergeCell ref="C117:G117"/>
    <mergeCell ref="C120:G120"/>
    <mergeCell ref="C168:G168"/>
    <mergeCell ref="C172:G172"/>
    <mergeCell ref="C66:G66"/>
    <mergeCell ref="A1:G1"/>
    <mergeCell ref="C2:G2"/>
    <mergeCell ref="C3:G3"/>
    <mergeCell ref="C4:G4"/>
    <mergeCell ref="C10:G10"/>
    <mergeCell ref="C18:G18"/>
    <mergeCell ref="C21:G21"/>
    <mergeCell ref="C26:G26"/>
    <mergeCell ref="C48:G48"/>
    <mergeCell ref="C51:G51"/>
    <mergeCell ref="C55:G5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3.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3" sqref="C3:G3"/>
    </sheetView>
  </sheetViews>
  <sheetFormatPr defaultRowHeight="12.75" outlineLevelRow="1"/>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c r="A1" s="308" t="s">
        <v>240</v>
      </c>
      <c r="B1" s="308"/>
      <c r="C1" s="308"/>
      <c r="D1" s="308"/>
      <c r="E1" s="308"/>
      <c r="F1" s="308"/>
      <c r="G1" s="308"/>
      <c r="AG1" t="s">
        <v>172</v>
      </c>
    </row>
    <row r="2" spans="1:60" ht="24.95" customHeight="1">
      <c r="A2" s="143" t="s">
        <v>7</v>
      </c>
      <c r="B2" s="73" t="s">
        <v>43</v>
      </c>
      <c r="C2" s="309" t="s">
        <v>3304</v>
      </c>
      <c r="D2" s="310"/>
      <c r="E2" s="310"/>
      <c r="F2" s="310"/>
      <c r="G2" s="311"/>
      <c r="AG2" t="s">
        <v>173</v>
      </c>
    </row>
    <row r="3" spans="1:60" ht="24.95" customHeight="1">
      <c r="A3" s="143" t="s">
        <v>8</v>
      </c>
      <c r="B3" s="73" t="s">
        <v>78</v>
      </c>
      <c r="C3" s="309" t="s">
        <v>79</v>
      </c>
      <c r="D3" s="310"/>
      <c r="E3" s="310"/>
      <c r="F3" s="310"/>
      <c r="G3" s="311"/>
      <c r="AC3" s="90" t="s">
        <v>173</v>
      </c>
      <c r="AG3" t="s">
        <v>175</v>
      </c>
    </row>
    <row r="4" spans="1:60" ht="24.95" customHeight="1">
      <c r="A4" s="144" t="s">
        <v>9</v>
      </c>
      <c r="B4" s="145" t="s">
        <v>57</v>
      </c>
      <c r="C4" s="312" t="s">
        <v>79</v>
      </c>
      <c r="D4" s="313"/>
      <c r="E4" s="313"/>
      <c r="F4" s="313"/>
      <c r="G4" s="314"/>
      <c r="AG4" t="s">
        <v>176</v>
      </c>
    </row>
    <row r="5" spans="1:60">
      <c r="D5" s="142"/>
    </row>
    <row r="6" spans="1:60" ht="38.25">
      <c r="A6" s="147" t="s">
        <v>177</v>
      </c>
      <c r="B6" s="149" t="s">
        <v>178</v>
      </c>
      <c r="C6" s="149" t="s">
        <v>179</v>
      </c>
      <c r="D6" s="148" t="s">
        <v>180</v>
      </c>
      <c r="E6" s="147" t="s">
        <v>181</v>
      </c>
      <c r="F6" s="146" t="s">
        <v>182</v>
      </c>
      <c r="G6" s="147" t="s">
        <v>29</v>
      </c>
      <c r="H6" s="150" t="s">
        <v>30</v>
      </c>
      <c r="I6" s="150" t="s">
        <v>183</v>
      </c>
      <c r="J6" s="150" t="s">
        <v>31</v>
      </c>
      <c r="K6" s="150" t="s">
        <v>184</v>
      </c>
      <c r="L6" s="150" t="s">
        <v>185</v>
      </c>
      <c r="M6" s="150" t="s">
        <v>186</v>
      </c>
      <c r="N6" s="150" t="s">
        <v>187</v>
      </c>
      <c r="O6" s="150" t="s">
        <v>188</v>
      </c>
      <c r="P6" s="150" t="s">
        <v>189</v>
      </c>
      <c r="Q6" s="150" t="s">
        <v>190</v>
      </c>
      <c r="R6" s="150" t="s">
        <v>191</v>
      </c>
      <c r="S6" s="150" t="s">
        <v>192</v>
      </c>
      <c r="T6" s="150" t="s">
        <v>193</v>
      </c>
      <c r="U6" s="150" t="s">
        <v>194</v>
      </c>
      <c r="V6" s="150" t="s">
        <v>195</v>
      </c>
      <c r="W6" s="150" t="s">
        <v>196</v>
      </c>
    </row>
    <row r="7" spans="1:60" hidden="1">
      <c r="A7" s="5"/>
      <c r="B7" s="6"/>
      <c r="C7" s="6"/>
      <c r="D7" s="8"/>
      <c r="E7" s="152"/>
      <c r="F7" s="153"/>
      <c r="G7" s="153"/>
      <c r="H7" s="153"/>
      <c r="I7" s="153"/>
      <c r="J7" s="153"/>
      <c r="K7" s="153"/>
      <c r="L7" s="153"/>
      <c r="M7" s="153"/>
      <c r="N7" s="153"/>
      <c r="O7" s="153"/>
      <c r="P7" s="153"/>
      <c r="Q7" s="153"/>
      <c r="R7" s="153"/>
      <c r="S7" s="153"/>
      <c r="T7" s="153"/>
      <c r="U7" s="153"/>
      <c r="V7" s="153"/>
      <c r="W7" s="153"/>
    </row>
    <row r="8" spans="1:60">
      <c r="A8" s="162" t="s">
        <v>197</v>
      </c>
      <c r="B8" s="163" t="s">
        <v>159</v>
      </c>
      <c r="C8" s="184" t="s">
        <v>160</v>
      </c>
      <c r="D8" s="164"/>
      <c r="E8" s="165"/>
      <c r="F8" s="166"/>
      <c r="G8" s="166">
        <f>SUMIF(AG9:AG58,"&lt;&gt;NOR",G9:G58)</f>
        <v>0</v>
      </c>
      <c r="H8" s="166"/>
      <c r="I8" s="166">
        <f>SUM(I9:I58)</f>
        <v>0</v>
      </c>
      <c r="J8" s="166"/>
      <c r="K8" s="166">
        <f>SUM(K9:K58)</f>
        <v>0</v>
      </c>
      <c r="L8" s="166"/>
      <c r="M8" s="166">
        <f>SUM(M9:M58)</f>
        <v>0</v>
      </c>
      <c r="N8" s="166"/>
      <c r="O8" s="166">
        <f>SUM(O9:O58)</f>
        <v>0</v>
      </c>
      <c r="P8" s="166"/>
      <c r="Q8" s="166">
        <f>SUM(Q9:Q58)</f>
        <v>0</v>
      </c>
      <c r="R8" s="166"/>
      <c r="S8" s="166"/>
      <c r="T8" s="167"/>
      <c r="U8" s="161"/>
      <c r="V8" s="161">
        <f>SUM(V9:V58)</f>
        <v>322.59000000000003</v>
      </c>
      <c r="W8" s="161"/>
      <c r="AG8" t="s">
        <v>198</v>
      </c>
    </row>
    <row r="9" spans="1:60" ht="22.5" outlineLevel="1">
      <c r="A9" s="168">
        <v>1</v>
      </c>
      <c r="B9" s="169" t="s">
        <v>3196</v>
      </c>
      <c r="C9" s="185" t="s">
        <v>3197</v>
      </c>
      <c r="D9" s="170" t="s">
        <v>318</v>
      </c>
      <c r="E9" s="171">
        <v>60</v>
      </c>
      <c r="F9" s="172">
        <v>0</v>
      </c>
      <c r="G9" s="173">
        <f>ROUND(E9*F9,2)</f>
        <v>0</v>
      </c>
      <c r="H9" s="172"/>
      <c r="I9" s="173">
        <f>ROUND(E9*H9,2)</f>
        <v>0</v>
      </c>
      <c r="J9" s="172"/>
      <c r="K9" s="173">
        <f>ROUND(E9*J9,2)</f>
        <v>0</v>
      </c>
      <c r="L9" s="173">
        <v>21</v>
      </c>
      <c r="M9" s="173">
        <f>G9*(1+L9/100)</f>
        <v>0</v>
      </c>
      <c r="N9" s="173">
        <v>0</v>
      </c>
      <c r="O9" s="173">
        <f>ROUND(E9*N9,2)</f>
        <v>0</v>
      </c>
      <c r="P9" s="173">
        <v>0</v>
      </c>
      <c r="Q9" s="173">
        <f>ROUND(E9*P9,2)</f>
        <v>0</v>
      </c>
      <c r="R9" s="173" t="s">
        <v>159</v>
      </c>
      <c r="S9" s="173" t="s">
        <v>201</v>
      </c>
      <c r="T9" s="174" t="s">
        <v>245</v>
      </c>
      <c r="U9" s="160">
        <v>0.16</v>
      </c>
      <c r="V9" s="160">
        <f>ROUND(E9*U9,2)</f>
        <v>9.6</v>
      </c>
      <c r="W9" s="160"/>
      <c r="X9" s="151"/>
      <c r="Y9" s="151"/>
      <c r="Z9" s="151"/>
      <c r="AA9" s="151"/>
      <c r="AB9" s="151"/>
      <c r="AC9" s="151"/>
      <c r="AD9" s="151"/>
      <c r="AE9" s="151"/>
      <c r="AF9" s="151"/>
      <c r="AG9" s="151" t="s">
        <v>2323</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c r="A10" s="158"/>
      <c r="B10" s="159"/>
      <c r="C10" s="198" t="s">
        <v>3198</v>
      </c>
      <c r="D10" s="190"/>
      <c r="E10" s="191">
        <v>60</v>
      </c>
      <c r="F10" s="160"/>
      <c r="G10" s="16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250</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c r="A11" s="168">
        <v>2</v>
      </c>
      <c r="B11" s="169" t="s">
        <v>3199</v>
      </c>
      <c r="C11" s="185" t="s">
        <v>3200</v>
      </c>
      <c r="D11" s="170" t="s">
        <v>318</v>
      </c>
      <c r="E11" s="171">
        <v>340</v>
      </c>
      <c r="F11" s="172">
        <v>0</v>
      </c>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t="s">
        <v>159</v>
      </c>
      <c r="S11" s="173" t="s">
        <v>201</v>
      </c>
      <c r="T11" s="174" t="s">
        <v>245</v>
      </c>
      <c r="U11" s="160">
        <v>0.49717</v>
      </c>
      <c r="V11" s="160">
        <f>ROUND(E11*U11,2)</f>
        <v>169.04</v>
      </c>
      <c r="W11" s="160"/>
      <c r="X11" s="151"/>
      <c r="Y11" s="151"/>
      <c r="Z11" s="151"/>
      <c r="AA11" s="151"/>
      <c r="AB11" s="151"/>
      <c r="AC11" s="151"/>
      <c r="AD11" s="151"/>
      <c r="AE11" s="151"/>
      <c r="AF11" s="151"/>
      <c r="AG11" s="151" t="s">
        <v>2323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c r="A12" s="158"/>
      <c r="B12" s="159"/>
      <c r="C12" s="198" t="s">
        <v>3201</v>
      </c>
      <c r="D12" s="190"/>
      <c r="E12" s="191">
        <v>340</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250</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c r="A13" s="168">
        <v>3</v>
      </c>
      <c r="B13" s="169" t="s">
        <v>3202</v>
      </c>
      <c r="C13" s="185" t="s">
        <v>3203</v>
      </c>
      <c r="D13" s="170" t="s">
        <v>211</v>
      </c>
      <c r="E13" s="171">
        <v>66</v>
      </c>
      <c r="F13" s="172">
        <v>0</v>
      </c>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159</v>
      </c>
      <c r="S13" s="173" t="s">
        <v>201</v>
      </c>
      <c r="T13" s="174" t="s">
        <v>245</v>
      </c>
      <c r="U13" s="160">
        <v>0.24399999999999999</v>
      </c>
      <c r="V13" s="160">
        <f>ROUND(E13*U13,2)</f>
        <v>16.100000000000001</v>
      </c>
      <c r="W13" s="160"/>
      <c r="X13" s="151"/>
      <c r="Y13" s="151"/>
      <c r="Z13" s="151"/>
      <c r="AA13" s="151"/>
      <c r="AB13" s="151"/>
      <c r="AC13" s="151"/>
      <c r="AD13" s="151"/>
      <c r="AE13" s="151"/>
      <c r="AF13" s="151"/>
      <c r="AG13" s="151" t="s">
        <v>2323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c r="A14" s="158"/>
      <c r="B14" s="159"/>
      <c r="C14" s="198" t="s">
        <v>3204</v>
      </c>
      <c r="D14" s="190"/>
      <c r="E14" s="191">
        <v>66</v>
      </c>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250</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c r="A15" s="168">
        <v>4</v>
      </c>
      <c r="B15" s="169" t="s">
        <v>3205</v>
      </c>
      <c r="C15" s="185" t="s">
        <v>3206</v>
      </c>
      <c r="D15" s="170" t="s">
        <v>211</v>
      </c>
      <c r="E15" s="171">
        <v>34</v>
      </c>
      <c r="F15" s="172">
        <v>0</v>
      </c>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t="s">
        <v>159</v>
      </c>
      <c r="S15" s="173" t="s">
        <v>201</v>
      </c>
      <c r="T15" s="174" t="s">
        <v>245</v>
      </c>
      <c r="U15" s="160">
        <v>0.35216999999999998</v>
      </c>
      <c r="V15" s="160">
        <f>ROUND(E15*U15,2)</f>
        <v>11.97</v>
      </c>
      <c r="W15" s="160"/>
      <c r="X15" s="151"/>
      <c r="Y15" s="151"/>
      <c r="Z15" s="151"/>
      <c r="AA15" s="151"/>
      <c r="AB15" s="151"/>
      <c r="AC15" s="151"/>
      <c r="AD15" s="151"/>
      <c r="AE15" s="151"/>
      <c r="AF15" s="151"/>
      <c r="AG15" s="151" t="s">
        <v>2323</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c r="A16" s="158"/>
      <c r="B16" s="159"/>
      <c r="C16" s="198" t="s">
        <v>3207</v>
      </c>
      <c r="D16" s="190"/>
      <c r="E16" s="191">
        <v>34</v>
      </c>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250</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c r="A17" s="168">
        <v>5</v>
      </c>
      <c r="B17" s="169" t="s">
        <v>3208</v>
      </c>
      <c r="C17" s="185" t="s">
        <v>3209</v>
      </c>
      <c r="D17" s="170" t="s">
        <v>211</v>
      </c>
      <c r="E17" s="171">
        <v>21</v>
      </c>
      <c r="F17" s="172">
        <v>0</v>
      </c>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159</v>
      </c>
      <c r="S17" s="173" t="s">
        <v>201</v>
      </c>
      <c r="T17" s="174" t="s">
        <v>245</v>
      </c>
      <c r="U17" s="160">
        <v>1.4546699999999999</v>
      </c>
      <c r="V17" s="160">
        <f>ROUND(E17*U17,2)</f>
        <v>30.55</v>
      </c>
      <c r="W17" s="160"/>
      <c r="X17" s="151"/>
      <c r="Y17" s="151"/>
      <c r="Z17" s="151"/>
      <c r="AA17" s="151"/>
      <c r="AB17" s="151"/>
      <c r="AC17" s="151"/>
      <c r="AD17" s="151"/>
      <c r="AE17" s="151"/>
      <c r="AF17" s="151"/>
      <c r="AG17" s="151" t="s">
        <v>2323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c r="A18" s="158"/>
      <c r="B18" s="159"/>
      <c r="C18" s="198" t="s">
        <v>3210</v>
      </c>
      <c r="D18" s="190"/>
      <c r="E18" s="191">
        <v>21</v>
      </c>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250</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c r="A19" s="168">
        <v>6</v>
      </c>
      <c r="B19" s="169" t="s">
        <v>3211</v>
      </c>
      <c r="C19" s="185" t="s">
        <v>3212</v>
      </c>
      <c r="D19" s="170" t="s">
        <v>211</v>
      </c>
      <c r="E19" s="171">
        <v>11</v>
      </c>
      <c r="F19" s="172">
        <v>0</v>
      </c>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159</v>
      </c>
      <c r="S19" s="173" t="s">
        <v>201</v>
      </c>
      <c r="T19" s="174" t="s">
        <v>245</v>
      </c>
      <c r="U19" s="160">
        <v>0.871</v>
      </c>
      <c r="V19" s="160">
        <f>ROUND(E19*U19,2)</f>
        <v>9.58</v>
      </c>
      <c r="W19" s="160"/>
      <c r="X19" s="151"/>
      <c r="Y19" s="151"/>
      <c r="Z19" s="151"/>
      <c r="AA19" s="151"/>
      <c r="AB19" s="151"/>
      <c r="AC19" s="151"/>
      <c r="AD19" s="151"/>
      <c r="AE19" s="151"/>
      <c r="AF19" s="151"/>
      <c r="AG19" s="151" t="s">
        <v>2323</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c r="A20" s="158"/>
      <c r="B20" s="159"/>
      <c r="C20" s="198" t="s">
        <v>3213</v>
      </c>
      <c r="D20" s="190"/>
      <c r="E20" s="191">
        <v>11</v>
      </c>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250</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c r="A21" s="168">
        <v>7</v>
      </c>
      <c r="B21" s="169" t="s">
        <v>3214</v>
      </c>
      <c r="C21" s="185" t="s">
        <v>3215</v>
      </c>
      <c r="D21" s="170" t="s">
        <v>211</v>
      </c>
      <c r="E21" s="171">
        <v>11</v>
      </c>
      <c r="F21" s="172">
        <v>0</v>
      </c>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159</v>
      </c>
      <c r="S21" s="173" t="s">
        <v>201</v>
      </c>
      <c r="T21" s="174" t="s">
        <v>245</v>
      </c>
      <c r="U21" s="160">
        <v>0.11</v>
      </c>
      <c r="V21" s="160">
        <f>ROUND(E21*U21,2)</f>
        <v>1.21</v>
      </c>
      <c r="W21" s="160"/>
      <c r="X21" s="151"/>
      <c r="Y21" s="151"/>
      <c r="Z21" s="151"/>
      <c r="AA21" s="151"/>
      <c r="AB21" s="151"/>
      <c r="AC21" s="151"/>
      <c r="AD21" s="151"/>
      <c r="AE21" s="151"/>
      <c r="AF21" s="151"/>
      <c r="AG21" s="151" t="s">
        <v>2323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c r="A22" s="158"/>
      <c r="B22" s="159"/>
      <c r="C22" s="198" t="s">
        <v>3213</v>
      </c>
      <c r="D22" s="190"/>
      <c r="E22" s="191">
        <v>11</v>
      </c>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250</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c r="A23" s="176">
        <v>8</v>
      </c>
      <c r="B23" s="177" t="s">
        <v>2383</v>
      </c>
      <c r="C23" s="186" t="s">
        <v>2384</v>
      </c>
      <c r="D23" s="178" t="s">
        <v>2319</v>
      </c>
      <c r="E23" s="179">
        <v>26</v>
      </c>
      <c r="F23" s="180">
        <v>0</v>
      </c>
      <c r="G23" s="181">
        <f>ROUND(E23*F23,2)</f>
        <v>0</v>
      </c>
      <c r="H23" s="180"/>
      <c r="I23" s="181">
        <f>ROUND(E23*H23,2)</f>
        <v>0</v>
      </c>
      <c r="J23" s="180"/>
      <c r="K23" s="181">
        <f>ROUND(E23*J23,2)</f>
        <v>0</v>
      </c>
      <c r="L23" s="181">
        <v>21</v>
      </c>
      <c r="M23" s="181">
        <f>G23*(1+L23/100)</f>
        <v>0</v>
      </c>
      <c r="N23" s="181">
        <v>0</v>
      </c>
      <c r="O23" s="181">
        <f>ROUND(E23*N23,2)</f>
        <v>0</v>
      </c>
      <c r="P23" s="181">
        <v>0</v>
      </c>
      <c r="Q23" s="181">
        <f>ROUND(E23*P23,2)</f>
        <v>0</v>
      </c>
      <c r="R23" s="181" t="s">
        <v>334</v>
      </c>
      <c r="S23" s="181" t="s">
        <v>201</v>
      </c>
      <c r="T23" s="182" t="s">
        <v>245</v>
      </c>
      <c r="U23" s="160">
        <v>1</v>
      </c>
      <c r="V23" s="160">
        <f>ROUND(E23*U23,2)</f>
        <v>26</v>
      </c>
      <c r="W23" s="160"/>
      <c r="X23" s="151"/>
      <c r="Y23" s="151"/>
      <c r="Z23" s="151"/>
      <c r="AA23" s="151"/>
      <c r="AB23" s="151"/>
      <c r="AC23" s="151"/>
      <c r="AD23" s="151"/>
      <c r="AE23" s="151"/>
      <c r="AF23" s="151"/>
      <c r="AG23" s="151" t="s">
        <v>335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c r="A24" s="176">
        <v>9</v>
      </c>
      <c r="B24" s="177" t="s">
        <v>3216</v>
      </c>
      <c r="C24" s="186" t="s">
        <v>3217</v>
      </c>
      <c r="D24" s="178" t="s">
        <v>2319</v>
      </c>
      <c r="E24" s="179">
        <v>18</v>
      </c>
      <c r="F24" s="180">
        <v>0</v>
      </c>
      <c r="G24" s="181">
        <f>ROUND(E24*F24,2)</f>
        <v>0</v>
      </c>
      <c r="H24" s="180"/>
      <c r="I24" s="181">
        <f>ROUND(E24*H24,2)</f>
        <v>0</v>
      </c>
      <c r="J24" s="180"/>
      <c r="K24" s="181">
        <f>ROUND(E24*J24,2)</f>
        <v>0</v>
      </c>
      <c r="L24" s="181">
        <v>21</v>
      </c>
      <c r="M24" s="181">
        <f>G24*(1+L24/100)</f>
        <v>0</v>
      </c>
      <c r="N24" s="181">
        <v>0</v>
      </c>
      <c r="O24" s="181">
        <f>ROUND(E24*N24,2)</f>
        <v>0</v>
      </c>
      <c r="P24" s="181">
        <v>0</v>
      </c>
      <c r="Q24" s="181">
        <f>ROUND(E24*P24,2)</f>
        <v>0</v>
      </c>
      <c r="R24" s="181" t="s">
        <v>334</v>
      </c>
      <c r="S24" s="181" t="s">
        <v>201</v>
      </c>
      <c r="T24" s="182" t="s">
        <v>245</v>
      </c>
      <c r="U24" s="160">
        <v>2</v>
      </c>
      <c r="V24" s="160">
        <f>ROUND(E24*U24,2)</f>
        <v>36</v>
      </c>
      <c r="W24" s="160"/>
      <c r="X24" s="151"/>
      <c r="Y24" s="151"/>
      <c r="Z24" s="151"/>
      <c r="AA24" s="151"/>
      <c r="AB24" s="151"/>
      <c r="AC24" s="151"/>
      <c r="AD24" s="151"/>
      <c r="AE24" s="151"/>
      <c r="AF24" s="151"/>
      <c r="AG24" s="151" t="s">
        <v>335</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c r="A25" s="176">
        <v>10</v>
      </c>
      <c r="B25" s="177" t="s">
        <v>3218</v>
      </c>
      <c r="C25" s="186" t="s">
        <v>3303</v>
      </c>
      <c r="D25" s="178" t="s">
        <v>2319</v>
      </c>
      <c r="E25" s="179">
        <v>12</v>
      </c>
      <c r="F25" s="180">
        <v>0</v>
      </c>
      <c r="G25" s="181">
        <f>ROUND(E25*F25,2)</f>
        <v>0</v>
      </c>
      <c r="H25" s="180"/>
      <c r="I25" s="181">
        <f>ROUND(E25*H25,2)</f>
        <v>0</v>
      </c>
      <c r="J25" s="180"/>
      <c r="K25" s="181">
        <f>ROUND(E25*J25,2)</f>
        <v>0</v>
      </c>
      <c r="L25" s="181">
        <v>21</v>
      </c>
      <c r="M25" s="181">
        <f>G25*(1+L25/100)</f>
        <v>0</v>
      </c>
      <c r="N25" s="181">
        <v>0</v>
      </c>
      <c r="O25" s="181">
        <f>ROUND(E25*N25,2)</f>
        <v>0</v>
      </c>
      <c r="P25" s="181">
        <v>0</v>
      </c>
      <c r="Q25" s="181">
        <f>ROUND(E25*P25,2)</f>
        <v>0</v>
      </c>
      <c r="R25" s="181"/>
      <c r="S25" s="181" t="s">
        <v>212</v>
      </c>
      <c r="T25" s="182" t="s">
        <v>578</v>
      </c>
      <c r="U25" s="160">
        <v>0</v>
      </c>
      <c r="V25" s="160">
        <f>ROUND(E25*U25,2)</f>
        <v>0</v>
      </c>
      <c r="W25" s="160"/>
      <c r="X25" s="151"/>
      <c r="Y25" s="151"/>
      <c r="Z25" s="151"/>
      <c r="AA25" s="151"/>
      <c r="AB25" s="151"/>
      <c r="AC25" s="151"/>
      <c r="AD25" s="151"/>
      <c r="AE25" s="151"/>
      <c r="AF25" s="151"/>
      <c r="AG25" s="151" t="s">
        <v>335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c r="A26" s="176">
        <v>11</v>
      </c>
      <c r="B26" s="177" t="s">
        <v>3219</v>
      </c>
      <c r="C26" s="186" t="s">
        <v>3220</v>
      </c>
      <c r="D26" s="178" t="s">
        <v>2319</v>
      </c>
      <c r="E26" s="179">
        <v>32</v>
      </c>
      <c r="F26" s="180">
        <v>0</v>
      </c>
      <c r="G26" s="181">
        <f>ROUND(E26*F26,2)</f>
        <v>0</v>
      </c>
      <c r="H26" s="180"/>
      <c r="I26" s="181">
        <f>ROUND(E26*H26,2)</f>
        <v>0</v>
      </c>
      <c r="J26" s="180"/>
      <c r="K26" s="181">
        <f>ROUND(E26*J26,2)</f>
        <v>0</v>
      </c>
      <c r="L26" s="181">
        <v>21</v>
      </c>
      <c r="M26" s="181">
        <f>G26*(1+L26/100)</f>
        <v>0</v>
      </c>
      <c r="N26" s="181">
        <v>0</v>
      </c>
      <c r="O26" s="181">
        <f>ROUND(E26*N26,2)</f>
        <v>0</v>
      </c>
      <c r="P26" s="181">
        <v>0</v>
      </c>
      <c r="Q26" s="181">
        <f>ROUND(E26*P26,2)</f>
        <v>0</v>
      </c>
      <c r="R26" s="181"/>
      <c r="S26" s="181" t="s">
        <v>212</v>
      </c>
      <c r="T26" s="182" t="s">
        <v>578</v>
      </c>
      <c r="U26" s="160">
        <v>0</v>
      </c>
      <c r="V26" s="160">
        <f>ROUND(E26*U26,2)</f>
        <v>0</v>
      </c>
      <c r="W26" s="160"/>
      <c r="X26" s="151"/>
      <c r="Y26" s="151"/>
      <c r="Z26" s="151"/>
      <c r="AA26" s="151"/>
      <c r="AB26" s="151"/>
      <c r="AC26" s="151"/>
      <c r="AD26" s="151"/>
      <c r="AE26" s="151"/>
      <c r="AF26" s="151"/>
      <c r="AG26" s="151" t="s">
        <v>335</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c r="A27" s="168">
        <v>12</v>
      </c>
      <c r="B27" s="169" t="s">
        <v>3221</v>
      </c>
      <c r="C27" s="185" t="s">
        <v>3222</v>
      </c>
      <c r="D27" s="170" t="s">
        <v>1339</v>
      </c>
      <c r="E27" s="171">
        <v>178.5</v>
      </c>
      <c r="F27" s="172">
        <v>0</v>
      </c>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277</v>
      </c>
      <c r="S27" s="173" t="s">
        <v>201</v>
      </c>
      <c r="T27" s="174" t="s">
        <v>245</v>
      </c>
      <c r="U27" s="160">
        <v>0</v>
      </c>
      <c r="V27" s="160">
        <f>ROUND(E27*U27,2)</f>
        <v>0</v>
      </c>
      <c r="W27" s="160"/>
      <c r="X27" s="151"/>
      <c r="Y27" s="151"/>
      <c r="Z27" s="151"/>
      <c r="AA27" s="151"/>
      <c r="AB27" s="151"/>
      <c r="AC27" s="151"/>
      <c r="AD27" s="151"/>
      <c r="AE27" s="151"/>
      <c r="AF27" s="151"/>
      <c r="AG27" s="151" t="s">
        <v>2387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c r="A28" s="158"/>
      <c r="B28" s="159"/>
      <c r="C28" s="198" t="s">
        <v>3223</v>
      </c>
      <c r="D28" s="190"/>
      <c r="E28" s="191">
        <v>178.5</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250</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c r="A29" s="168">
        <v>13</v>
      </c>
      <c r="B29" s="169" t="s">
        <v>3224</v>
      </c>
      <c r="C29" s="185" t="s">
        <v>3225</v>
      </c>
      <c r="D29" s="170" t="s">
        <v>1339</v>
      </c>
      <c r="E29" s="171">
        <v>37.799999999999997</v>
      </c>
      <c r="F29" s="172">
        <v>0</v>
      </c>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277</v>
      </c>
      <c r="S29" s="173" t="s">
        <v>201</v>
      </c>
      <c r="T29" s="174" t="s">
        <v>245</v>
      </c>
      <c r="U29" s="160">
        <v>0</v>
      </c>
      <c r="V29" s="160">
        <f>ROUND(E29*U29,2)</f>
        <v>0</v>
      </c>
      <c r="W29" s="160"/>
      <c r="X29" s="151"/>
      <c r="Y29" s="151"/>
      <c r="Z29" s="151"/>
      <c r="AA29" s="151"/>
      <c r="AB29" s="151"/>
      <c r="AC29" s="151"/>
      <c r="AD29" s="151"/>
      <c r="AE29" s="151"/>
      <c r="AF29" s="151"/>
      <c r="AG29" s="151" t="s">
        <v>2387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c r="A30" s="158"/>
      <c r="B30" s="159"/>
      <c r="C30" s="198" t="s">
        <v>3226</v>
      </c>
      <c r="D30" s="190"/>
      <c r="E30" s="191">
        <v>37.799999999999997</v>
      </c>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250</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c r="A31" s="168">
        <v>14</v>
      </c>
      <c r="B31" s="169" t="s">
        <v>3227</v>
      </c>
      <c r="C31" s="185" t="s">
        <v>3228</v>
      </c>
      <c r="D31" s="170" t="s">
        <v>2420</v>
      </c>
      <c r="E31" s="171">
        <v>1</v>
      </c>
      <c r="F31" s="172">
        <v>0</v>
      </c>
      <c r="G31" s="173">
        <f>ROUND(E31*F31,2)</f>
        <v>0</v>
      </c>
      <c r="H31" s="172"/>
      <c r="I31" s="173">
        <f>ROUND(E31*H31,2)</f>
        <v>0</v>
      </c>
      <c r="J31" s="172"/>
      <c r="K31" s="173">
        <f>ROUND(E31*J31,2)</f>
        <v>0</v>
      </c>
      <c r="L31" s="173">
        <v>21</v>
      </c>
      <c r="M31" s="173">
        <f>G31*(1+L31/100)</f>
        <v>0</v>
      </c>
      <c r="N31" s="173">
        <v>0</v>
      </c>
      <c r="O31" s="173">
        <f>ROUND(E31*N31,2)</f>
        <v>0</v>
      </c>
      <c r="P31" s="173">
        <v>0</v>
      </c>
      <c r="Q31" s="173">
        <f>ROUND(E31*P31,2)</f>
        <v>0</v>
      </c>
      <c r="R31" s="173"/>
      <c r="S31" s="173" t="s">
        <v>212</v>
      </c>
      <c r="T31" s="174" t="s">
        <v>202</v>
      </c>
      <c r="U31" s="160">
        <v>0</v>
      </c>
      <c r="V31" s="160">
        <f>ROUND(E31*U31,2)</f>
        <v>0</v>
      </c>
      <c r="W31" s="160"/>
      <c r="X31" s="151"/>
      <c r="Y31" s="151"/>
      <c r="Z31" s="151"/>
      <c r="AA31" s="151"/>
      <c r="AB31" s="151"/>
      <c r="AC31" s="151"/>
      <c r="AD31" s="151"/>
      <c r="AE31" s="151"/>
      <c r="AF31" s="151"/>
      <c r="AG31" s="151" t="s">
        <v>2387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c r="A32" s="158"/>
      <c r="B32" s="159"/>
      <c r="C32" s="198" t="s">
        <v>3229</v>
      </c>
      <c r="D32" s="190"/>
      <c r="E32" s="191">
        <v>1</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250</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c r="A33" s="168">
        <v>15</v>
      </c>
      <c r="B33" s="169" t="s">
        <v>3230</v>
      </c>
      <c r="C33" s="185" t="s">
        <v>3231</v>
      </c>
      <c r="D33" s="170" t="s">
        <v>211</v>
      </c>
      <c r="E33" s="171">
        <v>120</v>
      </c>
      <c r="F33" s="172">
        <v>0</v>
      </c>
      <c r="G33" s="173">
        <f>ROUND(E33*F33,2)</f>
        <v>0</v>
      </c>
      <c r="H33" s="172"/>
      <c r="I33" s="173">
        <f>ROUND(E33*H33,2)</f>
        <v>0</v>
      </c>
      <c r="J33" s="172"/>
      <c r="K33" s="173">
        <f>ROUND(E33*J33,2)</f>
        <v>0</v>
      </c>
      <c r="L33" s="173">
        <v>21</v>
      </c>
      <c r="M33" s="173">
        <f>G33*(1+L33/100)</f>
        <v>0</v>
      </c>
      <c r="N33" s="173">
        <v>0</v>
      </c>
      <c r="O33" s="173">
        <f>ROUND(E33*N33,2)</f>
        <v>0</v>
      </c>
      <c r="P33" s="173">
        <v>0</v>
      </c>
      <c r="Q33" s="173">
        <f>ROUND(E33*P33,2)</f>
        <v>0</v>
      </c>
      <c r="R33" s="173" t="s">
        <v>277</v>
      </c>
      <c r="S33" s="173" t="s">
        <v>201</v>
      </c>
      <c r="T33" s="174" t="s">
        <v>245</v>
      </c>
      <c r="U33" s="160">
        <v>0</v>
      </c>
      <c r="V33" s="160">
        <f>ROUND(E33*U33,2)</f>
        <v>0</v>
      </c>
      <c r="W33" s="160"/>
      <c r="X33" s="151"/>
      <c r="Y33" s="151"/>
      <c r="Z33" s="151"/>
      <c r="AA33" s="151"/>
      <c r="AB33" s="151"/>
      <c r="AC33" s="151"/>
      <c r="AD33" s="151"/>
      <c r="AE33" s="151"/>
      <c r="AF33" s="151"/>
      <c r="AG33" s="151" t="s">
        <v>2387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c r="A34" s="158"/>
      <c r="B34" s="159"/>
      <c r="C34" s="198" t="s">
        <v>3232</v>
      </c>
      <c r="D34" s="190"/>
      <c r="E34" s="191">
        <v>120</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250</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c r="A35" s="168">
        <v>16</v>
      </c>
      <c r="B35" s="169" t="s">
        <v>3233</v>
      </c>
      <c r="C35" s="185" t="s">
        <v>3234</v>
      </c>
      <c r="D35" s="170" t="s">
        <v>211</v>
      </c>
      <c r="E35" s="171">
        <v>90</v>
      </c>
      <c r="F35" s="172">
        <v>0</v>
      </c>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t="s">
        <v>277</v>
      </c>
      <c r="S35" s="173" t="s">
        <v>201</v>
      </c>
      <c r="T35" s="174" t="s">
        <v>245</v>
      </c>
      <c r="U35" s="160">
        <v>0</v>
      </c>
      <c r="V35" s="160">
        <f>ROUND(E35*U35,2)</f>
        <v>0</v>
      </c>
      <c r="W35" s="160"/>
      <c r="X35" s="151"/>
      <c r="Y35" s="151"/>
      <c r="Z35" s="151"/>
      <c r="AA35" s="151"/>
      <c r="AB35" s="151"/>
      <c r="AC35" s="151"/>
      <c r="AD35" s="151"/>
      <c r="AE35" s="151"/>
      <c r="AF35" s="151"/>
      <c r="AG35" s="151" t="s">
        <v>2387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c r="A36" s="158"/>
      <c r="B36" s="159"/>
      <c r="C36" s="198" t="s">
        <v>3235</v>
      </c>
      <c r="D36" s="190"/>
      <c r="E36" s="191">
        <v>90</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250</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c r="A37" s="168">
        <v>17</v>
      </c>
      <c r="B37" s="169" t="s">
        <v>3236</v>
      </c>
      <c r="C37" s="185" t="s">
        <v>3237</v>
      </c>
      <c r="D37" s="170" t="s">
        <v>211</v>
      </c>
      <c r="E37" s="171">
        <v>120</v>
      </c>
      <c r="F37" s="172">
        <v>0</v>
      </c>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277</v>
      </c>
      <c r="S37" s="173" t="s">
        <v>201</v>
      </c>
      <c r="T37" s="174" t="s">
        <v>245</v>
      </c>
      <c r="U37" s="160">
        <v>0</v>
      </c>
      <c r="V37" s="160">
        <f>ROUND(E37*U37,2)</f>
        <v>0</v>
      </c>
      <c r="W37" s="160"/>
      <c r="X37" s="151"/>
      <c r="Y37" s="151"/>
      <c r="Z37" s="151"/>
      <c r="AA37" s="151"/>
      <c r="AB37" s="151"/>
      <c r="AC37" s="151"/>
      <c r="AD37" s="151"/>
      <c r="AE37" s="151"/>
      <c r="AF37" s="151"/>
      <c r="AG37" s="151" t="s">
        <v>2387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c r="A38" s="158"/>
      <c r="B38" s="159"/>
      <c r="C38" s="198" t="s">
        <v>3232</v>
      </c>
      <c r="D38" s="190"/>
      <c r="E38" s="191">
        <v>120</v>
      </c>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250</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c r="A39" s="168">
        <v>18</v>
      </c>
      <c r="B39" s="169" t="s">
        <v>3238</v>
      </c>
      <c r="C39" s="185" t="s">
        <v>3239</v>
      </c>
      <c r="D39" s="170" t="s">
        <v>211</v>
      </c>
      <c r="E39" s="171">
        <v>11</v>
      </c>
      <c r="F39" s="172">
        <v>0</v>
      </c>
      <c r="G39" s="173">
        <f>ROUND(E39*F39,2)</f>
        <v>0</v>
      </c>
      <c r="H39" s="172"/>
      <c r="I39" s="173">
        <f>ROUND(E39*H39,2)</f>
        <v>0</v>
      </c>
      <c r="J39" s="172"/>
      <c r="K39" s="173">
        <f>ROUND(E39*J39,2)</f>
        <v>0</v>
      </c>
      <c r="L39" s="173">
        <v>21</v>
      </c>
      <c r="M39" s="173">
        <f>G39*(1+L39/100)</f>
        <v>0</v>
      </c>
      <c r="N39" s="173">
        <v>0</v>
      </c>
      <c r="O39" s="173">
        <f>ROUND(E39*N39,2)</f>
        <v>0</v>
      </c>
      <c r="P39" s="173">
        <v>0</v>
      </c>
      <c r="Q39" s="173">
        <f>ROUND(E39*P39,2)</f>
        <v>0</v>
      </c>
      <c r="R39" s="173" t="s">
        <v>277</v>
      </c>
      <c r="S39" s="173" t="s">
        <v>201</v>
      </c>
      <c r="T39" s="174" t="s">
        <v>245</v>
      </c>
      <c r="U39" s="160">
        <v>0</v>
      </c>
      <c r="V39" s="160">
        <f>ROUND(E39*U39,2)</f>
        <v>0</v>
      </c>
      <c r="W39" s="160"/>
      <c r="X39" s="151"/>
      <c r="Y39" s="151"/>
      <c r="Z39" s="151"/>
      <c r="AA39" s="151"/>
      <c r="AB39" s="151"/>
      <c r="AC39" s="151"/>
      <c r="AD39" s="151"/>
      <c r="AE39" s="151"/>
      <c r="AF39" s="151"/>
      <c r="AG39" s="151" t="s">
        <v>2387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c r="A40" s="158"/>
      <c r="B40" s="159"/>
      <c r="C40" s="198" t="s">
        <v>3213</v>
      </c>
      <c r="D40" s="190"/>
      <c r="E40" s="191">
        <v>11</v>
      </c>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250</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c r="A41" s="168">
        <v>19</v>
      </c>
      <c r="B41" s="169" t="s">
        <v>3240</v>
      </c>
      <c r="C41" s="185" t="s">
        <v>3241</v>
      </c>
      <c r="D41" s="170" t="s">
        <v>211</v>
      </c>
      <c r="E41" s="171">
        <v>22</v>
      </c>
      <c r="F41" s="172">
        <v>0</v>
      </c>
      <c r="G41" s="173">
        <f>ROUND(E41*F41,2)</f>
        <v>0</v>
      </c>
      <c r="H41" s="172"/>
      <c r="I41" s="173">
        <f>ROUND(E41*H41,2)</f>
        <v>0</v>
      </c>
      <c r="J41" s="172"/>
      <c r="K41" s="173">
        <f>ROUND(E41*J41,2)</f>
        <v>0</v>
      </c>
      <c r="L41" s="173">
        <v>21</v>
      </c>
      <c r="M41" s="173">
        <f>G41*(1+L41/100)</f>
        <v>0</v>
      </c>
      <c r="N41" s="173">
        <v>0</v>
      </c>
      <c r="O41" s="173">
        <f>ROUND(E41*N41,2)</f>
        <v>0</v>
      </c>
      <c r="P41" s="173">
        <v>0</v>
      </c>
      <c r="Q41" s="173">
        <f>ROUND(E41*P41,2)</f>
        <v>0</v>
      </c>
      <c r="R41" s="173" t="s">
        <v>277</v>
      </c>
      <c r="S41" s="173" t="s">
        <v>201</v>
      </c>
      <c r="T41" s="174" t="s">
        <v>245</v>
      </c>
      <c r="U41" s="160">
        <v>0</v>
      </c>
      <c r="V41" s="160">
        <f>ROUND(E41*U41,2)</f>
        <v>0</v>
      </c>
      <c r="W41" s="160"/>
      <c r="X41" s="151"/>
      <c r="Y41" s="151"/>
      <c r="Z41" s="151"/>
      <c r="AA41" s="151"/>
      <c r="AB41" s="151"/>
      <c r="AC41" s="151"/>
      <c r="AD41" s="151"/>
      <c r="AE41" s="151"/>
      <c r="AF41" s="151"/>
      <c r="AG41" s="151" t="s">
        <v>2387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c r="A42" s="158"/>
      <c r="B42" s="159"/>
      <c r="C42" s="198" t="s">
        <v>3242</v>
      </c>
      <c r="D42" s="190"/>
      <c r="E42" s="191">
        <v>22</v>
      </c>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250</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c r="A43" s="168">
        <v>20</v>
      </c>
      <c r="B43" s="169" t="s">
        <v>3243</v>
      </c>
      <c r="C43" s="185" t="s">
        <v>3244</v>
      </c>
      <c r="D43" s="170" t="s">
        <v>211</v>
      </c>
      <c r="E43" s="171">
        <v>11</v>
      </c>
      <c r="F43" s="172">
        <v>0</v>
      </c>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t="s">
        <v>277</v>
      </c>
      <c r="S43" s="173" t="s">
        <v>201</v>
      </c>
      <c r="T43" s="174" t="s">
        <v>245</v>
      </c>
      <c r="U43" s="160">
        <v>0</v>
      </c>
      <c r="V43" s="160">
        <f>ROUND(E43*U43,2)</f>
        <v>0</v>
      </c>
      <c r="W43" s="160"/>
      <c r="X43" s="151"/>
      <c r="Y43" s="151"/>
      <c r="Z43" s="151"/>
      <c r="AA43" s="151"/>
      <c r="AB43" s="151"/>
      <c r="AC43" s="151"/>
      <c r="AD43" s="151"/>
      <c r="AE43" s="151"/>
      <c r="AF43" s="151"/>
      <c r="AG43" s="151" t="s">
        <v>2387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c r="A44" s="158"/>
      <c r="B44" s="159"/>
      <c r="C44" s="198" t="s">
        <v>3213</v>
      </c>
      <c r="D44" s="190"/>
      <c r="E44" s="191">
        <v>11</v>
      </c>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250</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c r="A45" s="168">
        <v>21</v>
      </c>
      <c r="B45" s="169" t="s">
        <v>3245</v>
      </c>
      <c r="C45" s="185" t="s">
        <v>3246</v>
      </c>
      <c r="D45" s="170" t="s">
        <v>211</v>
      </c>
      <c r="E45" s="171">
        <v>21</v>
      </c>
      <c r="F45" s="172">
        <v>0</v>
      </c>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277</v>
      </c>
      <c r="S45" s="173" t="s">
        <v>201</v>
      </c>
      <c r="T45" s="174" t="s">
        <v>245</v>
      </c>
      <c r="U45" s="160">
        <v>0</v>
      </c>
      <c r="V45" s="160">
        <f>ROUND(E45*U45,2)</f>
        <v>0</v>
      </c>
      <c r="W45" s="160"/>
      <c r="X45" s="151"/>
      <c r="Y45" s="151"/>
      <c r="Z45" s="151"/>
      <c r="AA45" s="151"/>
      <c r="AB45" s="151"/>
      <c r="AC45" s="151"/>
      <c r="AD45" s="151"/>
      <c r="AE45" s="151"/>
      <c r="AF45" s="151"/>
      <c r="AG45" s="151" t="s">
        <v>2387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c r="A46" s="158"/>
      <c r="B46" s="159"/>
      <c r="C46" s="198" t="s">
        <v>3210</v>
      </c>
      <c r="D46" s="190"/>
      <c r="E46" s="191">
        <v>21</v>
      </c>
      <c r="F46" s="160"/>
      <c r="G46" s="160"/>
      <c r="H46" s="160"/>
      <c r="I46" s="160"/>
      <c r="J46" s="160"/>
      <c r="K46" s="160"/>
      <c r="L46" s="160"/>
      <c r="M46" s="160"/>
      <c r="N46" s="160"/>
      <c r="O46" s="160"/>
      <c r="P46" s="160"/>
      <c r="Q46" s="160"/>
      <c r="R46" s="160"/>
      <c r="S46" s="160"/>
      <c r="T46" s="160"/>
      <c r="U46" s="160"/>
      <c r="V46" s="160"/>
      <c r="W46" s="160"/>
      <c r="X46" s="151"/>
      <c r="Y46" s="151"/>
      <c r="Z46" s="151"/>
      <c r="AA46" s="151"/>
      <c r="AB46" s="151"/>
      <c r="AC46" s="151"/>
      <c r="AD46" s="151"/>
      <c r="AE46" s="151"/>
      <c r="AF46" s="151"/>
      <c r="AG46" s="151" t="s">
        <v>250</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c r="A47" s="168">
        <v>22</v>
      </c>
      <c r="B47" s="169" t="s">
        <v>3247</v>
      </c>
      <c r="C47" s="185" t="s">
        <v>3248</v>
      </c>
      <c r="D47" s="170" t="s">
        <v>211</v>
      </c>
      <c r="E47" s="171">
        <v>13</v>
      </c>
      <c r="F47" s="172">
        <v>0</v>
      </c>
      <c r="G47" s="173">
        <f>ROUND(E47*F47,2)</f>
        <v>0</v>
      </c>
      <c r="H47" s="172"/>
      <c r="I47" s="173">
        <f>ROUND(E47*H47,2)</f>
        <v>0</v>
      </c>
      <c r="J47" s="172"/>
      <c r="K47" s="173">
        <f>ROUND(E47*J47,2)</f>
        <v>0</v>
      </c>
      <c r="L47" s="173">
        <v>21</v>
      </c>
      <c r="M47" s="173">
        <f>G47*(1+L47/100)</f>
        <v>0</v>
      </c>
      <c r="N47" s="173">
        <v>0</v>
      </c>
      <c r="O47" s="173">
        <f>ROUND(E47*N47,2)</f>
        <v>0</v>
      </c>
      <c r="P47" s="173">
        <v>0</v>
      </c>
      <c r="Q47" s="173">
        <f>ROUND(E47*P47,2)</f>
        <v>0</v>
      </c>
      <c r="R47" s="173" t="s">
        <v>277</v>
      </c>
      <c r="S47" s="173" t="s">
        <v>201</v>
      </c>
      <c r="T47" s="174" t="s">
        <v>245</v>
      </c>
      <c r="U47" s="160">
        <v>0</v>
      </c>
      <c r="V47" s="160">
        <f>ROUND(E47*U47,2)</f>
        <v>0</v>
      </c>
      <c r="W47" s="160"/>
      <c r="X47" s="151"/>
      <c r="Y47" s="151"/>
      <c r="Z47" s="151"/>
      <c r="AA47" s="151"/>
      <c r="AB47" s="151"/>
      <c r="AC47" s="151"/>
      <c r="AD47" s="151"/>
      <c r="AE47" s="151"/>
      <c r="AF47" s="151"/>
      <c r="AG47" s="151" t="s">
        <v>2387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c r="A48" s="158"/>
      <c r="B48" s="159"/>
      <c r="C48" s="198" t="s">
        <v>3249</v>
      </c>
      <c r="D48" s="190"/>
      <c r="E48" s="191">
        <v>13</v>
      </c>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250</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c r="A49" s="168">
        <v>23</v>
      </c>
      <c r="B49" s="169" t="s">
        <v>3250</v>
      </c>
      <c r="C49" s="185" t="s">
        <v>3251</v>
      </c>
      <c r="D49" s="170" t="s">
        <v>211</v>
      </c>
      <c r="E49" s="171">
        <v>46</v>
      </c>
      <c r="F49" s="172">
        <v>0</v>
      </c>
      <c r="G49" s="173">
        <f>ROUND(E49*F49,2)</f>
        <v>0</v>
      </c>
      <c r="H49" s="172"/>
      <c r="I49" s="173">
        <f>ROUND(E49*H49,2)</f>
        <v>0</v>
      </c>
      <c r="J49" s="172"/>
      <c r="K49" s="173">
        <f>ROUND(E49*J49,2)</f>
        <v>0</v>
      </c>
      <c r="L49" s="173">
        <v>21</v>
      </c>
      <c r="M49" s="173">
        <f>G49*(1+L49/100)</f>
        <v>0</v>
      </c>
      <c r="N49" s="173">
        <v>0</v>
      </c>
      <c r="O49" s="173">
        <f>ROUND(E49*N49,2)</f>
        <v>0</v>
      </c>
      <c r="P49" s="173">
        <v>0</v>
      </c>
      <c r="Q49" s="173">
        <f>ROUND(E49*P49,2)</f>
        <v>0</v>
      </c>
      <c r="R49" s="173" t="s">
        <v>277</v>
      </c>
      <c r="S49" s="173" t="s">
        <v>201</v>
      </c>
      <c r="T49" s="174" t="s">
        <v>245</v>
      </c>
      <c r="U49" s="160">
        <v>0</v>
      </c>
      <c r="V49" s="160">
        <f>ROUND(E49*U49,2)</f>
        <v>0</v>
      </c>
      <c r="W49" s="160"/>
      <c r="X49" s="151"/>
      <c r="Y49" s="151"/>
      <c r="Z49" s="151"/>
      <c r="AA49" s="151"/>
      <c r="AB49" s="151"/>
      <c r="AC49" s="151"/>
      <c r="AD49" s="151"/>
      <c r="AE49" s="151"/>
      <c r="AF49" s="151"/>
      <c r="AG49" s="151" t="s">
        <v>2387</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c r="A50" s="158"/>
      <c r="B50" s="159"/>
      <c r="C50" s="198" t="s">
        <v>3252</v>
      </c>
      <c r="D50" s="190"/>
      <c r="E50" s="191">
        <v>46</v>
      </c>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250</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c r="A51" s="168">
        <v>24</v>
      </c>
      <c r="B51" s="169" t="s">
        <v>3253</v>
      </c>
      <c r="C51" s="185" t="s">
        <v>3254</v>
      </c>
      <c r="D51" s="170" t="s">
        <v>211</v>
      </c>
      <c r="E51" s="171">
        <v>9</v>
      </c>
      <c r="F51" s="172">
        <v>0</v>
      </c>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277</v>
      </c>
      <c r="S51" s="173" t="s">
        <v>201</v>
      </c>
      <c r="T51" s="174" t="s">
        <v>245</v>
      </c>
      <c r="U51" s="160">
        <v>0</v>
      </c>
      <c r="V51" s="160">
        <f>ROUND(E51*U51,2)</f>
        <v>0</v>
      </c>
      <c r="W51" s="160"/>
      <c r="X51" s="151"/>
      <c r="Y51" s="151"/>
      <c r="Z51" s="151"/>
      <c r="AA51" s="151"/>
      <c r="AB51" s="151"/>
      <c r="AC51" s="151"/>
      <c r="AD51" s="151"/>
      <c r="AE51" s="151"/>
      <c r="AF51" s="151"/>
      <c r="AG51" s="151" t="s">
        <v>2387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c r="A52" s="158"/>
      <c r="B52" s="159"/>
      <c r="C52" s="198" t="s">
        <v>3255</v>
      </c>
      <c r="D52" s="190"/>
      <c r="E52" s="191">
        <v>9</v>
      </c>
      <c r="F52" s="160"/>
      <c r="G52" s="160"/>
      <c r="H52" s="160"/>
      <c r="I52" s="160"/>
      <c r="J52" s="160"/>
      <c r="K52" s="160"/>
      <c r="L52" s="160"/>
      <c r="M52" s="160"/>
      <c r="N52" s="160"/>
      <c r="O52" s="160"/>
      <c r="P52" s="160"/>
      <c r="Q52" s="160"/>
      <c r="R52" s="160"/>
      <c r="S52" s="160"/>
      <c r="T52" s="160"/>
      <c r="U52" s="160"/>
      <c r="V52" s="160"/>
      <c r="W52" s="160"/>
      <c r="X52" s="151"/>
      <c r="Y52" s="151"/>
      <c r="Z52" s="151"/>
      <c r="AA52" s="151"/>
      <c r="AB52" s="151"/>
      <c r="AC52" s="151"/>
      <c r="AD52" s="151"/>
      <c r="AE52" s="151"/>
      <c r="AF52" s="151"/>
      <c r="AG52" s="151" t="s">
        <v>250</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c r="A53" s="168">
        <v>25</v>
      </c>
      <c r="B53" s="169" t="s">
        <v>3256</v>
      </c>
      <c r="C53" s="185" t="s">
        <v>3257</v>
      </c>
      <c r="D53" s="170" t="s">
        <v>211</v>
      </c>
      <c r="E53" s="171">
        <v>11</v>
      </c>
      <c r="F53" s="172">
        <v>0</v>
      </c>
      <c r="G53" s="173">
        <f>ROUND(E53*F53,2)</f>
        <v>0</v>
      </c>
      <c r="H53" s="172"/>
      <c r="I53" s="173">
        <f>ROUND(E53*H53,2)</f>
        <v>0</v>
      </c>
      <c r="J53" s="172"/>
      <c r="K53" s="173">
        <f>ROUND(E53*J53,2)</f>
        <v>0</v>
      </c>
      <c r="L53" s="173">
        <v>21</v>
      </c>
      <c r="M53" s="173">
        <f>G53*(1+L53/100)</f>
        <v>0</v>
      </c>
      <c r="N53" s="173">
        <v>0</v>
      </c>
      <c r="O53" s="173">
        <f>ROUND(E53*N53,2)</f>
        <v>0</v>
      </c>
      <c r="P53" s="173">
        <v>0</v>
      </c>
      <c r="Q53" s="173">
        <f>ROUND(E53*P53,2)</f>
        <v>0</v>
      </c>
      <c r="R53" s="173" t="s">
        <v>277</v>
      </c>
      <c r="S53" s="173" t="s">
        <v>201</v>
      </c>
      <c r="T53" s="174" t="s">
        <v>245</v>
      </c>
      <c r="U53" s="160">
        <v>0</v>
      </c>
      <c r="V53" s="160">
        <f>ROUND(E53*U53,2)</f>
        <v>0</v>
      </c>
      <c r="W53" s="160"/>
      <c r="X53" s="151"/>
      <c r="Y53" s="151"/>
      <c r="Z53" s="151"/>
      <c r="AA53" s="151"/>
      <c r="AB53" s="151"/>
      <c r="AC53" s="151"/>
      <c r="AD53" s="151"/>
      <c r="AE53" s="151"/>
      <c r="AF53" s="151"/>
      <c r="AG53" s="151" t="s">
        <v>2387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c r="A54" s="158"/>
      <c r="B54" s="159"/>
      <c r="C54" s="198" t="s">
        <v>3213</v>
      </c>
      <c r="D54" s="190"/>
      <c r="E54" s="191">
        <v>11</v>
      </c>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250</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c r="A55" s="168">
        <v>26</v>
      </c>
      <c r="B55" s="169" t="s">
        <v>3258</v>
      </c>
      <c r="C55" s="185" t="s">
        <v>3259</v>
      </c>
      <c r="D55" s="170" t="s">
        <v>211</v>
      </c>
      <c r="E55" s="171">
        <v>21</v>
      </c>
      <c r="F55" s="172">
        <v>0</v>
      </c>
      <c r="G55" s="173">
        <f>ROUND(E55*F55,2)</f>
        <v>0</v>
      </c>
      <c r="H55" s="172"/>
      <c r="I55" s="173">
        <f>ROUND(E55*H55,2)</f>
        <v>0</v>
      </c>
      <c r="J55" s="172"/>
      <c r="K55" s="173">
        <f>ROUND(E55*J55,2)</f>
        <v>0</v>
      </c>
      <c r="L55" s="173">
        <v>21</v>
      </c>
      <c r="M55" s="173">
        <f>G55*(1+L55/100)</f>
        <v>0</v>
      </c>
      <c r="N55" s="173">
        <v>0</v>
      </c>
      <c r="O55" s="173">
        <f>ROUND(E55*N55,2)</f>
        <v>0</v>
      </c>
      <c r="P55" s="173">
        <v>0</v>
      </c>
      <c r="Q55" s="173">
        <f>ROUND(E55*P55,2)</f>
        <v>0</v>
      </c>
      <c r="R55" s="173" t="s">
        <v>277</v>
      </c>
      <c r="S55" s="173" t="s">
        <v>201</v>
      </c>
      <c r="T55" s="174" t="s">
        <v>245</v>
      </c>
      <c r="U55" s="160">
        <v>0</v>
      </c>
      <c r="V55" s="160">
        <f>ROUND(E55*U55,2)</f>
        <v>0</v>
      </c>
      <c r="W55" s="160"/>
      <c r="X55" s="151"/>
      <c r="Y55" s="151"/>
      <c r="Z55" s="151"/>
      <c r="AA55" s="151"/>
      <c r="AB55" s="151"/>
      <c r="AC55" s="151"/>
      <c r="AD55" s="151"/>
      <c r="AE55" s="151"/>
      <c r="AF55" s="151"/>
      <c r="AG55" s="151" t="s">
        <v>2387</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c r="A56" s="158"/>
      <c r="B56" s="159"/>
      <c r="C56" s="198" t="s">
        <v>3210</v>
      </c>
      <c r="D56" s="190"/>
      <c r="E56" s="191">
        <v>21</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250</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c r="A57" s="176">
        <v>27</v>
      </c>
      <c r="B57" s="177" t="s">
        <v>3260</v>
      </c>
      <c r="C57" s="186" t="s">
        <v>3261</v>
      </c>
      <c r="D57" s="178" t="s">
        <v>0</v>
      </c>
      <c r="E57" s="179">
        <v>1607.56</v>
      </c>
      <c r="F57" s="180">
        <v>0</v>
      </c>
      <c r="G57" s="181">
        <f>ROUND(E57*F57,2)</f>
        <v>0</v>
      </c>
      <c r="H57" s="180"/>
      <c r="I57" s="181">
        <f>ROUND(E57*H57,2)</f>
        <v>0</v>
      </c>
      <c r="J57" s="180"/>
      <c r="K57" s="181">
        <f>ROUND(E57*J57,2)</f>
        <v>0</v>
      </c>
      <c r="L57" s="181">
        <v>21</v>
      </c>
      <c r="M57" s="181">
        <f>G57*(1+L57/100)</f>
        <v>0</v>
      </c>
      <c r="N57" s="181">
        <v>0</v>
      </c>
      <c r="O57" s="181">
        <f>ROUND(E57*N57,2)</f>
        <v>0</v>
      </c>
      <c r="P57" s="181">
        <v>0</v>
      </c>
      <c r="Q57" s="181">
        <f>ROUND(E57*P57,2)</f>
        <v>0</v>
      </c>
      <c r="R57" s="181"/>
      <c r="S57" s="181" t="s">
        <v>212</v>
      </c>
      <c r="T57" s="182" t="s">
        <v>2252</v>
      </c>
      <c r="U57" s="160">
        <v>0</v>
      </c>
      <c r="V57" s="160">
        <f>ROUND(E57*U57,2)</f>
        <v>0</v>
      </c>
      <c r="W57" s="160"/>
      <c r="X57" s="151"/>
      <c r="Y57" s="151"/>
      <c r="Z57" s="151"/>
      <c r="AA57" s="151"/>
      <c r="AB57" s="151"/>
      <c r="AC57" s="151"/>
      <c r="AD57" s="151"/>
      <c r="AE57" s="151"/>
      <c r="AF57" s="151"/>
      <c r="AG57" s="151" t="s">
        <v>289</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c r="A58" s="176">
        <v>28</v>
      </c>
      <c r="B58" s="177" t="s">
        <v>3262</v>
      </c>
      <c r="C58" s="186" t="s">
        <v>3263</v>
      </c>
      <c r="D58" s="178" t="s">
        <v>0</v>
      </c>
      <c r="E58" s="179">
        <v>1607.56</v>
      </c>
      <c r="F58" s="180">
        <v>0</v>
      </c>
      <c r="G58" s="181">
        <f>ROUND(E58*F58,2)</f>
        <v>0</v>
      </c>
      <c r="H58" s="180"/>
      <c r="I58" s="181">
        <f>ROUND(E58*H58,2)</f>
        <v>0</v>
      </c>
      <c r="J58" s="180"/>
      <c r="K58" s="181">
        <f>ROUND(E58*J58,2)</f>
        <v>0</v>
      </c>
      <c r="L58" s="181">
        <v>21</v>
      </c>
      <c r="M58" s="181">
        <f>G58*(1+L58/100)</f>
        <v>0</v>
      </c>
      <c r="N58" s="181">
        <v>0</v>
      </c>
      <c r="O58" s="181">
        <f>ROUND(E58*N58,2)</f>
        <v>0</v>
      </c>
      <c r="P58" s="181">
        <v>0</v>
      </c>
      <c r="Q58" s="181">
        <f>ROUND(E58*P58,2)</f>
        <v>0</v>
      </c>
      <c r="R58" s="181"/>
      <c r="S58" s="181" t="s">
        <v>212</v>
      </c>
      <c r="T58" s="182" t="s">
        <v>2252</v>
      </c>
      <c r="U58" s="160">
        <v>7.7999999999999996E-3</v>
      </c>
      <c r="V58" s="160">
        <f>ROUND(E58*U58,2)</f>
        <v>12.54</v>
      </c>
      <c r="W58" s="160"/>
      <c r="X58" s="151"/>
      <c r="Y58" s="151"/>
      <c r="Z58" s="151"/>
      <c r="AA58" s="151"/>
      <c r="AB58" s="151"/>
      <c r="AC58" s="151"/>
      <c r="AD58" s="151"/>
      <c r="AE58" s="151"/>
      <c r="AF58" s="151"/>
      <c r="AG58" s="151" t="s">
        <v>289</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c r="A59" s="162" t="s">
        <v>197</v>
      </c>
      <c r="B59" s="163" t="s">
        <v>165</v>
      </c>
      <c r="C59" s="184" t="s">
        <v>166</v>
      </c>
      <c r="D59" s="164"/>
      <c r="E59" s="165"/>
      <c r="F59" s="166"/>
      <c r="G59" s="166">
        <f>SUMIF(AG60:AG62,"&lt;&gt;NOR",G60:G62)</f>
        <v>0</v>
      </c>
      <c r="H59" s="166"/>
      <c r="I59" s="166">
        <f>SUM(I60:I62)</f>
        <v>0</v>
      </c>
      <c r="J59" s="166"/>
      <c r="K59" s="166">
        <f>SUM(K60:K62)</f>
        <v>0</v>
      </c>
      <c r="L59" s="166"/>
      <c r="M59" s="166">
        <f>SUM(M60:M62)</f>
        <v>0</v>
      </c>
      <c r="N59" s="166"/>
      <c r="O59" s="166">
        <f>SUM(O60:O62)</f>
        <v>0</v>
      </c>
      <c r="P59" s="166"/>
      <c r="Q59" s="166">
        <f>SUM(Q60:Q62)</f>
        <v>0</v>
      </c>
      <c r="R59" s="166"/>
      <c r="S59" s="166"/>
      <c r="T59" s="167"/>
      <c r="U59" s="161"/>
      <c r="V59" s="161">
        <f>SUM(V60:V62)</f>
        <v>12.49</v>
      </c>
      <c r="W59" s="161"/>
      <c r="AG59" t="s">
        <v>198</v>
      </c>
    </row>
    <row r="60" spans="1:60" outlineLevel="1">
      <c r="A60" s="176">
        <v>29</v>
      </c>
      <c r="B60" s="177" t="s">
        <v>3264</v>
      </c>
      <c r="C60" s="186" t="s">
        <v>3265</v>
      </c>
      <c r="D60" s="178" t="s">
        <v>292</v>
      </c>
      <c r="E60" s="179">
        <v>10</v>
      </c>
      <c r="F60" s="180">
        <v>0</v>
      </c>
      <c r="G60" s="181">
        <f>ROUND(E60*F60,2)</f>
        <v>0</v>
      </c>
      <c r="H60" s="180"/>
      <c r="I60" s="181">
        <f>ROUND(E60*H60,2)</f>
        <v>0</v>
      </c>
      <c r="J60" s="180"/>
      <c r="K60" s="181">
        <f>ROUND(E60*J60,2)</f>
        <v>0</v>
      </c>
      <c r="L60" s="181">
        <v>21</v>
      </c>
      <c r="M60" s="181">
        <f>G60*(1+L60/100)</f>
        <v>0</v>
      </c>
      <c r="N60" s="181">
        <v>0</v>
      </c>
      <c r="O60" s="181">
        <f>ROUND(E60*N60,2)</f>
        <v>0</v>
      </c>
      <c r="P60" s="181">
        <v>0</v>
      </c>
      <c r="Q60" s="181">
        <f>ROUND(E60*P60,2)</f>
        <v>0</v>
      </c>
      <c r="R60" s="181"/>
      <c r="S60" s="181" t="s">
        <v>201</v>
      </c>
      <c r="T60" s="182" t="s">
        <v>245</v>
      </c>
      <c r="U60" s="160">
        <v>0.23799999999999999</v>
      </c>
      <c r="V60" s="160">
        <f>ROUND(E60*U60,2)</f>
        <v>2.38</v>
      </c>
      <c r="W60" s="160"/>
      <c r="X60" s="151"/>
      <c r="Y60" s="151"/>
      <c r="Z60" s="151"/>
      <c r="AA60" s="151"/>
      <c r="AB60" s="151"/>
      <c r="AC60" s="151"/>
      <c r="AD60" s="151"/>
      <c r="AE60" s="151"/>
      <c r="AF60" s="151"/>
      <c r="AG60" s="151" t="s">
        <v>2323</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c r="A61" s="176">
        <v>30</v>
      </c>
      <c r="B61" s="177" t="s">
        <v>3266</v>
      </c>
      <c r="C61" s="186" t="s">
        <v>3267</v>
      </c>
      <c r="D61" s="178" t="s">
        <v>292</v>
      </c>
      <c r="E61" s="179">
        <v>4</v>
      </c>
      <c r="F61" s="180">
        <v>0</v>
      </c>
      <c r="G61" s="181">
        <f>ROUND(E61*F61,2)</f>
        <v>0</v>
      </c>
      <c r="H61" s="180"/>
      <c r="I61" s="181">
        <f>ROUND(E61*H61,2)</f>
        <v>0</v>
      </c>
      <c r="J61" s="180"/>
      <c r="K61" s="181">
        <f>ROUND(E61*J61,2)</f>
        <v>0</v>
      </c>
      <c r="L61" s="181">
        <v>21</v>
      </c>
      <c r="M61" s="181">
        <f>G61*(1+L61/100)</f>
        <v>0</v>
      </c>
      <c r="N61" s="181">
        <v>0</v>
      </c>
      <c r="O61" s="181">
        <f>ROUND(E61*N61,2)</f>
        <v>0</v>
      </c>
      <c r="P61" s="181">
        <v>0</v>
      </c>
      <c r="Q61" s="181">
        <f>ROUND(E61*P61,2)</f>
        <v>0</v>
      </c>
      <c r="R61" s="181"/>
      <c r="S61" s="181" t="s">
        <v>201</v>
      </c>
      <c r="T61" s="182" t="s">
        <v>245</v>
      </c>
      <c r="U61" s="160">
        <v>0.41</v>
      </c>
      <c r="V61" s="160">
        <f>ROUND(E61*U61,2)</f>
        <v>1.64</v>
      </c>
      <c r="W61" s="160"/>
      <c r="X61" s="151"/>
      <c r="Y61" s="151"/>
      <c r="Z61" s="151"/>
      <c r="AA61" s="151"/>
      <c r="AB61" s="151"/>
      <c r="AC61" s="151"/>
      <c r="AD61" s="151"/>
      <c r="AE61" s="151"/>
      <c r="AF61" s="151"/>
      <c r="AG61" s="151" t="s">
        <v>2323</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c r="A62" s="168">
        <v>31</v>
      </c>
      <c r="B62" s="169" t="s">
        <v>3268</v>
      </c>
      <c r="C62" s="185" t="s">
        <v>3269</v>
      </c>
      <c r="D62" s="170" t="s">
        <v>292</v>
      </c>
      <c r="E62" s="171">
        <v>14</v>
      </c>
      <c r="F62" s="172">
        <v>0</v>
      </c>
      <c r="G62" s="173">
        <f>ROUND(E62*F62,2)</f>
        <v>0</v>
      </c>
      <c r="H62" s="172"/>
      <c r="I62" s="173">
        <f>ROUND(E62*H62,2)</f>
        <v>0</v>
      </c>
      <c r="J62" s="172"/>
      <c r="K62" s="173">
        <f>ROUND(E62*J62,2)</f>
        <v>0</v>
      </c>
      <c r="L62" s="173">
        <v>21</v>
      </c>
      <c r="M62" s="173">
        <f>G62*(1+L62/100)</f>
        <v>0</v>
      </c>
      <c r="N62" s="173">
        <v>0</v>
      </c>
      <c r="O62" s="173">
        <f>ROUND(E62*N62,2)</f>
        <v>0</v>
      </c>
      <c r="P62" s="173">
        <v>0</v>
      </c>
      <c r="Q62" s="173">
        <f>ROUND(E62*P62,2)</f>
        <v>0</v>
      </c>
      <c r="R62" s="173"/>
      <c r="S62" s="173" t="s">
        <v>201</v>
      </c>
      <c r="T62" s="174" t="s">
        <v>245</v>
      </c>
      <c r="U62" s="160">
        <v>0.60499999999999998</v>
      </c>
      <c r="V62" s="160">
        <f>ROUND(E62*U62,2)</f>
        <v>8.4700000000000006</v>
      </c>
      <c r="W62" s="160"/>
      <c r="X62" s="151"/>
      <c r="Y62" s="151"/>
      <c r="Z62" s="151"/>
      <c r="AA62" s="151"/>
      <c r="AB62" s="151"/>
      <c r="AC62" s="151"/>
      <c r="AD62" s="151"/>
      <c r="AE62" s="151"/>
      <c r="AF62" s="151"/>
      <c r="AG62" s="151" t="s">
        <v>2323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c r="A63" s="5"/>
      <c r="B63" s="6"/>
      <c r="C63" s="187"/>
      <c r="D63" s="8"/>
      <c r="E63" s="5"/>
      <c r="F63" s="5"/>
      <c r="G63" s="5"/>
      <c r="H63" s="5"/>
      <c r="I63" s="5"/>
      <c r="J63" s="5"/>
      <c r="K63" s="5"/>
      <c r="L63" s="5"/>
      <c r="M63" s="5"/>
      <c r="N63" s="5"/>
      <c r="O63" s="5"/>
      <c r="P63" s="5"/>
      <c r="Q63" s="5"/>
      <c r="R63" s="5"/>
      <c r="S63" s="5"/>
      <c r="T63" s="5"/>
      <c r="U63" s="5"/>
      <c r="V63" s="5"/>
      <c r="W63" s="5"/>
      <c r="AE63">
        <v>15</v>
      </c>
      <c r="AF63">
        <v>21</v>
      </c>
    </row>
    <row r="64" spans="1:60">
      <c r="A64" s="154"/>
      <c r="B64" s="155" t="s">
        <v>29</v>
      </c>
      <c r="C64" s="188"/>
      <c r="D64" s="156"/>
      <c r="E64" s="157"/>
      <c r="F64" s="157"/>
      <c r="G64" s="183">
        <f>G8+G59</f>
        <v>0</v>
      </c>
      <c r="H64" s="5"/>
      <c r="I64" s="5"/>
      <c r="J64" s="5"/>
      <c r="K64" s="5"/>
      <c r="L64" s="5"/>
      <c r="M64" s="5"/>
      <c r="N64" s="5"/>
      <c r="O64" s="5"/>
      <c r="P64" s="5"/>
      <c r="Q64" s="5"/>
      <c r="R64" s="5"/>
      <c r="S64" s="5"/>
      <c r="T64" s="5"/>
      <c r="U64" s="5"/>
      <c r="V64" s="5"/>
      <c r="W64" s="5"/>
      <c r="AE64">
        <f>SUMIF(L7:L62,AE63,G7:G62)</f>
        <v>0</v>
      </c>
      <c r="AF64">
        <f>SUMIF(L7:L62,AF63,G7:G62)</f>
        <v>0</v>
      </c>
      <c r="AG64" t="s">
        <v>238</v>
      </c>
    </row>
    <row r="65" spans="3:33">
      <c r="C65" s="189"/>
      <c r="D65" s="142"/>
      <c r="AG65" t="s">
        <v>239</v>
      </c>
    </row>
    <row r="66" spans="3:33">
      <c r="D66" s="142"/>
    </row>
    <row r="67" spans="3:33">
      <c r="D67" s="142"/>
    </row>
    <row r="68" spans="3:33">
      <c r="D68" s="142"/>
    </row>
    <row r="69" spans="3:33">
      <c r="D69" s="142"/>
    </row>
    <row r="70" spans="3:33">
      <c r="D70" s="142"/>
    </row>
    <row r="71" spans="3:33">
      <c r="D71" s="142"/>
    </row>
    <row r="72" spans="3:33">
      <c r="D72" s="142"/>
    </row>
    <row r="73" spans="3:33">
      <c r="D73" s="142"/>
    </row>
    <row r="74" spans="3:33">
      <c r="D74" s="142"/>
    </row>
    <row r="75" spans="3:33">
      <c r="D75" s="142"/>
    </row>
    <row r="76" spans="3:33">
      <c r="D76" s="142"/>
    </row>
    <row r="77" spans="3:33">
      <c r="D77" s="142"/>
    </row>
    <row r="78" spans="3:33">
      <c r="D78" s="142"/>
    </row>
    <row r="79" spans="3:33">
      <c r="D79" s="142"/>
    </row>
    <row r="80" spans="3:33">
      <c r="D80" s="142"/>
    </row>
    <row r="81" spans="4:4">
      <c r="D81" s="142"/>
    </row>
    <row r="82" spans="4:4">
      <c r="D82" s="142"/>
    </row>
    <row r="83" spans="4:4">
      <c r="D83" s="142"/>
    </row>
    <row r="84" spans="4:4">
      <c r="D84" s="142"/>
    </row>
    <row r="85" spans="4:4">
      <c r="D85" s="142"/>
    </row>
    <row r="86" spans="4:4">
      <c r="D86" s="142"/>
    </row>
    <row r="87" spans="4:4">
      <c r="D87" s="142"/>
    </row>
    <row r="88" spans="4:4">
      <c r="D88" s="142"/>
    </row>
    <row r="89" spans="4:4">
      <c r="D89" s="142"/>
    </row>
    <row r="90" spans="4:4">
      <c r="D90" s="142"/>
    </row>
    <row r="91" spans="4:4">
      <c r="D91" s="142"/>
    </row>
    <row r="92" spans="4:4">
      <c r="D92" s="142"/>
    </row>
    <row r="93" spans="4:4">
      <c r="D93" s="142"/>
    </row>
    <row r="94" spans="4:4">
      <c r="D94" s="142"/>
    </row>
    <row r="95" spans="4:4">
      <c r="D95" s="142"/>
    </row>
    <row r="96" spans="4:4">
      <c r="D96" s="142"/>
    </row>
    <row r="97" spans="4:4">
      <c r="D97" s="142"/>
    </row>
    <row r="98" spans="4:4">
      <c r="D98" s="142"/>
    </row>
    <row r="99" spans="4:4">
      <c r="D99" s="142"/>
    </row>
    <row r="100" spans="4:4">
      <c r="D100" s="142"/>
    </row>
    <row r="101" spans="4:4">
      <c r="D101" s="142"/>
    </row>
    <row r="102" spans="4:4">
      <c r="D102" s="142"/>
    </row>
    <row r="103" spans="4:4">
      <c r="D103" s="142"/>
    </row>
    <row r="104" spans="4:4">
      <c r="D104" s="142"/>
    </row>
    <row r="105" spans="4:4">
      <c r="D105" s="142"/>
    </row>
    <row r="106" spans="4:4">
      <c r="D106" s="142"/>
    </row>
    <row r="107" spans="4:4">
      <c r="D107" s="142"/>
    </row>
    <row r="108" spans="4:4">
      <c r="D108" s="142"/>
    </row>
    <row r="109" spans="4:4">
      <c r="D109" s="142"/>
    </row>
    <row r="110" spans="4:4">
      <c r="D110" s="142"/>
    </row>
    <row r="111" spans="4:4">
      <c r="D111" s="142"/>
    </row>
    <row r="112" spans="4:4">
      <c r="D112" s="142"/>
    </row>
    <row r="113" spans="4:4">
      <c r="D113" s="142"/>
    </row>
    <row r="114" spans="4:4">
      <c r="D114" s="142"/>
    </row>
    <row r="115" spans="4:4">
      <c r="D115" s="142"/>
    </row>
    <row r="116" spans="4:4">
      <c r="D116" s="142"/>
    </row>
    <row r="117" spans="4:4">
      <c r="D117" s="142"/>
    </row>
    <row r="118" spans="4:4">
      <c r="D118" s="142"/>
    </row>
    <row r="119" spans="4:4">
      <c r="D119" s="142"/>
    </row>
    <row r="120" spans="4:4">
      <c r="D120" s="142"/>
    </row>
    <row r="121" spans="4:4">
      <c r="D121" s="142"/>
    </row>
    <row r="122" spans="4:4">
      <c r="D122" s="142"/>
    </row>
    <row r="123" spans="4:4">
      <c r="D123" s="142"/>
    </row>
    <row r="124" spans="4:4">
      <c r="D124" s="142"/>
    </row>
    <row r="125" spans="4:4">
      <c r="D125" s="142"/>
    </row>
    <row r="126" spans="4:4">
      <c r="D126" s="142"/>
    </row>
    <row r="127" spans="4:4">
      <c r="D127" s="142"/>
    </row>
    <row r="128" spans="4:4">
      <c r="D128" s="142"/>
    </row>
    <row r="129" spans="4:4">
      <c r="D129" s="142"/>
    </row>
    <row r="130" spans="4:4">
      <c r="D130" s="142"/>
    </row>
    <row r="131" spans="4:4">
      <c r="D131" s="142"/>
    </row>
    <row r="132" spans="4:4">
      <c r="D132" s="142"/>
    </row>
    <row r="133" spans="4:4">
      <c r="D133" s="142"/>
    </row>
    <row r="134" spans="4:4">
      <c r="D134" s="142"/>
    </row>
    <row r="135" spans="4:4">
      <c r="D135" s="142"/>
    </row>
    <row r="136" spans="4:4">
      <c r="D136" s="142"/>
    </row>
    <row r="137" spans="4:4">
      <c r="D137" s="142"/>
    </row>
    <row r="138" spans="4:4">
      <c r="D138" s="142"/>
    </row>
    <row r="139" spans="4:4">
      <c r="D139" s="142"/>
    </row>
    <row r="140" spans="4:4">
      <c r="D140" s="142"/>
    </row>
    <row r="141" spans="4:4">
      <c r="D141" s="142"/>
    </row>
    <row r="142" spans="4:4">
      <c r="D142" s="142"/>
    </row>
    <row r="143" spans="4:4">
      <c r="D143" s="142"/>
    </row>
    <row r="144" spans="4:4">
      <c r="D144" s="142"/>
    </row>
    <row r="145" spans="4:4">
      <c r="D145" s="142"/>
    </row>
    <row r="146" spans="4:4">
      <c r="D146" s="142"/>
    </row>
    <row r="147" spans="4:4">
      <c r="D147" s="142"/>
    </row>
    <row r="148" spans="4:4">
      <c r="D148" s="142"/>
    </row>
    <row r="149" spans="4:4">
      <c r="D149" s="142"/>
    </row>
    <row r="150" spans="4:4">
      <c r="D150" s="142"/>
    </row>
    <row r="151" spans="4:4">
      <c r="D151" s="142"/>
    </row>
    <row r="152" spans="4:4">
      <c r="D152" s="142"/>
    </row>
    <row r="153" spans="4:4">
      <c r="D153" s="142"/>
    </row>
    <row r="154" spans="4:4">
      <c r="D154" s="142"/>
    </row>
    <row r="155" spans="4:4">
      <c r="D155" s="142"/>
    </row>
    <row r="156" spans="4:4">
      <c r="D156" s="142"/>
    </row>
    <row r="157" spans="4:4">
      <c r="D157" s="142"/>
    </row>
    <row r="158" spans="4:4">
      <c r="D158" s="142"/>
    </row>
    <row r="159" spans="4:4">
      <c r="D159" s="142"/>
    </row>
    <row r="160" spans="4:4">
      <c r="D160" s="142"/>
    </row>
    <row r="161" spans="4:4">
      <c r="D161" s="142"/>
    </row>
    <row r="162" spans="4:4">
      <c r="D162" s="142"/>
    </row>
    <row r="163" spans="4:4">
      <c r="D163" s="142"/>
    </row>
    <row r="164" spans="4:4">
      <c r="D164" s="142"/>
    </row>
    <row r="165" spans="4:4">
      <c r="D165" s="142"/>
    </row>
    <row r="166" spans="4:4">
      <c r="D166" s="142"/>
    </row>
    <row r="167" spans="4:4">
      <c r="D167" s="142"/>
    </row>
    <row r="168" spans="4:4">
      <c r="D168" s="142"/>
    </row>
    <row r="169" spans="4:4">
      <c r="D169" s="142"/>
    </row>
    <row r="170" spans="4:4">
      <c r="D170" s="142"/>
    </row>
    <row r="171" spans="4:4">
      <c r="D171" s="142"/>
    </row>
    <row r="172" spans="4:4">
      <c r="D172" s="142"/>
    </row>
    <row r="173" spans="4:4">
      <c r="D173" s="142"/>
    </row>
    <row r="174" spans="4:4">
      <c r="D174" s="142"/>
    </row>
    <row r="175" spans="4:4">
      <c r="D175" s="142"/>
    </row>
    <row r="176" spans="4:4">
      <c r="D176" s="142"/>
    </row>
    <row r="177" spans="4:4">
      <c r="D177" s="142"/>
    </row>
    <row r="178" spans="4:4">
      <c r="D178" s="142"/>
    </row>
    <row r="179" spans="4:4">
      <c r="D179" s="142"/>
    </row>
    <row r="180" spans="4:4">
      <c r="D180" s="142"/>
    </row>
    <row r="181" spans="4:4">
      <c r="D181" s="142"/>
    </row>
    <row r="182" spans="4:4">
      <c r="D182" s="142"/>
    </row>
    <row r="183" spans="4:4">
      <c r="D183" s="142"/>
    </row>
    <row r="184" spans="4:4">
      <c r="D184" s="142"/>
    </row>
    <row r="185" spans="4:4">
      <c r="D185" s="142"/>
    </row>
    <row r="186" spans="4:4">
      <c r="D186" s="142"/>
    </row>
    <row r="187" spans="4:4">
      <c r="D187" s="142"/>
    </row>
    <row r="188" spans="4:4">
      <c r="D188" s="142"/>
    </row>
    <row r="189" spans="4:4">
      <c r="D189" s="142"/>
    </row>
    <row r="190" spans="4:4">
      <c r="D190" s="142"/>
    </row>
    <row r="191" spans="4:4">
      <c r="D191" s="142"/>
    </row>
    <row r="192" spans="4:4">
      <c r="D192" s="142"/>
    </row>
    <row r="193" spans="4:4">
      <c r="D193" s="142"/>
    </row>
    <row r="194" spans="4:4">
      <c r="D194" s="142"/>
    </row>
    <row r="195" spans="4:4">
      <c r="D195" s="142"/>
    </row>
    <row r="196" spans="4:4">
      <c r="D196" s="142"/>
    </row>
    <row r="197" spans="4:4">
      <c r="D197" s="142"/>
    </row>
    <row r="198" spans="4:4">
      <c r="D198" s="142"/>
    </row>
    <row r="199" spans="4:4">
      <c r="D199" s="142"/>
    </row>
    <row r="200" spans="4:4">
      <c r="D200" s="142"/>
    </row>
    <row r="201" spans="4:4">
      <c r="D201" s="142"/>
    </row>
    <row r="202" spans="4:4">
      <c r="D202" s="142"/>
    </row>
    <row r="203" spans="4:4">
      <c r="D203" s="142"/>
    </row>
    <row r="204" spans="4:4">
      <c r="D204" s="142"/>
    </row>
    <row r="205" spans="4:4">
      <c r="D205" s="142"/>
    </row>
    <row r="206" spans="4:4">
      <c r="D206" s="142"/>
    </row>
    <row r="207" spans="4:4">
      <c r="D207" s="142"/>
    </row>
    <row r="208" spans="4:4">
      <c r="D208" s="142"/>
    </row>
    <row r="209" spans="4:4">
      <c r="D209" s="142"/>
    </row>
    <row r="210" spans="4:4">
      <c r="D210" s="142"/>
    </row>
    <row r="211" spans="4:4">
      <c r="D211" s="142"/>
    </row>
    <row r="212" spans="4:4">
      <c r="D212" s="142"/>
    </row>
    <row r="213" spans="4:4">
      <c r="D213" s="142"/>
    </row>
    <row r="214" spans="4:4">
      <c r="D214" s="142"/>
    </row>
    <row r="215" spans="4:4">
      <c r="D215" s="142"/>
    </row>
    <row r="216" spans="4:4">
      <c r="D216" s="142"/>
    </row>
    <row r="217" spans="4:4">
      <c r="D217" s="142"/>
    </row>
    <row r="218" spans="4:4">
      <c r="D218" s="142"/>
    </row>
    <row r="219" spans="4:4">
      <c r="D219" s="142"/>
    </row>
    <row r="220" spans="4:4">
      <c r="D220" s="142"/>
    </row>
    <row r="221" spans="4:4">
      <c r="D221" s="142"/>
    </row>
    <row r="222" spans="4:4">
      <c r="D222" s="142"/>
    </row>
    <row r="223" spans="4:4">
      <c r="D223" s="142"/>
    </row>
    <row r="224" spans="4:4">
      <c r="D224" s="142"/>
    </row>
    <row r="225" spans="4:4">
      <c r="D225" s="142"/>
    </row>
    <row r="226" spans="4:4">
      <c r="D226" s="142"/>
    </row>
    <row r="227" spans="4:4">
      <c r="D227" s="142"/>
    </row>
    <row r="228" spans="4:4">
      <c r="D228" s="142"/>
    </row>
    <row r="229" spans="4:4">
      <c r="D229" s="142"/>
    </row>
    <row r="230" spans="4:4">
      <c r="D230" s="142"/>
    </row>
    <row r="231" spans="4:4">
      <c r="D231" s="142"/>
    </row>
    <row r="232" spans="4:4">
      <c r="D232" s="142"/>
    </row>
    <row r="233" spans="4:4">
      <c r="D233" s="142"/>
    </row>
    <row r="234" spans="4:4">
      <c r="D234" s="142"/>
    </row>
    <row r="235" spans="4:4">
      <c r="D235" s="142"/>
    </row>
    <row r="236" spans="4:4">
      <c r="D236" s="142"/>
    </row>
    <row r="237" spans="4:4">
      <c r="D237" s="142"/>
    </row>
    <row r="238" spans="4:4">
      <c r="D238" s="142"/>
    </row>
    <row r="239" spans="4:4">
      <c r="D239" s="142"/>
    </row>
    <row r="240" spans="4:4">
      <c r="D240" s="142"/>
    </row>
    <row r="241" spans="4:4">
      <c r="D241" s="142"/>
    </row>
    <row r="242" spans="4:4">
      <c r="D242" s="142"/>
    </row>
    <row r="243" spans="4:4">
      <c r="D243" s="142"/>
    </row>
    <row r="244" spans="4:4">
      <c r="D244" s="142"/>
    </row>
    <row r="245" spans="4:4">
      <c r="D245" s="142"/>
    </row>
    <row r="246" spans="4:4">
      <c r="D246" s="142"/>
    </row>
    <row r="247" spans="4:4">
      <c r="D247" s="142"/>
    </row>
    <row r="248" spans="4:4">
      <c r="D248" s="142"/>
    </row>
    <row r="249" spans="4:4">
      <c r="D249" s="142"/>
    </row>
    <row r="250" spans="4:4">
      <c r="D250" s="142"/>
    </row>
    <row r="251" spans="4:4">
      <c r="D251" s="142"/>
    </row>
    <row r="252" spans="4:4">
      <c r="D252" s="142"/>
    </row>
    <row r="253" spans="4:4">
      <c r="D253" s="142"/>
    </row>
    <row r="254" spans="4:4">
      <c r="D254" s="142"/>
    </row>
    <row r="255" spans="4:4">
      <c r="D255" s="142"/>
    </row>
    <row r="256" spans="4:4">
      <c r="D256" s="142"/>
    </row>
    <row r="257" spans="4:4">
      <c r="D257" s="142"/>
    </row>
    <row r="258" spans="4:4">
      <c r="D258" s="142"/>
    </row>
    <row r="259" spans="4:4">
      <c r="D259" s="142"/>
    </row>
    <row r="260" spans="4:4">
      <c r="D260" s="142"/>
    </row>
    <row r="261" spans="4:4">
      <c r="D261" s="142"/>
    </row>
    <row r="262" spans="4:4">
      <c r="D262" s="142"/>
    </row>
    <row r="263" spans="4:4">
      <c r="D263" s="142"/>
    </row>
    <row r="264" spans="4:4">
      <c r="D264" s="142"/>
    </row>
    <row r="265" spans="4:4">
      <c r="D265" s="142"/>
    </row>
    <row r="266" spans="4:4">
      <c r="D266" s="142"/>
    </row>
    <row r="267" spans="4:4">
      <c r="D267" s="142"/>
    </row>
    <row r="268" spans="4:4">
      <c r="D268" s="142"/>
    </row>
    <row r="269" spans="4:4">
      <c r="D269" s="142"/>
    </row>
    <row r="270" spans="4:4">
      <c r="D270" s="142"/>
    </row>
    <row r="271" spans="4:4">
      <c r="D271" s="142"/>
    </row>
    <row r="272" spans="4:4">
      <c r="D272" s="142"/>
    </row>
    <row r="273" spans="4:4">
      <c r="D273" s="142"/>
    </row>
    <row r="274" spans="4:4">
      <c r="D274" s="142"/>
    </row>
    <row r="275" spans="4:4">
      <c r="D275" s="142"/>
    </row>
    <row r="276" spans="4:4">
      <c r="D276" s="142"/>
    </row>
    <row r="277" spans="4:4">
      <c r="D277" s="142"/>
    </row>
    <row r="278" spans="4:4">
      <c r="D278" s="142"/>
    </row>
    <row r="279" spans="4:4">
      <c r="D279" s="142"/>
    </row>
    <row r="280" spans="4:4">
      <c r="D280" s="142"/>
    </row>
    <row r="281" spans="4:4">
      <c r="D281" s="142"/>
    </row>
    <row r="282" spans="4:4">
      <c r="D282" s="142"/>
    </row>
    <row r="283" spans="4:4">
      <c r="D283" s="142"/>
    </row>
    <row r="284" spans="4:4">
      <c r="D284" s="142"/>
    </row>
    <row r="285" spans="4:4">
      <c r="D285" s="142"/>
    </row>
    <row r="286" spans="4:4">
      <c r="D286" s="142"/>
    </row>
    <row r="287" spans="4:4">
      <c r="D287" s="142"/>
    </row>
    <row r="288" spans="4:4">
      <c r="D288" s="142"/>
    </row>
    <row r="289" spans="4:4">
      <c r="D289" s="142"/>
    </row>
    <row r="290" spans="4:4">
      <c r="D290" s="142"/>
    </row>
    <row r="291" spans="4:4">
      <c r="D291" s="142"/>
    </row>
    <row r="292" spans="4:4">
      <c r="D292" s="142"/>
    </row>
    <row r="293" spans="4:4">
      <c r="D293" s="142"/>
    </row>
    <row r="294" spans="4:4">
      <c r="D294" s="142"/>
    </row>
    <row r="295" spans="4:4">
      <c r="D295" s="142"/>
    </row>
    <row r="296" spans="4:4">
      <c r="D296" s="142"/>
    </row>
    <row r="297" spans="4:4">
      <c r="D297" s="142"/>
    </row>
    <row r="298" spans="4:4">
      <c r="D298" s="142"/>
    </row>
    <row r="299" spans="4:4">
      <c r="D299" s="142"/>
    </row>
    <row r="300" spans="4:4">
      <c r="D300" s="142"/>
    </row>
    <row r="301" spans="4:4">
      <c r="D301" s="142"/>
    </row>
    <row r="302" spans="4:4">
      <c r="D302" s="142"/>
    </row>
    <row r="303" spans="4:4">
      <c r="D303" s="142"/>
    </row>
    <row r="304" spans="4:4">
      <c r="D304" s="142"/>
    </row>
    <row r="305" spans="4:4">
      <c r="D305" s="142"/>
    </row>
    <row r="306" spans="4:4">
      <c r="D306" s="142"/>
    </row>
    <row r="307" spans="4:4">
      <c r="D307" s="142"/>
    </row>
    <row r="308" spans="4:4">
      <c r="D308" s="142"/>
    </row>
    <row r="309" spans="4:4">
      <c r="D309" s="142"/>
    </row>
    <row r="310" spans="4:4">
      <c r="D310" s="142"/>
    </row>
    <row r="311" spans="4:4">
      <c r="D311" s="142"/>
    </row>
    <row r="312" spans="4:4">
      <c r="D312" s="142"/>
    </row>
    <row r="313" spans="4:4">
      <c r="D313" s="142"/>
    </row>
    <row r="314" spans="4:4">
      <c r="D314" s="142"/>
    </row>
    <row r="315" spans="4:4">
      <c r="D315" s="142"/>
    </row>
    <row r="316" spans="4:4">
      <c r="D316" s="142"/>
    </row>
    <row r="317" spans="4:4">
      <c r="D317" s="142"/>
    </row>
    <row r="318" spans="4:4">
      <c r="D318" s="142"/>
    </row>
    <row r="319" spans="4:4">
      <c r="D319" s="142"/>
    </row>
    <row r="320" spans="4:4">
      <c r="D320" s="142"/>
    </row>
    <row r="321" spans="4:4">
      <c r="D321" s="142"/>
    </row>
    <row r="322" spans="4:4">
      <c r="D322" s="142"/>
    </row>
    <row r="323" spans="4:4">
      <c r="D323" s="142"/>
    </row>
    <row r="324" spans="4:4">
      <c r="D324" s="142"/>
    </row>
    <row r="325" spans="4:4">
      <c r="D325" s="142"/>
    </row>
    <row r="326" spans="4:4">
      <c r="D326" s="142"/>
    </row>
    <row r="327" spans="4:4">
      <c r="D327" s="142"/>
    </row>
    <row r="328" spans="4:4">
      <c r="D328" s="142"/>
    </row>
    <row r="329" spans="4:4">
      <c r="D329" s="142"/>
    </row>
    <row r="330" spans="4:4">
      <c r="D330" s="142"/>
    </row>
    <row r="331" spans="4:4">
      <c r="D331" s="142"/>
    </row>
    <row r="332" spans="4:4">
      <c r="D332" s="142"/>
    </row>
    <row r="333" spans="4:4">
      <c r="D333" s="142"/>
    </row>
    <row r="334" spans="4:4">
      <c r="D334" s="142"/>
    </row>
    <row r="335" spans="4:4">
      <c r="D335" s="142"/>
    </row>
    <row r="336" spans="4:4">
      <c r="D336" s="142"/>
    </row>
    <row r="337" spans="4:4">
      <c r="D337" s="142"/>
    </row>
    <row r="338" spans="4:4">
      <c r="D338" s="142"/>
    </row>
    <row r="339" spans="4:4">
      <c r="D339" s="142"/>
    </row>
    <row r="340" spans="4:4">
      <c r="D340" s="142"/>
    </row>
    <row r="341" spans="4:4">
      <c r="D341" s="142"/>
    </row>
    <row r="342" spans="4:4">
      <c r="D342" s="142"/>
    </row>
    <row r="343" spans="4:4">
      <c r="D343" s="142"/>
    </row>
    <row r="344" spans="4:4">
      <c r="D344" s="142"/>
    </row>
    <row r="345" spans="4:4">
      <c r="D345" s="142"/>
    </row>
    <row r="346" spans="4:4">
      <c r="D346" s="142"/>
    </row>
    <row r="347" spans="4:4">
      <c r="D347" s="142"/>
    </row>
    <row r="348" spans="4:4">
      <c r="D348" s="142"/>
    </row>
    <row r="349" spans="4:4">
      <c r="D349" s="142"/>
    </row>
    <row r="350" spans="4:4">
      <c r="D350" s="142"/>
    </row>
    <row r="351" spans="4:4">
      <c r="D351" s="142"/>
    </row>
    <row r="352" spans="4:4">
      <c r="D352" s="142"/>
    </row>
    <row r="353" spans="4:4">
      <c r="D353" s="142"/>
    </row>
    <row r="354" spans="4:4">
      <c r="D354" s="142"/>
    </row>
    <row r="355" spans="4:4">
      <c r="D355" s="142"/>
    </row>
    <row r="356" spans="4:4">
      <c r="D356" s="142"/>
    </row>
    <row r="357" spans="4:4">
      <c r="D357" s="142"/>
    </row>
    <row r="358" spans="4:4">
      <c r="D358" s="142"/>
    </row>
    <row r="359" spans="4:4">
      <c r="D359" s="142"/>
    </row>
    <row r="360" spans="4:4">
      <c r="D360" s="142"/>
    </row>
    <row r="361" spans="4:4">
      <c r="D361" s="142"/>
    </row>
    <row r="362" spans="4:4">
      <c r="D362" s="142"/>
    </row>
    <row r="363" spans="4:4">
      <c r="D363" s="142"/>
    </row>
    <row r="364" spans="4:4">
      <c r="D364" s="142"/>
    </row>
    <row r="365" spans="4:4">
      <c r="D365" s="142"/>
    </row>
    <row r="366" spans="4:4">
      <c r="D366" s="142"/>
    </row>
    <row r="367" spans="4:4">
      <c r="D367" s="142"/>
    </row>
    <row r="368" spans="4:4">
      <c r="D368" s="142"/>
    </row>
    <row r="369" spans="4:4">
      <c r="D369" s="142"/>
    </row>
    <row r="370" spans="4:4">
      <c r="D370" s="142"/>
    </row>
    <row r="371" spans="4:4">
      <c r="D371" s="142"/>
    </row>
    <row r="372" spans="4:4">
      <c r="D372" s="142"/>
    </row>
    <row r="373" spans="4:4">
      <c r="D373" s="142"/>
    </row>
    <row r="374" spans="4:4">
      <c r="D374" s="142"/>
    </row>
    <row r="375" spans="4:4">
      <c r="D375" s="142"/>
    </row>
    <row r="376" spans="4:4">
      <c r="D376" s="142"/>
    </row>
    <row r="377" spans="4:4">
      <c r="D377" s="142"/>
    </row>
    <row r="378" spans="4:4">
      <c r="D378" s="142"/>
    </row>
    <row r="379" spans="4:4">
      <c r="D379" s="142"/>
    </row>
    <row r="380" spans="4:4">
      <c r="D380" s="142"/>
    </row>
    <row r="381" spans="4:4">
      <c r="D381" s="142"/>
    </row>
    <row r="382" spans="4:4">
      <c r="D382" s="142"/>
    </row>
    <row r="383" spans="4:4">
      <c r="D383" s="142"/>
    </row>
    <row r="384" spans="4:4">
      <c r="D384" s="142"/>
    </row>
    <row r="385" spans="4:4">
      <c r="D385" s="142"/>
    </row>
    <row r="386" spans="4:4">
      <c r="D386" s="142"/>
    </row>
    <row r="387" spans="4:4">
      <c r="D387" s="142"/>
    </row>
    <row r="388" spans="4:4">
      <c r="D388" s="142"/>
    </row>
    <row r="389" spans="4:4">
      <c r="D389" s="142"/>
    </row>
    <row r="390" spans="4:4">
      <c r="D390" s="142"/>
    </row>
    <row r="391" spans="4:4">
      <c r="D391" s="142"/>
    </row>
    <row r="392" spans="4:4">
      <c r="D392" s="142"/>
    </row>
    <row r="393" spans="4:4">
      <c r="D393" s="142"/>
    </row>
    <row r="394" spans="4:4">
      <c r="D394" s="142"/>
    </row>
    <row r="395" spans="4:4">
      <c r="D395" s="142"/>
    </row>
    <row r="396" spans="4:4">
      <c r="D396" s="142"/>
    </row>
    <row r="397" spans="4:4">
      <c r="D397" s="142"/>
    </row>
    <row r="398" spans="4:4">
      <c r="D398" s="142"/>
    </row>
    <row r="399" spans="4:4">
      <c r="D399" s="142"/>
    </row>
    <row r="400" spans="4:4">
      <c r="D400" s="142"/>
    </row>
    <row r="401" spans="4:4">
      <c r="D401" s="142"/>
    </row>
    <row r="402" spans="4:4">
      <c r="D402" s="142"/>
    </row>
    <row r="403" spans="4:4">
      <c r="D403" s="142"/>
    </row>
    <row r="404" spans="4:4">
      <c r="D404" s="142"/>
    </row>
    <row r="405" spans="4:4">
      <c r="D405" s="142"/>
    </row>
    <row r="406" spans="4:4">
      <c r="D406" s="142"/>
    </row>
    <row r="407" spans="4:4">
      <c r="D407" s="142"/>
    </row>
    <row r="408" spans="4:4">
      <c r="D408" s="142"/>
    </row>
    <row r="409" spans="4:4">
      <c r="D409" s="142"/>
    </row>
    <row r="410" spans="4:4">
      <c r="D410" s="142"/>
    </row>
    <row r="411" spans="4:4">
      <c r="D411" s="142"/>
    </row>
    <row r="412" spans="4:4">
      <c r="D412" s="142"/>
    </row>
    <row r="413" spans="4:4">
      <c r="D413" s="142"/>
    </row>
    <row r="414" spans="4:4">
      <c r="D414" s="142"/>
    </row>
    <row r="415" spans="4:4">
      <c r="D415" s="142"/>
    </row>
    <row r="416" spans="4:4">
      <c r="D416" s="142"/>
    </row>
    <row r="417" spans="4:4">
      <c r="D417" s="142"/>
    </row>
    <row r="418" spans="4:4">
      <c r="D418" s="142"/>
    </row>
    <row r="419" spans="4:4">
      <c r="D419" s="142"/>
    </row>
    <row r="420" spans="4:4">
      <c r="D420" s="142"/>
    </row>
    <row r="421" spans="4:4">
      <c r="D421" s="142"/>
    </row>
    <row r="422" spans="4:4">
      <c r="D422" s="142"/>
    </row>
    <row r="423" spans="4:4">
      <c r="D423" s="142"/>
    </row>
    <row r="424" spans="4:4">
      <c r="D424" s="142"/>
    </row>
    <row r="425" spans="4:4">
      <c r="D425" s="142"/>
    </row>
    <row r="426" spans="4:4">
      <c r="D426" s="142"/>
    </row>
    <row r="427" spans="4:4">
      <c r="D427" s="142"/>
    </row>
    <row r="428" spans="4:4">
      <c r="D428" s="142"/>
    </row>
    <row r="429" spans="4:4">
      <c r="D429" s="142"/>
    </row>
    <row r="430" spans="4:4">
      <c r="D430" s="142"/>
    </row>
    <row r="431" spans="4:4">
      <c r="D431" s="142"/>
    </row>
    <row r="432" spans="4:4">
      <c r="D432" s="142"/>
    </row>
    <row r="433" spans="4:4">
      <c r="D433" s="142"/>
    </row>
    <row r="434" spans="4:4">
      <c r="D434" s="142"/>
    </row>
    <row r="435" spans="4:4">
      <c r="D435" s="142"/>
    </row>
    <row r="436" spans="4:4">
      <c r="D436" s="142"/>
    </row>
    <row r="437" spans="4:4">
      <c r="D437" s="142"/>
    </row>
    <row r="438" spans="4:4">
      <c r="D438" s="142"/>
    </row>
    <row r="439" spans="4:4">
      <c r="D439" s="142"/>
    </row>
    <row r="440" spans="4:4">
      <c r="D440" s="142"/>
    </row>
    <row r="441" spans="4:4">
      <c r="D441" s="142"/>
    </row>
    <row r="442" spans="4:4">
      <c r="D442" s="142"/>
    </row>
    <row r="443" spans="4:4">
      <c r="D443" s="142"/>
    </row>
    <row r="444" spans="4:4">
      <c r="D444" s="142"/>
    </row>
    <row r="445" spans="4:4">
      <c r="D445" s="142"/>
    </row>
    <row r="446" spans="4:4">
      <c r="D446" s="142"/>
    </row>
    <row r="447" spans="4:4">
      <c r="D447" s="142"/>
    </row>
    <row r="448" spans="4:4">
      <c r="D448" s="142"/>
    </row>
    <row r="449" spans="4:4">
      <c r="D449" s="142"/>
    </row>
    <row r="450" spans="4:4">
      <c r="D450" s="142"/>
    </row>
    <row r="451" spans="4:4">
      <c r="D451" s="142"/>
    </row>
    <row r="452" spans="4:4">
      <c r="D452" s="142"/>
    </row>
    <row r="453" spans="4:4">
      <c r="D453" s="142"/>
    </row>
    <row r="454" spans="4:4">
      <c r="D454" s="142"/>
    </row>
    <row r="455" spans="4:4">
      <c r="D455" s="142"/>
    </row>
    <row r="456" spans="4:4">
      <c r="D456" s="142"/>
    </row>
    <row r="457" spans="4:4">
      <c r="D457" s="142"/>
    </row>
    <row r="458" spans="4:4">
      <c r="D458" s="142"/>
    </row>
    <row r="459" spans="4:4">
      <c r="D459" s="142"/>
    </row>
    <row r="460" spans="4:4">
      <c r="D460" s="142"/>
    </row>
    <row r="461" spans="4:4">
      <c r="D461" s="142"/>
    </row>
    <row r="462" spans="4:4">
      <c r="D462" s="142"/>
    </row>
    <row r="463" spans="4:4">
      <c r="D463" s="142"/>
    </row>
    <row r="464" spans="4:4">
      <c r="D464" s="142"/>
    </row>
    <row r="465" spans="4:4">
      <c r="D465" s="142"/>
    </row>
    <row r="466" spans="4:4">
      <c r="D466" s="142"/>
    </row>
    <row r="467" spans="4:4">
      <c r="D467" s="142"/>
    </row>
    <row r="468" spans="4:4">
      <c r="D468" s="142"/>
    </row>
    <row r="469" spans="4:4">
      <c r="D469" s="142"/>
    </row>
    <row r="470" spans="4:4">
      <c r="D470" s="142"/>
    </row>
    <row r="471" spans="4:4">
      <c r="D471" s="142"/>
    </row>
    <row r="472" spans="4:4">
      <c r="D472" s="142"/>
    </row>
    <row r="473" spans="4:4">
      <c r="D473" s="142"/>
    </row>
    <row r="474" spans="4:4">
      <c r="D474" s="142"/>
    </row>
    <row r="475" spans="4:4">
      <c r="D475" s="142"/>
    </row>
    <row r="476" spans="4:4">
      <c r="D476" s="142"/>
    </row>
    <row r="477" spans="4:4">
      <c r="D477" s="142"/>
    </row>
    <row r="478" spans="4:4">
      <c r="D478" s="142"/>
    </row>
    <row r="479" spans="4:4">
      <c r="D479" s="142"/>
    </row>
    <row r="480" spans="4:4">
      <c r="D480" s="142"/>
    </row>
    <row r="481" spans="4:4">
      <c r="D481" s="142"/>
    </row>
    <row r="482" spans="4:4">
      <c r="D482" s="142"/>
    </row>
    <row r="483" spans="4:4">
      <c r="D483" s="142"/>
    </row>
    <row r="484" spans="4:4">
      <c r="D484" s="142"/>
    </row>
    <row r="485" spans="4:4">
      <c r="D485" s="142"/>
    </row>
    <row r="486" spans="4:4">
      <c r="D486" s="142"/>
    </row>
    <row r="487" spans="4:4">
      <c r="D487" s="142"/>
    </row>
    <row r="488" spans="4:4">
      <c r="D488" s="142"/>
    </row>
    <row r="489" spans="4:4">
      <c r="D489" s="142"/>
    </row>
    <row r="490" spans="4:4">
      <c r="D490" s="142"/>
    </row>
    <row r="491" spans="4:4">
      <c r="D491" s="142"/>
    </row>
    <row r="492" spans="4:4">
      <c r="D492" s="142"/>
    </row>
    <row r="493" spans="4:4">
      <c r="D493" s="142"/>
    </row>
    <row r="494" spans="4:4">
      <c r="D494" s="142"/>
    </row>
    <row r="495" spans="4:4">
      <c r="D495" s="142"/>
    </row>
    <row r="496" spans="4:4">
      <c r="D496" s="142"/>
    </row>
    <row r="497" spans="4:4">
      <c r="D497" s="142"/>
    </row>
    <row r="498" spans="4:4">
      <c r="D498" s="142"/>
    </row>
    <row r="499" spans="4:4">
      <c r="D499" s="142"/>
    </row>
    <row r="500" spans="4:4">
      <c r="D500" s="142"/>
    </row>
    <row r="501" spans="4:4">
      <c r="D501" s="142"/>
    </row>
    <row r="502" spans="4:4">
      <c r="D502" s="142"/>
    </row>
    <row r="503" spans="4:4">
      <c r="D503" s="142"/>
    </row>
    <row r="504" spans="4:4">
      <c r="D504" s="142"/>
    </row>
    <row r="505" spans="4:4">
      <c r="D505" s="142"/>
    </row>
    <row r="506" spans="4:4">
      <c r="D506" s="142"/>
    </row>
    <row r="507" spans="4:4">
      <c r="D507" s="142"/>
    </row>
    <row r="508" spans="4:4">
      <c r="D508" s="142"/>
    </row>
    <row r="509" spans="4:4">
      <c r="D509" s="142"/>
    </row>
    <row r="510" spans="4:4">
      <c r="D510" s="142"/>
    </row>
    <row r="511" spans="4:4">
      <c r="D511" s="142"/>
    </row>
    <row r="512" spans="4:4">
      <c r="D512" s="142"/>
    </row>
    <row r="513" spans="4:4">
      <c r="D513" s="142"/>
    </row>
    <row r="514" spans="4:4">
      <c r="D514" s="142"/>
    </row>
    <row r="515" spans="4:4">
      <c r="D515" s="142"/>
    </row>
    <row r="516" spans="4:4">
      <c r="D516" s="142"/>
    </row>
    <row r="517" spans="4:4">
      <c r="D517" s="142"/>
    </row>
    <row r="518" spans="4:4">
      <c r="D518" s="142"/>
    </row>
    <row r="519" spans="4:4">
      <c r="D519" s="142"/>
    </row>
    <row r="520" spans="4:4">
      <c r="D520" s="142"/>
    </row>
    <row r="521" spans="4:4">
      <c r="D521" s="142"/>
    </row>
    <row r="522" spans="4:4">
      <c r="D522" s="142"/>
    </row>
    <row r="523" spans="4:4">
      <c r="D523" s="142"/>
    </row>
    <row r="524" spans="4:4">
      <c r="D524" s="142"/>
    </row>
    <row r="525" spans="4:4">
      <c r="D525" s="142"/>
    </row>
    <row r="526" spans="4:4">
      <c r="D526" s="142"/>
    </row>
    <row r="527" spans="4:4">
      <c r="D527" s="142"/>
    </row>
    <row r="528" spans="4:4">
      <c r="D528" s="142"/>
    </row>
    <row r="529" spans="4:4">
      <c r="D529" s="142"/>
    </row>
    <row r="530" spans="4:4">
      <c r="D530" s="142"/>
    </row>
    <row r="531" spans="4:4">
      <c r="D531" s="142"/>
    </row>
    <row r="532" spans="4:4">
      <c r="D532" s="142"/>
    </row>
    <row r="533" spans="4:4">
      <c r="D533" s="142"/>
    </row>
    <row r="534" spans="4:4">
      <c r="D534" s="142"/>
    </row>
    <row r="535" spans="4:4">
      <c r="D535" s="142"/>
    </row>
    <row r="536" spans="4:4">
      <c r="D536" s="142"/>
    </row>
    <row r="537" spans="4:4">
      <c r="D537" s="142"/>
    </row>
    <row r="538" spans="4:4">
      <c r="D538" s="142"/>
    </row>
    <row r="539" spans="4:4">
      <c r="D539" s="142"/>
    </row>
    <row r="540" spans="4:4">
      <c r="D540" s="142"/>
    </row>
    <row r="541" spans="4:4">
      <c r="D541" s="142"/>
    </row>
    <row r="542" spans="4:4">
      <c r="D542" s="142"/>
    </row>
    <row r="543" spans="4:4">
      <c r="D543" s="142"/>
    </row>
    <row r="544" spans="4:4">
      <c r="D544" s="142"/>
    </row>
    <row r="545" spans="4:4">
      <c r="D545" s="142"/>
    </row>
    <row r="546" spans="4:4">
      <c r="D546" s="142"/>
    </row>
    <row r="547" spans="4:4">
      <c r="D547" s="142"/>
    </row>
    <row r="548" spans="4:4">
      <c r="D548" s="142"/>
    </row>
    <row r="549" spans="4:4">
      <c r="D549" s="142"/>
    </row>
    <row r="550" spans="4:4">
      <c r="D550" s="142"/>
    </row>
    <row r="551" spans="4:4">
      <c r="D551" s="142"/>
    </row>
    <row r="552" spans="4:4">
      <c r="D552" s="142"/>
    </row>
    <row r="553" spans="4:4">
      <c r="D553" s="142"/>
    </row>
    <row r="554" spans="4:4">
      <c r="D554" s="142"/>
    </row>
    <row r="555" spans="4:4">
      <c r="D555" s="142"/>
    </row>
    <row r="556" spans="4:4">
      <c r="D556" s="142"/>
    </row>
    <row r="557" spans="4:4">
      <c r="D557" s="142"/>
    </row>
    <row r="558" spans="4:4">
      <c r="D558" s="142"/>
    </row>
    <row r="559" spans="4:4">
      <c r="D559" s="142"/>
    </row>
    <row r="560" spans="4:4">
      <c r="D560" s="142"/>
    </row>
    <row r="561" spans="4:4">
      <c r="D561" s="142"/>
    </row>
    <row r="562" spans="4:4">
      <c r="D562" s="142"/>
    </row>
    <row r="563" spans="4:4">
      <c r="D563" s="142"/>
    </row>
    <row r="564" spans="4:4">
      <c r="D564" s="142"/>
    </row>
    <row r="565" spans="4:4">
      <c r="D565" s="142"/>
    </row>
    <row r="566" spans="4:4">
      <c r="D566" s="142"/>
    </row>
    <row r="567" spans="4:4">
      <c r="D567" s="142"/>
    </row>
    <row r="568" spans="4:4">
      <c r="D568" s="142"/>
    </row>
    <row r="569" spans="4:4">
      <c r="D569" s="142"/>
    </row>
    <row r="570" spans="4:4">
      <c r="D570" s="142"/>
    </row>
    <row r="571" spans="4:4">
      <c r="D571" s="142"/>
    </row>
    <row r="572" spans="4:4">
      <c r="D572" s="142"/>
    </row>
    <row r="573" spans="4:4">
      <c r="D573" s="142"/>
    </row>
    <row r="574" spans="4:4">
      <c r="D574" s="142"/>
    </row>
    <row r="575" spans="4:4">
      <c r="D575" s="142"/>
    </row>
    <row r="576" spans="4:4">
      <c r="D576" s="142"/>
    </row>
    <row r="577" spans="4:4">
      <c r="D577" s="142"/>
    </row>
    <row r="578" spans="4:4">
      <c r="D578" s="142"/>
    </row>
    <row r="579" spans="4:4">
      <c r="D579" s="142"/>
    </row>
    <row r="580" spans="4:4">
      <c r="D580" s="142"/>
    </row>
    <row r="581" spans="4:4">
      <c r="D581" s="142"/>
    </row>
    <row r="582" spans="4:4">
      <c r="D582" s="142"/>
    </row>
    <row r="583" spans="4:4">
      <c r="D583" s="142"/>
    </row>
    <row r="584" spans="4:4">
      <c r="D584" s="142"/>
    </row>
    <row r="585" spans="4:4">
      <c r="D585" s="142"/>
    </row>
    <row r="586" spans="4:4">
      <c r="D586" s="142"/>
    </row>
    <row r="587" spans="4:4">
      <c r="D587" s="142"/>
    </row>
    <row r="588" spans="4:4">
      <c r="D588" s="142"/>
    </row>
    <row r="589" spans="4:4">
      <c r="D589" s="142"/>
    </row>
    <row r="590" spans="4:4">
      <c r="D590" s="142"/>
    </row>
    <row r="591" spans="4:4">
      <c r="D591" s="142"/>
    </row>
    <row r="592" spans="4:4">
      <c r="D592" s="142"/>
    </row>
    <row r="593" spans="4:4">
      <c r="D593" s="142"/>
    </row>
    <row r="594" spans="4:4">
      <c r="D594" s="142"/>
    </row>
    <row r="595" spans="4:4">
      <c r="D595" s="142"/>
    </row>
    <row r="596" spans="4:4">
      <c r="D596" s="142"/>
    </row>
    <row r="597" spans="4:4">
      <c r="D597" s="142"/>
    </row>
    <row r="598" spans="4:4">
      <c r="D598" s="142"/>
    </row>
    <row r="599" spans="4:4">
      <c r="D599" s="142"/>
    </row>
    <row r="600" spans="4:4">
      <c r="D600" s="142"/>
    </row>
    <row r="601" spans="4:4">
      <c r="D601" s="142"/>
    </row>
    <row r="602" spans="4:4">
      <c r="D602" s="142"/>
    </row>
    <row r="603" spans="4:4">
      <c r="D603" s="142"/>
    </row>
    <row r="604" spans="4:4">
      <c r="D604" s="142"/>
    </row>
    <row r="605" spans="4:4">
      <c r="D605" s="142"/>
    </row>
    <row r="606" spans="4:4">
      <c r="D606" s="142"/>
    </row>
    <row r="607" spans="4:4">
      <c r="D607" s="142"/>
    </row>
    <row r="608" spans="4:4">
      <c r="D608" s="142"/>
    </row>
    <row r="609" spans="4:4">
      <c r="D609" s="142"/>
    </row>
    <row r="610" spans="4:4">
      <c r="D610" s="142"/>
    </row>
    <row r="611" spans="4:4">
      <c r="D611" s="142"/>
    </row>
    <row r="612" spans="4:4">
      <c r="D612" s="142"/>
    </row>
    <row r="613" spans="4:4">
      <c r="D613" s="142"/>
    </row>
    <row r="614" spans="4:4">
      <c r="D614" s="142"/>
    </row>
    <row r="615" spans="4:4">
      <c r="D615" s="142"/>
    </row>
    <row r="616" spans="4:4">
      <c r="D616" s="142"/>
    </row>
    <row r="617" spans="4:4">
      <c r="D617" s="142"/>
    </row>
    <row r="618" spans="4:4">
      <c r="D618" s="142"/>
    </row>
    <row r="619" spans="4:4">
      <c r="D619" s="142"/>
    </row>
    <row r="620" spans="4:4">
      <c r="D620" s="142"/>
    </row>
    <row r="621" spans="4:4">
      <c r="D621" s="142"/>
    </row>
    <row r="622" spans="4:4">
      <c r="D622" s="142"/>
    </row>
    <row r="623" spans="4:4">
      <c r="D623" s="142"/>
    </row>
    <row r="624" spans="4:4">
      <c r="D624" s="142"/>
    </row>
    <row r="625" spans="4:4">
      <c r="D625" s="142"/>
    </row>
    <row r="626" spans="4:4">
      <c r="D626" s="142"/>
    </row>
    <row r="627" spans="4:4">
      <c r="D627" s="142"/>
    </row>
    <row r="628" spans="4:4">
      <c r="D628" s="142"/>
    </row>
    <row r="629" spans="4:4">
      <c r="D629" s="142"/>
    </row>
    <row r="630" spans="4:4">
      <c r="D630" s="142"/>
    </row>
    <row r="631" spans="4:4">
      <c r="D631" s="142"/>
    </row>
    <row r="632" spans="4:4">
      <c r="D632" s="142"/>
    </row>
    <row r="633" spans="4:4">
      <c r="D633" s="142"/>
    </row>
    <row r="634" spans="4:4">
      <c r="D634" s="142"/>
    </row>
    <row r="635" spans="4:4">
      <c r="D635" s="142"/>
    </row>
    <row r="636" spans="4:4">
      <c r="D636" s="142"/>
    </row>
    <row r="637" spans="4:4">
      <c r="D637" s="142"/>
    </row>
    <row r="638" spans="4:4">
      <c r="D638" s="142"/>
    </row>
    <row r="639" spans="4:4">
      <c r="D639" s="142"/>
    </row>
    <row r="640" spans="4:4">
      <c r="D640" s="142"/>
    </row>
    <row r="641" spans="4:4">
      <c r="D641" s="142"/>
    </row>
    <row r="642" spans="4:4">
      <c r="D642" s="142"/>
    </row>
    <row r="643" spans="4:4">
      <c r="D643" s="142"/>
    </row>
    <row r="644" spans="4:4">
      <c r="D644" s="142"/>
    </row>
    <row r="645" spans="4:4">
      <c r="D645" s="142"/>
    </row>
    <row r="646" spans="4:4">
      <c r="D646" s="142"/>
    </row>
    <row r="647" spans="4:4">
      <c r="D647" s="142"/>
    </row>
    <row r="648" spans="4:4">
      <c r="D648" s="142"/>
    </row>
    <row r="649" spans="4:4">
      <c r="D649" s="142"/>
    </row>
    <row r="650" spans="4:4">
      <c r="D650" s="142"/>
    </row>
    <row r="651" spans="4:4">
      <c r="D651" s="142"/>
    </row>
    <row r="652" spans="4:4">
      <c r="D652" s="142"/>
    </row>
    <row r="653" spans="4:4">
      <c r="D653" s="142"/>
    </row>
    <row r="654" spans="4:4">
      <c r="D654" s="142"/>
    </row>
    <row r="655" spans="4:4">
      <c r="D655" s="142"/>
    </row>
    <row r="656" spans="4:4">
      <c r="D656" s="142"/>
    </row>
    <row r="657" spans="4:4">
      <c r="D657" s="142"/>
    </row>
    <row r="658" spans="4:4">
      <c r="D658" s="142"/>
    </row>
    <row r="659" spans="4:4">
      <c r="D659" s="142"/>
    </row>
    <row r="660" spans="4:4">
      <c r="D660" s="142"/>
    </row>
    <row r="661" spans="4:4">
      <c r="D661" s="142"/>
    </row>
    <row r="662" spans="4:4">
      <c r="D662" s="142"/>
    </row>
    <row r="663" spans="4:4">
      <c r="D663" s="142"/>
    </row>
    <row r="664" spans="4:4">
      <c r="D664" s="142"/>
    </row>
    <row r="665" spans="4:4">
      <c r="D665" s="142"/>
    </row>
    <row r="666" spans="4:4">
      <c r="D666" s="142"/>
    </row>
    <row r="667" spans="4:4">
      <c r="D667" s="142"/>
    </row>
    <row r="668" spans="4:4">
      <c r="D668" s="142"/>
    </row>
    <row r="669" spans="4:4">
      <c r="D669" s="142"/>
    </row>
    <row r="670" spans="4:4">
      <c r="D670" s="142"/>
    </row>
    <row r="671" spans="4:4">
      <c r="D671" s="142"/>
    </row>
    <row r="672" spans="4:4">
      <c r="D672" s="142"/>
    </row>
    <row r="673" spans="4:4">
      <c r="D673" s="142"/>
    </row>
    <row r="674" spans="4:4">
      <c r="D674" s="142"/>
    </row>
    <row r="675" spans="4:4">
      <c r="D675" s="142"/>
    </row>
    <row r="676" spans="4:4">
      <c r="D676" s="142"/>
    </row>
    <row r="677" spans="4:4">
      <c r="D677" s="142"/>
    </row>
    <row r="678" spans="4:4">
      <c r="D678" s="142"/>
    </row>
    <row r="679" spans="4:4">
      <c r="D679" s="142"/>
    </row>
    <row r="680" spans="4:4">
      <c r="D680" s="142"/>
    </row>
    <row r="681" spans="4:4">
      <c r="D681" s="142"/>
    </row>
    <row r="682" spans="4:4">
      <c r="D682" s="142"/>
    </row>
    <row r="683" spans="4:4">
      <c r="D683" s="142"/>
    </row>
    <row r="684" spans="4:4">
      <c r="D684" s="142"/>
    </row>
    <row r="685" spans="4:4">
      <c r="D685" s="142"/>
    </row>
    <row r="686" spans="4:4">
      <c r="D686" s="142"/>
    </row>
    <row r="687" spans="4:4">
      <c r="D687" s="142"/>
    </row>
    <row r="688" spans="4:4">
      <c r="D688" s="142"/>
    </row>
    <row r="689" spans="4:4">
      <c r="D689" s="142"/>
    </row>
    <row r="690" spans="4:4">
      <c r="D690" s="142"/>
    </row>
    <row r="691" spans="4:4">
      <c r="D691" s="142"/>
    </row>
    <row r="692" spans="4:4">
      <c r="D692" s="142"/>
    </row>
    <row r="693" spans="4:4">
      <c r="D693" s="142"/>
    </row>
    <row r="694" spans="4:4">
      <c r="D694" s="142"/>
    </row>
    <row r="695" spans="4:4">
      <c r="D695" s="142"/>
    </row>
    <row r="696" spans="4:4">
      <c r="D696" s="142"/>
    </row>
    <row r="697" spans="4:4">
      <c r="D697" s="142"/>
    </row>
    <row r="698" spans="4:4">
      <c r="D698" s="142"/>
    </row>
    <row r="699" spans="4:4">
      <c r="D699" s="142"/>
    </row>
    <row r="700" spans="4:4">
      <c r="D700" s="142"/>
    </row>
    <row r="701" spans="4:4">
      <c r="D701" s="142"/>
    </row>
    <row r="702" spans="4:4">
      <c r="D702" s="142"/>
    </row>
    <row r="703" spans="4:4">
      <c r="D703" s="142"/>
    </row>
    <row r="704" spans="4:4">
      <c r="D704" s="142"/>
    </row>
    <row r="705" spans="4:4">
      <c r="D705" s="142"/>
    </row>
    <row r="706" spans="4:4">
      <c r="D706" s="142"/>
    </row>
    <row r="707" spans="4:4">
      <c r="D707" s="142"/>
    </row>
    <row r="708" spans="4:4">
      <c r="D708" s="142"/>
    </row>
    <row r="709" spans="4:4">
      <c r="D709" s="142"/>
    </row>
    <row r="710" spans="4:4">
      <c r="D710" s="142"/>
    </row>
    <row r="711" spans="4:4">
      <c r="D711" s="142"/>
    </row>
    <row r="712" spans="4:4">
      <c r="D712" s="142"/>
    </row>
    <row r="713" spans="4:4">
      <c r="D713" s="142"/>
    </row>
    <row r="714" spans="4:4">
      <c r="D714" s="142"/>
    </row>
    <row r="715" spans="4:4">
      <c r="D715" s="142"/>
    </row>
    <row r="716" spans="4:4">
      <c r="D716" s="142"/>
    </row>
    <row r="717" spans="4:4">
      <c r="D717" s="142"/>
    </row>
    <row r="718" spans="4:4">
      <c r="D718" s="142"/>
    </row>
    <row r="719" spans="4:4">
      <c r="D719" s="142"/>
    </row>
    <row r="720" spans="4:4">
      <c r="D720" s="142"/>
    </row>
    <row r="721" spans="4:4">
      <c r="D721" s="142"/>
    </row>
    <row r="722" spans="4:4">
      <c r="D722" s="142"/>
    </row>
    <row r="723" spans="4:4">
      <c r="D723" s="142"/>
    </row>
    <row r="724" spans="4:4">
      <c r="D724" s="142"/>
    </row>
    <row r="725" spans="4:4">
      <c r="D725" s="142"/>
    </row>
    <row r="726" spans="4:4">
      <c r="D726" s="142"/>
    </row>
    <row r="727" spans="4:4">
      <c r="D727" s="142"/>
    </row>
    <row r="728" spans="4:4">
      <c r="D728" s="142"/>
    </row>
    <row r="729" spans="4:4">
      <c r="D729" s="142"/>
    </row>
    <row r="730" spans="4:4">
      <c r="D730" s="142"/>
    </row>
    <row r="731" spans="4:4">
      <c r="D731" s="142"/>
    </row>
    <row r="732" spans="4:4">
      <c r="D732" s="142"/>
    </row>
    <row r="733" spans="4:4">
      <c r="D733" s="142"/>
    </row>
    <row r="734" spans="4:4">
      <c r="D734" s="142"/>
    </row>
    <row r="735" spans="4:4">
      <c r="D735" s="142"/>
    </row>
    <row r="736" spans="4:4">
      <c r="D736" s="142"/>
    </row>
    <row r="737" spans="4:4">
      <c r="D737" s="142"/>
    </row>
    <row r="738" spans="4:4">
      <c r="D738" s="142"/>
    </row>
    <row r="739" spans="4:4">
      <c r="D739" s="142"/>
    </row>
    <row r="740" spans="4:4">
      <c r="D740" s="142"/>
    </row>
    <row r="741" spans="4:4">
      <c r="D741" s="142"/>
    </row>
    <row r="742" spans="4:4">
      <c r="D742" s="142"/>
    </row>
    <row r="743" spans="4:4">
      <c r="D743" s="142"/>
    </row>
    <row r="744" spans="4:4">
      <c r="D744" s="142"/>
    </row>
    <row r="745" spans="4:4">
      <c r="D745" s="142"/>
    </row>
    <row r="746" spans="4:4">
      <c r="D746" s="142"/>
    </row>
    <row r="747" spans="4:4">
      <c r="D747" s="142"/>
    </row>
    <row r="748" spans="4:4">
      <c r="D748" s="142"/>
    </row>
    <row r="749" spans="4:4">
      <c r="D749" s="142"/>
    </row>
    <row r="750" spans="4:4">
      <c r="D750" s="142"/>
    </row>
    <row r="751" spans="4:4">
      <c r="D751" s="142"/>
    </row>
    <row r="752" spans="4:4">
      <c r="D752" s="142"/>
    </row>
    <row r="753" spans="4:4">
      <c r="D753" s="142"/>
    </row>
    <row r="754" spans="4:4">
      <c r="D754" s="142"/>
    </row>
    <row r="755" spans="4:4">
      <c r="D755" s="142"/>
    </row>
    <row r="756" spans="4:4">
      <c r="D756" s="142"/>
    </row>
    <row r="757" spans="4:4">
      <c r="D757" s="142"/>
    </row>
    <row r="758" spans="4:4">
      <c r="D758" s="142"/>
    </row>
    <row r="759" spans="4:4">
      <c r="D759" s="142"/>
    </row>
    <row r="760" spans="4:4">
      <c r="D760" s="142"/>
    </row>
    <row r="761" spans="4:4">
      <c r="D761" s="142"/>
    </row>
    <row r="762" spans="4:4">
      <c r="D762" s="142"/>
    </row>
    <row r="763" spans="4:4">
      <c r="D763" s="142"/>
    </row>
    <row r="764" spans="4:4">
      <c r="D764" s="142"/>
    </row>
    <row r="765" spans="4:4">
      <c r="D765" s="142"/>
    </row>
    <row r="766" spans="4:4">
      <c r="D766" s="142"/>
    </row>
    <row r="767" spans="4:4">
      <c r="D767" s="142"/>
    </row>
    <row r="768" spans="4:4">
      <c r="D768" s="142"/>
    </row>
    <row r="769" spans="4:4">
      <c r="D769" s="142"/>
    </row>
    <row r="770" spans="4:4">
      <c r="D770" s="142"/>
    </row>
    <row r="771" spans="4:4">
      <c r="D771" s="142"/>
    </row>
    <row r="772" spans="4:4">
      <c r="D772" s="142"/>
    </row>
    <row r="773" spans="4:4">
      <c r="D773" s="142"/>
    </row>
    <row r="774" spans="4:4">
      <c r="D774" s="142"/>
    </row>
    <row r="775" spans="4:4">
      <c r="D775" s="142"/>
    </row>
    <row r="776" spans="4:4">
      <c r="D776" s="142"/>
    </row>
    <row r="777" spans="4:4">
      <c r="D777" s="142"/>
    </row>
    <row r="778" spans="4:4">
      <c r="D778" s="142"/>
    </row>
    <row r="779" spans="4:4">
      <c r="D779" s="142"/>
    </row>
    <row r="780" spans="4:4">
      <c r="D780" s="142"/>
    </row>
    <row r="781" spans="4:4">
      <c r="D781" s="142"/>
    </row>
    <row r="782" spans="4:4">
      <c r="D782" s="142"/>
    </row>
    <row r="783" spans="4:4">
      <c r="D783" s="142"/>
    </row>
    <row r="784" spans="4:4">
      <c r="D784" s="142"/>
    </row>
    <row r="785" spans="4:4">
      <c r="D785" s="142"/>
    </row>
    <row r="786" spans="4:4">
      <c r="D786" s="142"/>
    </row>
    <row r="787" spans="4:4">
      <c r="D787" s="142"/>
    </row>
    <row r="788" spans="4:4">
      <c r="D788" s="142"/>
    </row>
    <row r="789" spans="4:4">
      <c r="D789" s="142"/>
    </row>
    <row r="790" spans="4:4">
      <c r="D790" s="142"/>
    </row>
    <row r="791" spans="4:4">
      <c r="D791" s="142"/>
    </row>
    <row r="792" spans="4:4">
      <c r="D792" s="142"/>
    </row>
    <row r="793" spans="4:4">
      <c r="D793" s="142"/>
    </row>
    <row r="794" spans="4:4">
      <c r="D794" s="142"/>
    </row>
    <row r="795" spans="4:4">
      <c r="D795" s="142"/>
    </row>
    <row r="796" spans="4:4">
      <c r="D796" s="142"/>
    </row>
    <row r="797" spans="4:4">
      <c r="D797" s="142"/>
    </row>
    <row r="798" spans="4:4">
      <c r="D798" s="142"/>
    </row>
    <row r="799" spans="4:4">
      <c r="D799" s="142"/>
    </row>
    <row r="800" spans="4:4">
      <c r="D800" s="142"/>
    </row>
    <row r="801" spans="4:4">
      <c r="D801" s="142"/>
    </row>
    <row r="802" spans="4:4">
      <c r="D802" s="142"/>
    </row>
    <row r="803" spans="4:4">
      <c r="D803" s="142"/>
    </row>
    <row r="804" spans="4:4">
      <c r="D804" s="142"/>
    </row>
    <row r="805" spans="4:4">
      <c r="D805" s="142"/>
    </row>
    <row r="806" spans="4:4">
      <c r="D806" s="142"/>
    </row>
    <row r="807" spans="4:4">
      <c r="D807" s="142"/>
    </row>
    <row r="808" spans="4:4">
      <c r="D808" s="142"/>
    </row>
    <row r="809" spans="4:4">
      <c r="D809" s="142"/>
    </row>
    <row r="810" spans="4:4">
      <c r="D810" s="142"/>
    </row>
    <row r="811" spans="4:4">
      <c r="D811" s="142"/>
    </row>
    <row r="812" spans="4:4">
      <c r="D812" s="142"/>
    </row>
    <row r="813" spans="4:4">
      <c r="D813" s="142"/>
    </row>
    <row r="814" spans="4:4">
      <c r="D814" s="142"/>
    </row>
    <row r="815" spans="4:4">
      <c r="D815" s="142"/>
    </row>
    <row r="816" spans="4:4">
      <c r="D816" s="142"/>
    </row>
    <row r="817" spans="4:4">
      <c r="D817" s="142"/>
    </row>
    <row r="818" spans="4:4">
      <c r="D818" s="142"/>
    </row>
    <row r="819" spans="4:4">
      <c r="D819" s="142"/>
    </row>
    <row r="820" spans="4:4">
      <c r="D820" s="142"/>
    </row>
    <row r="821" spans="4:4">
      <c r="D821" s="142"/>
    </row>
    <row r="822" spans="4:4">
      <c r="D822" s="142"/>
    </row>
    <row r="823" spans="4:4">
      <c r="D823" s="142"/>
    </row>
    <row r="824" spans="4:4">
      <c r="D824" s="142"/>
    </row>
    <row r="825" spans="4:4">
      <c r="D825" s="142"/>
    </row>
    <row r="826" spans="4:4">
      <c r="D826" s="142"/>
    </row>
    <row r="827" spans="4:4">
      <c r="D827" s="142"/>
    </row>
    <row r="828" spans="4:4">
      <c r="D828" s="142"/>
    </row>
    <row r="829" spans="4:4">
      <c r="D829" s="142"/>
    </row>
    <row r="830" spans="4:4">
      <c r="D830" s="142"/>
    </row>
    <row r="831" spans="4:4">
      <c r="D831" s="142"/>
    </row>
    <row r="832" spans="4:4">
      <c r="D832" s="142"/>
    </row>
    <row r="833" spans="4:4">
      <c r="D833" s="142"/>
    </row>
    <row r="834" spans="4:4">
      <c r="D834" s="142"/>
    </row>
    <row r="835" spans="4:4">
      <c r="D835" s="142"/>
    </row>
    <row r="836" spans="4:4">
      <c r="D836" s="142"/>
    </row>
    <row r="837" spans="4:4">
      <c r="D837" s="142"/>
    </row>
    <row r="838" spans="4:4">
      <c r="D838" s="142"/>
    </row>
    <row r="839" spans="4:4">
      <c r="D839" s="142"/>
    </row>
    <row r="840" spans="4:4">
      <c r="D840" s="142"/>
    </row>
    <row r="841" spans="4:4">
      <c r="D841" s="142"/>
    </row>
    <row r="842" spans="4:4">
      <c r="D842" s="142"/>
    </row>
    <row r="843" spans="4:4">
      <c r="D843" s="142"/>
    </row>
    <row r="844" spans="4:4">
      <c r="D844" s="142"/>
    </row>
    <row r="845" spans="4:4">
      <c r="D845" s="142"/>
    </row>
    <row r="846" spans="4:4">
      <c r="D846" s="142"/>
    </row>
    <row r="847" spans="4:4">
      <c r="D847" s="142"/>
    </row>
    <row r="848" spans="4:4">
      <c r="D848" s="142"/>
    </row>
    <row r="849" spans="4:4">
      <c r="D849" s="142"/>
    </row>
    <row r="850" spans="4:4">
      <c r="D850" s="142"/>
    </row>
    <row r="851" spans="4:4">
      <c r="D851" s="142"/>
    </row>
    <row r="852" spans="4:4">
      <c r="D852" s="142"/>
    </row>
    <row r="853" spans="4:4">
      <c r="D853" s="142"/>
    </row>
    <row r="854" spans="4:4">
      <c r="D854" s="142"/>
    </row>
    <row r="855" spans="4:4">
      <c r="D855" s="142"/>
    </row>
    <row r="856" spans="4:4">
      <c r="D856" s="142"/>
    </row>
    <row r="857" spans="4:4">
      <c r="D857" s="142"/>
    </row>
    <row r="858" spans="4:4">
      <c r="D858" s="142"/>
    </row>
    <row r="859" spans="4:4">
      <c r="D859" s="142"/>
    </row>
    <row r="860" spans="4:4">
      <c r="D860" s="142"/>
    </row>
    <row r="861" spans="4:4">
      <c r="D861" s="142"/>
    </row>
    <row r="862" spans="4:4">
      <c r="D862" s="142"/>
    </row>
    <row r="863" spans="4:4">
      <c r="D863" s="142"/>
    </row>
    <row r="864" spans="4:4">
      <c r="D864" s="142"/>
    </row>
    <row r="865" spans="4:4">
      <c r="D865" s="142"/>
    </row>
    <row r="866" spans="4:4">
      <c r="D866" s="142"/>
    </row>
    <row r="867" spans="4:4">
      <c r="D867" s="142"/>
    </row>
    <row r="868" spans="4:4">
      <c r="D868" s="142"/>
    </row>
    <row r="869" spans="4:4">
      <c r="D869" s="142"/>
    </row>
    <row r="870" spans="4:4">
      <c r="D870" s="142"/>
    </row>
    <row r="871" spans="4:4">
      <c r="D871" s="142"/>
    </row>
    <row r="872" spans="4:4">
      <c r="D872" s="142"/>
    </row>
    <row r="873" spans="4:4">
      <c r="D873" s="142"/>
    </row>
    <row r="874" spans="4:4">
      <c r="D874" s="142"/>
    </row>
    <row r="875" spans="4:4">
      <c r="D875" s="142"/>
    </row>
    <row r="876" spans="4:4">
      <c r="D876" s="142"/>
    </row>
    <row r="877" spans="4:4">
      <c r="D877" s="142"/>
    </row>
    <row r="878" spans="4:4">
      <c r="D878" s="142"/>
    </row>
    <row r="879" spans="4:4">
      <c r="D879" s="142"/>
    </row>
    <row r="880" spans="4:4">
      <c r="D880" s="142"/>
    </row>
    <row r="881" spans="4:4">
      <c r="D881" s="142"/>
    </row>
    <row r="882" spans="4:4">
      <c r="D882" s="142"/>
    </row>
    <row r="883" spans="4:4">
      <c r="D883" s="142"/>
    </row>
    <row r="884" spans="4:4">
      <c r="D884" s="142"/>
    </row>
    <row r="885" spans="4:4">
      <c r="D885" s="142"/>
    </row>
    <row r="886" spans="4:4">
      <c r="D886" s="142"/>
    </row>
    <row r="887" spans="4:4">
      <c r="D887" s="142"/>
    </row>
    <row r="888" spans="4:4">
      <c r="D888" s="142"/>
    </row>
    <row r="889" spans="4:4">
      <c r="D889" s="142"/>
    </row>
    <row r="890" spans="4:4">
      <c r="D890" s="142"/>
    </row>
    <row r="891" spans="4:4">
      <c r="D891" s="142"/>
    </row>
    <row r="892" spans="4:4">
      <c r="D892" s="142"/>
    </row>
    <row r="893" spans="4:4">
      <c r="D893" s="142"/>
    </row>
    <row r="894" spans="4:4">
      <c r="D894" s="142"/>
    </row>
    <row r="895" spans="4:4">
      <c r="D895" s="142"/>
    </row>
    <row r="896" spans="4:4">
      <c r="D896" s="142"/>
    </row>
    <row r="897" spans="4:4">
      <c r="D897" s="142"/>
    </row>
    <row r="898" spans="4:4">
      <c r="D898" s="142"/>
    </row>
    <row r="899" spans="4:4">
      <c r="D899" s="142"/>
    </row>
    <row r="900" spans="4:4">
      <c r="D900" s="142"/>
    </row>
    <row r="901" spans="4:4">
      <c r="D901" s="142"/>
    </row>
    <row r="902" spans="4:4">
      <c r="D902" s="142"/>
    </row>
    <row r="903" spans="4:4">
      <c r="D903" s="142"/>
    </row>
    <row r="904" spans="4:4">
      <c r="D904" s="142"/>
    </row>
    <row r="905" spans="4:4">
      <c r="D905" s="142"/>
    </row>
    <row r="906" spans="4:4">
      <c r="D906" s="142"/>
    </row>
    <row r="907" spans="4:4">
      <c r="D907" s="142"/>
    </row>
    <row r="908" spans="4:4">
      <c r="D908" s="142"/>
    </row>
    <row r="909" spans="4:4">
      <c r="D909" s="142"/>
    </row>
    <row r="910" spans="4:4">
      <c r="D910" s="142"/>
    </row>
    <row r="911" spans="4:4">
      <c r="D911" s="142"/>
    </row>
    <row r="912" spans="4:4">
      <c r="D912" s="142"/>
    </row>
    <row r="913" spans="4:4">
      <c r="D913" s="142"/>
    </row>
    <row r="914" spans="4:4">
      <c r="D914" s="142"/>
    </row>
    <row r="915" spans="4:4">
      <c r="D915" s="142"/>
    </row>
    <row r="916" spans="4:4">
      <c r="D916" s="142"/>
    </row>
    <row r="917" spans="4:4">
      <c r="D917" s="142"/>
    </row>
    <row r="918" spans="4:4">
      <c r="D918" s="142"/>
    </row>
    <row r="919" spans="4:4">
      <c r="D919" s="142"/>
    </row>
    <row r="920" spans="4:4">
      <c r="D920" s="142"/>
    </row>
    <row r="921" spans="4:4">
      <c r="D921" s="142"/>
    </row>
    <row r="922" spans="4:4">
      <c r="D922" s="142"/>
    </row>
    <row r="923" spans="4:4">
      <c r="D923" s="142"/>
    </row>
    <row r="924" spans="4:4">
      <c r="D924" s="142"/>
    </row>
    <row r="925" spans="4:4">
      <c r="D925" s="142"/>
    </row>
    <row r="926" spans="4:4">
      <c r="D926" s="142"/>
    </row>
    <row r="927" spans="4:4">
      <c r="D927" s="142"/>
    </row>
    <row r="928" spans="4:4">
      <c r="D928" s="142"/>
    </row>
    <row r="929" spans="4:4">
      <c r="D929" s="142"/>
    </row>
    <row r="930" spans="4:4">
      <c r="D930" s="142"/>
    </row>
    <row r="931" spans="4:4">
      <c r="D931" s="142"/>
    </row>
    <row r="932" spans="4:4">
      <c r="D932" s="142"/>
    </row>
    <row r="933" spans="4:4">
      <c r="D933" s="142"/>
    </row>
    <row r="934" spans="4:4">
      <c r="D934" s="142"/>
    </row>
    <row r="935" spans="4:4">
      <c r="D935" s="142"/>
    </row>
    <row r="936" spans="4:4">
      <c r="D936" s="142"/>
    </row>
    <row r="937" spans="4:4">
      <c r="D937" s="142"/>
    </row>
    <row r="938" spans="4:4">
      <c r="D938" s="142"/>
    </row>
    <row r="939" spans="4:4">
      <c r="D939" s="142"/>
    </row>
    <row r="940" spans="4:4">
      <c r="D940" s="142"/>
    </row>
    <row r="941" spans="4:4">
      <c r="D941" s="142"/>
    </row>
    <row r="942" spans="4:4">
      <c r="D942" s="142"/>
    </row>
    <row r="943" spans="4:4">
      <c r="D943" s="142"/>
    </row>
    <row r="944" spans="4:4">
      <c r="D944" s="142"/>
    </row>
    <row r="945" spans="4:4">
      <c r="D945" s="142"/>
    </row>
    <row r="946" spans="4:4">
      <c r="D946" s="142"/>
    </row>
    <row r="947" spans="4:4">
      <c r="D947" s="142"/>
    </row>
    <row r="948" spans="4:4">
      <c r="D948" s="142"/>
    </row>
    <row r="949" spans="4:4">
      <c r="D949" s="142"/>
    </row>
    <row r="950" spans="4:4">
      <c r="D950" s="142"/>
    </row>
    <row r="951" spans="4:4">
      <c r="D951" s="142"/>
    </row>
    <row r="952" spans="4:4">
      <c r="D952" s="142"/>
    </row>
    <row r="953" spans="4:4">
      <c r="D953" s="142"/>
    </row>
    <row r="954" spans="4:4">
      <c r="D954" s="142"/>
    </row>
    <row r="955" spans="4:4">
      <c r="D955" s="142"/>
    </row>
    <row r="956" spans="4:4">
      <c r="D956" s="142"/>
    </row>
    <row r="957" spans="4:4">
      <c r="D957" s="142"/>
    </row>
    <row r="958" spans="4:4">
      <c r="D958" s="142"/>
    </row>
    <row r="959" spans="4:4">
      <c r="D959" s="142"/>
    </row>
    <row r="960" spans="4:4">
      <c r="D960" s="142"/>
    </row>
    <row r="961" spans="4:4">
      <c r="D961" s="142"/>
    </row>
    <row r="962" spans="4:4">
      <c r="D962" s="142"/>
    </row>
    <row r="963" spans="4:4">
      <c r="D963" s="142"/>
    </row>
    <row r="964" spans="4:4">
      <c r="D964" s="142"/>
    </row>
    <row r="965" spans="4:4">
      <c r="D965" s="142"/>
    </row>
    <row r="966" spans="4:4">
      <c r="D966" s="142"/>
    </row>
    <row r="967" spans="4:4">
      <c r="D967" s="142"/>
    </row>
    <row r="968" spans="4:4">
      <c r="D968" s="142"/>
    </row>
    <row r="969" spans="4:4">
      <c r="D969" s="142"/>
    </row>
    <row r="970" spans="4:4">
      <c r="D970" s="142"/>
    </row>
    <row r="971" spans="4:4">
      <c r="D971" s="142"/>
    </row>
    <row r="972" spans="4:4">
      <c r="D972" s="142"/>
    </row>
    <row r="973" spans="4:4">
      <c r="D973" s="142"/>
    </row>
    <row r="974" spans="4:4">
      <c r="D974" s="142"/>
    </row>
    <row r="975" spans="4:4">
      <c r="D975" s="142"/>
    </row>
    <row r="976" spans="4:4">
      <c r="D976" s="142"/>
    </row>
    <row r="977" spans="4:4">
      <c r="D977" s="142"/>
    </row>
    <row r="978" spans="4:4">
      <c r="D978" s="142"/>
    </row>
    <row r="979" spans="4:4">
      <c r="D979" s="142"/>
    </row>
    <row r="980" spans="4:4">
      <c r="D980" s="142"/>
    </row>
    <row r="981" spans="4:4">
      <c r="D981" s="142"/>
    </row>
    <row r="982" spans="4:4">
      <c r="D982" s="142"/>
    </row>
    <row r="983" spans="4:4">
      <c r="D983" s="142"/>
    </row>
    <row r="984" spans="4:4">
      <c r="D984" s="142"/>
    </row>
    <row r="985" spans="4:4">
      <c r="D985" s="142"/>
    </row>
    <row r="986" spans="4:4">
      <c r="D986" s="142"/>
    </row>
    <row r="987" spans="4:4">
      <c r="D987" s="142"/>
    </row>
    <row r="988" spans="4:4">
      <c r="D988" s="142"/>
    </row>
    <row r="989" spans="4:4">
      <c r="D989" s="142"/>
    </row>
    <row r="990" spans="4:4">
      <c r="D990" s="142"/>
    </row>
    <row r="991" spans="4:4">
      <c r="D991" s="142"/>
    </row>
    <row r="992" spans="4:4">
      <c r="D992" s="142"/>
    </row>
    <row r="993" spans="4:4">
      <c r="D993" s="142"/>
    </row>
    <row r="994" spans="4:4">
      <c r="D994" s="142"/>
    </row>
    <row r="995" spans="4:4">
      <c r="D995" s="142"/>
    </row>
    <row r="996" spans="4:4">
      <c r="D996" s="142"/>
    </row>
    <row r="997" spans="4:4">
      <c r="D997" s="142"/>
    </row>
    <row r="998" spans="4:4">
      <c r="D998" s="142"/>
    </row>
    <row r="999" spans="4:4">
      <c r="D999" s="142"/>
    </row>
    <row r="1000" spans="4:4">
      <c r="D1000" s="142"/>
    </row>
    <row r="1001" spans="4:4">
      <c r="D1001" s="142"/>
    </row>
    <row r="1002" spans="4:4">
      <c r="D1002" s="142"/>
    </row>
    <row r="1003" spans="4:4">
      <c r="D1003" s="142"/>
    </row>
    <row r="1004" spans="4:4">
      <c r="D1004" s="142"/>
    </row>
    <row r="1005" spans="4:4">
      <c r="D1005" s="142"/>
    </row>
    <row r="1006" spans="4:4">
      <c r="D1006" s="142"/>
    </row>
    <row r="1007" spans="4:4">
      <c r="D1007" s="142"/>
    </row>
    <row r="1008" spans="4:4">
      <c r="D1008" s="142"/>
    </row>
    <row r="1009" spans="4:4">
      <c r="D1009" s="142"/>
    </row>
    <row r="1010" spans="4:4">
      <c r="D1010" s="142"/>
    </row>
    <row r="1011" spans="4:4">
      <c r="D1011" s="142"/>
    </row>
    <row r="1012" spans="4:4">
      <c r="D1012" s="142"/>
    </row>
    <row r="1013" spans="4:4">
      <c r="D1013" s="142"/>
    </row>
    <row r="1014" spans="4:4">
      <c r="D1014" s="142"/>
    </row>
    <row r="1015" spans="4:4">
      <c r="D1015" s="142"/>
    </row>
    <row r="1016" spans="4:4">
      <c r="D1016" s="142"/>
    </row>
    <row r="1017" spans="4:4">
      <c r="D1017" s="142"/>
    </row>
    <row r="1018" spans="4:4">
      <c r="D1018" s="142"/>
    </row>
    <row r="1019" spans="4:4">
      <c r="D1019" s="142"/>
    </row>
    <row r="1020" spans="4:4">
      <c r="D1020" s="142"/>
    </row>
    <row r="1021" spans="4:4">
      <c r="D1021" s="142"/>
    </row>
    <row r="1022" spans="4:4">
      <c r="D1022" s="142"/>
    </row>
    <row r="1023" spans="4:4">
      <c r="D1023" s="142"/>
    </row>
    <row r="1024" spans="4:4">
      <c r="D1024" s="142"/>
    </row>
    <row r="1025" spans="4:4">
      <c r="D1025" s="142"/>
    </row>
    <row r="1026" spans="4:4">
      <c r="D1026" s="142"/>
    </row>
    <row r="1027" spans="4:4">
      <c r="D1027" s="142"/>
    </row>
    <row r="1028" spans="4:4">
      <c r="D1028" s="142"/>
    </row>
    <row r="1029" spans="4:4">
      <c r="D1029" s="142"/>
    </row>
    <row r="1030" spans="4:4">
      <c r="D1030" s="142"/>
    </row>
    <row r="1031" spans="4:4">
      <c r="D1031" s="142"/>
    </row>
    <row r="1032" spans="4:4">
      <c r="D1032" s="142"/>
    </row>
    <row r="1033" spans="4:4">
      <c r="D1033" s="142"/>
    </row>
    <row r="1034" spans="4:4">
      <c r="D1034" s="142"/>
    </row>
    <row r="1035" spans="4:4">
      <c r="D1035" s="142"/>
    </row>
    <row r="1036" spans="4:4">
      <c r="D1036" s="142"/>
    </row>
    <row r="1037" spans="4:4">
      <c r="D1037" s="142"/>
    </row>
    <row r="1038" spans="4:4">
      <c r="D1038" s="142"/>
    </row>
    <row r="1039" spans="4:4">
      <c r="D1039" s="142"/>
    </row>
    <row r="1040" spans="4:4">
      <c r="D1040" s="142"/>
    </row>
    <row r="1041" spans="4:4">
      <c r="D1041" s="142"/>
    </row>
    <row r="1042" spans="4:4">
      <c r="D1042" s="142"/>
    </row>
    <row r="1043" spans="4:4">
      <c r="D1043" s="142"/>
    </row>
    <row r="1044" spans="4:4">
      <c r="D1044" s="142"/>
    </row>
    <row r="1045" spans="4:4">
      <c r="D1045" s="142"/>
    </row>
    <row r="1046" spans="4:4">
      <c r="D1046" s="142"/>
    </row>
    <row r="1047" spans="4:4">
      <c r="D1047" s="142"/>
    </row>
    <row r="1048" spans="4:4">
      <c r="D1048" s="142"/>
    </row>
    <row r="1049" spans="4:4">
      <c r="D1049" s="142"/>
    </row>
    <row r="1050" spans="4:4">
      <c r="D1050" s="142"/>
    </row>
    <row r="1051" spans="4:4">
      <c r="D1051" s="142"/>
    </row>
    <row r="1052" spans="4:4">
      <c r="D1052" s="142"/>
    </row>
    <row r="1053" spans="4:4">
      <c r="D1053" s="142"/>
    </row>
    <row r="1054" spans="4:4">
      <c r="D1054" s="142"/>
    </row>
    <row r="1055" spans="4:4">
      <c r="D1055" s="142"/>
    </row>
    <row r="1056" spans="4:4">
      <c r="D1056" s="142"/>
    </row>
    <row r="1057" spans="4:4">
      <c r="D1057" s="142"/>
    </row>
    <row r="1058" spans="4:4">
      <c r="D1058" s="142"/>
    </row>
    <row r="1059" spans="4:4">
      <c r="D1059" s="142"/>
    </row>
    <row r="1060" spans="4:4">
      <c r="D1060" s="142"/>
    </row>
    <row r="1061" spans="4:4">
      <c r="D1061" s="142"/>
    </row>
    <row r="1062" spans="4:4">
      <c r="D1062" s="142"/>
    </row>
    <row r="1063" spans="4:4">
      <c r="D1063" s="142"/>
    </row>
    <row r="1064" spans="4:4">
      <c r="D1064" s="142"/>
    </row>
    <row r="1065" spans="4:4">
      <c r="D1065" s="142"/>
    </row>
    <row r="1066" spans="4:4">
      <c r="D1066" s="142"/>
    </row>
    <row r="1067" spans="4:4">
      <c r="D1067" s="142"/>
    </row>
    <row r="1068" spans="4:4">
      <c r="D1068" s="142"/>
    </row>
    <row r="1069" spans="4:4">
      <c r="D1069" s="142"/>
    </row>
    <row r="1070" spans="4:4">
      <c r="D1070" s="142"/>
    </row>
    <row r="1071" spans="4:4">
      <c r="D1071" s="142"/>
    </row>
    <row r="1072" spans="4:4">
      <c r="D1072" s="142"/>
    </row>
    <row r="1073" spans="4:4">
      <c r="D1073" s="142"/>
    </row>
    <row r="1074" spans="4:4">
      <c r="D1074" s="142"/>
    </row>
    <row r="1075" spans="4:4">
      <c r="D1075" s="142"/>
    </row>
    <row r="1076" spans="4:4">
      <c r="D1076" s="142"/>
    </row>
    <row r="1077" spans="4:4">
      <c r="D1077" s="142"/>
    </row>
    <row r="1078" spans="4:4">
      <c r="D1078" s="142"/>
    </row>
    <row r="1079" spans="4:4">
      <c r="D1079" s="142"/>
    </row>
    <row r="1080" spans="4:4">
      <c r="D1080" s="142"/>
    </row>
    <row r="1081" spans="4:4">
      <c r="D1081" s="142"/>
    </row>
    <row r="1082" spans="4:4">
      <c r="D1082" s="142"/>
    </row>
    <row r="1083" spans="4:4">
      <c r="D1083" s="142"/>
    </row>
    <row r="1084" spans="4:4">
      <c r="D1084" s="142"/>
    </row>
    <row r="1085" spans="4:4">
      <c r="D1085" s="142"/>
    </row>
    <row r="1086" spans="4:4">
      <c r="D1086" s="142"/>
    </row>
    <row r="1087" spans="4:4">
      <c r="D1087" s="142"/>
    </row>
    <row r="1088" spans="4:4">
      <c r="D1088" s="142"/>
    </row>
    <row r="1089" spans="4:4">
      <c r="D1089" s="142"/>
    </row>
    <row r="1090" spans="4:4">
      <c r="D1090" s="142"/>
    </row>
    <row r="1091" spans="4:4">
      <c r="D1091" s="142"/>
    </row>
    <row r="1092" spans="4:4">
      <c r="D1092" s="142"/>
    </row>
    <row r="1093" spans="4:4">
      <c r="D1093" s="142"/>
    </row>
    <row r="1094" spans="4:4">
      <c r="D1094" s="142"/>
    </row>
    <row r="1095" spans="4:4">
      <c r="D1095" s="142"/>
    </row>
    <row r="1096" spans="4:4">
      <c r="D1096" s="142"/>
    </row>
    <row r="1097" spans="4:4">
      <c r="D1097" s="142"/>
    </row>
    <row r="1098" spans="4:4">
      <c r="D1098" s="142"/>
    </row>
    <row r="1099" spans="4:4">
      <c r="D1099" s="142"/>
    </row>
    <row r="1100" spans="4:4">
      <c r="D1100" s="142"/>
    </row>
    <row r="1101" spans="4:4">
      <c r="D1101" s="142"/>
    </row>
    <row r="1102" spans="4:4">
      <c r="D1102" s="142"/>
    </row>
    <row r="1103" spans="4:4">
      <c r="D1103" s="142"/>
    </row>
    <row r="1104" spans="4:4">
      <c r="D1104" s="142"/>
    </row>
    <row r="1105" spans="4:4">
      <c r="D1105" s="142"/>
    </row>
    <row r="1106" spans="4:4">
      <c r="D1106" s="142"/>
    </row>
    <row r="1107" spans="4:4">
      <c r="D1107" s="142"/>
    </row>
    <row r="1108" spans="4:4">
      <c r="D1108" s="142"/>
    </row>
    <row r="1109" spans="4:4">
      <c r="D1109" s="142"/>
    </row>
    <row r="1110" spans="4:4">
      <c r="D1110" s="142"/>
    </row>
    <row r="1111" spans="4:4">
      <c r="D1111" s="142"/>
    </row>
    <row r="1112" spans="4:4">
      <c r="D1112" s="142"/>
    </row>
    <row r="1113" spans="4:4">
      <c r="D1113" s="142"/>
    </row>
    <row r="1114" spans="4:4">
      <c r="D1114" s="142"/>
    </row>
    <row r="1115" spans="4:4">
      <c r="D1115" s="142"/>
    </row>
    <row r="1116" spans="4:4">
      <c r="D1116" s="142"/>
    </row>
    <row r="1117" spans="4:4">
      <c r="D1117" s="142"/>
    </row>
    <row r="1118" spans="4:4">
      <c r="D1118" s="142"/>
    </row>
    <row r="1119" spans="4:4">
      <c r="D1119" s="142"/>
    </row>
    <row r="1120" spans="4:4">
      <c r="D1120" s="142"/>
    </row>
    <row r="1121" spans="4:4">
      <c r="D1121" s="142"/>
    </row>
    <row r="1122" spans="4:4">
      <c r="D1122" s="142"/>
    </row>
    <row r="1123" spans="4:4">
      <c r="D1123" s="142"/>
    </row>
    <row r="1124" spans="4:4">
      <c r="D1124" s="142"/>
    </row>
    <row r="1125" spans="4:4">
      <c r="D1125" s="142"/>
    </row>
    <row r="1126" spans="4:4">
      <c r="D1126" s="142"/>
    </row>
    <row r="1127" spans="4:4">
      <c r="D1127" s="142"/>
    </row>
    <row r="1128" spans="4:4">
      <c r="D1128" s="142"/>
    </row>
    <row r="1129" spans="4:4">
      <c r="D1129" s="142"/>
    </row>
    <row r="1130" spans="4:4">
      <c r="D1130" s="142"/>
    </row>
    <row r="1131" spans="4:4">
      <c r="D1131" s="142"/>
    </row>
    <row r="1132" spans="4:4">
      <c r="D1132" s="142"/>
    </row>
    <row r="1133" spans="4:4">
      <c r="D1133" s="142"/>
    </row>
    <row r="1134" spans="4:4">
      <c r="D1134" s="142"/>
    </row>
    <row r="1135" spans="4:4">
      <c r="D1135" s="142"/>
    </row>
    <row r="1136" spans="4:4">
      <c r="D1136" s="142"/>
    </row>
    <row r="1137" spans="4:4">
      <c r="D1137" s="142"/>
    </row>
    <row r="1138" spans="4:4">
      <c r="D1138" s="142"/>
    </row>
    <row r="1139" spans="4:4">
      <c r="D1139" s="142"/>
    </row>
    <row r="1140" spans="4:4">
      <c r="D1140" s="142"/>
    </row>
    <row r="1141" spans="4:4">
      <c r="D1141" s="142"/>
    </row>
    <row r="1142" spans="4:4">
      <c r="D1142" s="142"/>
    </row>
    <row r="1143" spans="4:4">
      <c r="D1143" s="142"/>
    </row>
    <row r="1144" spans="4:4">
      <c r="D1144" s="142"/>
    </row>
    <row r="1145" spans="4:4">
      <c r="D1145" s="142"/>
    </row>
    <row r="1146" spans="4:4">
      <c r="D1146" s="142"/>
    </row>
    <row r="1147" spans="4:4">
      <c r="D1147" s="142"/>
    </row>
    <row r="1148" spans="4:4">
      <c r="D1148" s="142"/>
    </row>
    <row r="1149" spans="4:4">
      <c r="D1149" s="142"/>
    </row>
    <row r="1150" spans="4:4">
      <c r="D1150" s="142"/>
    </row>
    <row r="1151" spans="4:4">
      <c r="D1151" s="142"/>
    </row>
    <row r="1152" spans="4:4">
      <c r="D1152" s="142"/>
    </row>
    <row r="1153" spans="4:4">
      <c r="D1153" s="142"/>
    </row>
    <row r="1154" spans="4:4">
      <c r="D1154" s="142"/>
    </row>
    <row r="1155" spans="4:4">
      <c r="D1155" s="142"/>
    </row>
    <row r="1156" spans="4:4">
      <c r="D1156" s="142"/>
    </row>
    <row r="1157" spans="4:4">
      <c r="D1157" s="142"/>
    </row>
    <row r="1158" spans="4:4">
      <c r="D1158" s="142"/>
    </row>
    <row r="1159" spans="4:4">
      <c r="D1159" s="142"/>
    </row>
    <row r="1160" spans="4:4">
      <c r="D1160" s="142"/>
    </row>
    <row r="1161" spans="4:4">
      <c r="D1161" s="142"/>
    </row>
    <row r="1162" spans="4:4">
      <c r="D1162" s="142"/>
    </row>
    <row r="1163" spans="4:4">
      <c r="D1163" s="142"/>
    </row>
    <row r="1164" spans="4:4">
      <c r="D1164" s="142"/>
    </row>
    <row r="1165" spans="4:4">
      <c r="D1165" s="142"/>
    </row>
    <row r="1166" spans="4:4">
      <c r="D1166" s="142"/>
    </row>
    <row r="1167" spans="4:4">
      <c r="D1167" s="142"/>
    </row>
    <row r="1168" spans="4:4">
      <c r="D1168" s="142"/>
    </row>
    <row r="1169" spans="4:4">
      <c r="D1169" s="142"/>
    </row>
    <row r="1170" spans="4:4">
      <c r="D1170" s="142"/>
    </row>
    <row r="1171" spans="4:4">
      <c r="D1171" s="142"/>
    </row>
    <row r="1172" spans="4:4">
      <c r="D1172" s="142"/>
    </row>
    <row r="1173" spans="4:4">
      <c r="D1173" s="142"/>
    </row>
    <row r="1174" spans="4:4">
      <c r="D1174" s="142"/>
    </row>
    <row r="1175" spans="4:4">
      <c r="D1175" s="142"/>
    </row>
    <row r="1176" spans="4:4">
      <c r="D1176" s="142"/>
    </row>
    <row r="1177" spans="4:4">
      <c r="D1177" s="142"/>
    </row>
    <row r="1178" spans="4:4">
      <c r="D1178" s="142"/>
    </row>
    <row r="1179" spans="4:4">
      <c r="D1179" s="142"/>
    </row>
    <row r="1180" spans="4:4">
      <c r="D1180" s="142"/>
    </row>
    <row r="1181" spans="4:4">
      <c r="D1181" s="142"/>
    </row>
    <row r="1182" spans="4:4">
      <c r="D1182" s="142"/>
    </row>
    <row r="1183" spans="4:4">
      <c r="D1183" s="142"/>
    </row>
    <row r="1184" spans="4:4">
      <c r="D1184" s="142"/>
    </row>
    <row r="1185" spans="4:4">
      <c r="D1185" s="142"/>
    </row>
    <row r="1186" spans="4:4">
      <c r="D1186" s="142"/>
    </row>
    <row r="1187" spans="4:4">
      <c r="D1187" s="142"/>
    </row>
    <row r="1188" spans="4:4">
      <c r="D1188" s="142"/>
    </row>
    <row r="1189" spans="4:4">
      <c r="D1189" s="142"/>
    </row>
    <row r="1190" spans="4:4">
      <c r="D1190" s="142"/>
    </row>
    <row r="1191" spans="4:4">
      <c r="D1191" s="142"/>
    </row>
    <row r="1192" spans="4:4">
      <c r="D1192" s="142"/>
    </row>
    <row r="1193" spans="4:4">
      <c r="D1193" s="142"/>
    </row>
    <row r="1194" spans="4:4">
      <c r="D1194" s="142"/>
    </row>
    <row r="1195" spans="4:4">
      <c r="D1195" s="142"/>
    </row>
    <row r="1196" spans="4:4">
      <c r="D1196" s="142"/>
    </row>
    <row r="1197" spans="4:4">
      <c r="D1197" s="142"/>
    </row>
    <row r="1198" spans="4:4">
      <c r="D1198" s="142"/>
    </row>
    <row r="1199" spans="4:4">
      <c r="D1199" s="142"/>
    </row>
    <row r="1200" spans="4:4">
      <c r="D1200" s="142"/>
    </row>
    <row r="1201" spans="4:4">
      <c r="D1201" s="142"/>
    </row>
    <row r="1202" spans="4:4">
      <c r="D1202" s="142"/>
    </row>
    <row r="1203" spans="4:4">
      <c r="D1203" s="142"/>
    </row>
    <row r="1204" spans="4:4">
      <c r="D1204" s="142"/>
    </row>
    <row r="1205" spans="4:4">
      <c r="D1205" s="142"/>
    </row>
    <row r="1206" spans="4:4">
      <c r="D1206" s="142"/>
    </row>
    <row r="1207" spans="4:4">
      <c r="D1207" s="142"/>
    </row>
    <row r="1208" spans="4:4">
      <c r="D1208" s="142"/>
    </row>
    <row r="1209" spans="4:4">
      <c r="D1209" s="142"/>
    </row>
    <row r="1210" spans="4:4">
      <c r="D1210" s="142"/>
    </row>
    <row r="1211" spans="4:4">
      <c r="D1211" s="142"/>
    </row>
    <row r="1212" spans="4:4">
      <c r="D1212" s="142"/>
    </row>
    <row r="1213" spans="4:4">
      <c r="D1213" s="142"/>
    </row>
    <row r="1214" spans="4:4">
      <c r="D1214" s="142"/>
    </row>
    <row r="1215" spans="4:4">
      <c r="D1215" s="142"/>
    </row>
    <row r="1216" spans="4:4">
      <c r="D1216" s="142"/>
    </row>
    <row r="1217" spans="4:4">
      <c r="D1217" s="142"/>
    </row>
    <row r="1218" spans="4:4">
      <c r="D1218" s="142"/>
    </row>
    <row r="1219" spans="4:4">
      <c r="D1219" s="142"/>
    </row>
    <row r="1220" spans="4:4">
      <c r="D1220" s="142"/>
    </row>
    <row r="1221" spans="4:4">
      <c r="D1221" s="142"/>
    </row>
    <row r="1222" spans="4:4">
      <c r="D1222" s="142"/>
    </row>
    <row r="1223" spans="4:4">
      <c r="D1223" s="142"/>
    </row>
    <row r="1224" spans="4:4">
      <c r="D1224" s="142"/>
    </row>
    <row r="1225" spans="4:4">
      <c r="D1225" s="142"/>
    </row>
    <row r="1226" spans="4:4">
      <c r="D1226" s="142"/>
    </row>
    <row r="1227" spans="4:4">
      <c r="D1227" s="142"/>
    </row>
    <row r="1228" spans="4:4">
      <c r="D1228" s="142"/>
    </row>
    <row r="1229" spans="4:4">
      <c r="D1229" s="142"/>
    </row>
    <row r="1230" spans="4:4">
      <c r="D1230" s="142"/>
    </row>
    <row r="1231" spans="4:4">
      <c r="D1231" s="142"/>
    </row>
    <row r="1232" spans="4:4">
      <c r="D1232" s="142"/>
    </row>
    <row r="1233" spans="4:4">
      <c r="D1233" s="142"/>
    </row>
    <row r="1234" spans="4:4">
      <c r="D1234" s="142"/>
    </row>
    <row r="1235" spans="4:4">
      <c r="D1235" s="142"/>
    </row>
    <row r="1236" spans="4:4">
      <c r="D1236" s="142"/>
    </row>
    <row r="1237" spans="4:4">
      <c r="D1237" s="142"/>
    </row>
    <row r="1238" spans="4:4">
      <c r="D1238" s="142"/>
    </row>
    <row r="1239" spans="4:4">
      <c r="D1239" s="142"/>
    </row>
    <row r="1240" spans="4:4">
      <c r="D1240" s="142"/>
    </row>
    <row r="1241" spans="4:4">
      <c r="D1241" s="142"/>
    </row>
    <row r="1242" spans="4:4">
      <c r="D1242" s="142"/>
    </row>
    <row r="1243" spans="4:4">
      <c r="D1243" s="142"/>
    </row>
    <row r="1244" spans="4:4">
      <c r="D1244" s="142"/>
    </row>
    <row r="1245" spans="4:4">
      <c r="D1245" s="142"/>
    </row>
    <row r="1246" spans="4:4">
      <c r="D1246" s="142"/>
    </row>
    <row r="1247" spans="4:4">
      <c r="D1247" s="142"/>
    </row>
    <row r="1248" spans="4:4">
      <c r="D1248" s="142"/>
    </row>
    <row r="1249" spans="4:4">
      <c r="D1249" s="142"/>
    </row>
    <row r="1250" spans="4:4">
      <c r="D1250" s="142"/>
    </row>
    <row r="1251" spans="4:4">
      <c r="D1251" s="142"/>
    </row>
    <row r="1252" spans="4:4">
      <c r="D1252" s="142"/>
    </row>
    <row r="1253" spans="4:4">
      <c r="D1253" s="142"/>
    </row>
    <row r="1254" spans="4:4">
      <c r="D1254" s="142"/>
    </row>
    <row r="1255" spans="4:4">
      <c r="D1255" s="142"/>
    </row>
    <row r="1256" spans="4:4">
      <c r="D1256" s="142"/>
    </row>
    <row r="1257" spans="4:4">
      <c r="D1257" s="142"/>
    </row>
    <row r="1258" spans="4:4">
      <c r="D1258" s="142"/>
    </row>
    <row r="1259" spans="4:4">
      <c r="D1259" s="142"/>
    </row>
    <row r="1260" spans="4:4">
      <c r="D1260" s="142"/>
    </row>
    <row r="1261" spans="4:4">
      <c r="D1261" s="142"/>
    </row>
    <row r="1262" spans="4:4">
      <c r="D1262" s="142"/>
    </row>
    <row r="1263" spans="4:4">
      <c r="D1263" s="142"/>
    </row>
    <row r="1264" spans="4:4">
      <c r="D1264" s="142"/>
    </row>
    <row r="1265" spans="4:4">
      <c r="D1265" s="142"/>
    </row>
    <row r="1266" spans="4:4">
      <c r="D1266" s="142"/>
    </row>
    <row r="1267" spans="4:4">
      <c r="D1267" s="142"/>
    </row>
    <row r="1268" spans="4:4">
      <c r="D1268" s="142"/>
    </row>
    <row r="1269" spans="4:4">
      <c r="D1269" s="142"/>
    </row>
    <row r="1270" spans="4:4">
      <c r="D1270" s="142"/>
    </row>
    <row r="1271" spans="4:4">
      <c r="D1271" s="142"/>
    </row>
    <row r="1272" spans="4:4">
      <c r="D1272" s="142"/>
    </row>
    <row r="1273" spans="4:4">
      <c r="D1273" s="142"/>
    </row>
    <row r="1274" spans="4:4">
      <c r="D1274" s="142"/>
    </row>
    <row r="1275" spans="4:4">
      <c r="D1275" s="142"/>
    </row>
    <row r="1276" spans="4:4">
      <c r="D1276" s="142"/>
    </row>
    <row r="1277" spans="4:4">
      <c r="D1277" s="142"/>
    </row>
    <row r="1278" spans="4:4">
      <c r="D1278" s="142"/>
    </row>
    <row r="1279" spans="4:4">
      <c r="D1279" s="142"/>
    </row>
    <row r="1280" spans="4:4">
      <c r="D1280" s="142"/>
    </row>
    <row r="1281" spans="4:4">
      <c r="D1281" s="142"/>
    </row>
    <row r="1282" spans="4:4">
      <c r="D1282" s="142"/>
    </row>
    <row r="1283" spans="4:4">
      <c r="D1283" s="142"/>
    </row>
    <row r="1284" spans="4:4">
      <c r="D1284" s="142"/>
    </row>
    <row r="1285" spans="4:4">
      <c r="D1285" s="142"/>
    </row>
    <row r="1286" spans="4:4">
      <c r="D1286" s="142"/>
    </row>
    <row r="1287" spans="4:4">
      <c r="D1287" s="142"/>
    </row>
    <row r="1288" spans="4:4">
      <c r="D1288" s="142"/>
    </row>
    <row r="1289" spans="4:4">
      <c r="D1289" s="142"/>
    </row>
    <row r="1290" spans="4:4">
      <c r="D1290" s="142"/>
    </row>
    <row r="1291" spans="4:4">
      <c r="D1291" s="142"/>
    </row>
    <row r="1292" spans="4:4">
      <c r="D1292" s="142"/>
    </row>
    <row r="1293" spans="4:4">
      <c r="D1293" s="142"/>
    </row>
    <row r="1294" spans="4:4">
      <c r="D1294" s="142"/>
    </row>
    <row r="1295" spans="4:4">
      <c r="D1295" s="142"/>
    </row>
    <row r="1296" spans="4:4">
      <c r="D1296" s="142"/>
    </row>
    <row r="1297" spans="4:4">
      <c r="D1297" s="142"/>
    </row>
    <row r="1298" spans="4:4">
      <c r="D1298" s="142"/>
    </row>
    <row r="1299" spans="4:4">
      <c r="D1299" s="142"/>
    </row>
    <row r="1300" spans="4:4">
      <c r="D1300" s="142"/>
    </row>
    <row r="1301" spans="4:4">
      <c r="D1301" s="142"/>
    </row>
    <row r="1302" spans="4:4">
      <c r="D1302" s="142"/>
    </row>
    <row r="1303" spans="4:4">
      <c r="D1303" s="142"/>
    </row>
    <row r="1304" spans="4:4">
      <c r="D1304" s="142"/>
    </row>
    <row r="1305" spans="4:4">
      <c r="D1305" s="142"/>
    </row>
    <row r="1306" spans="4:4">
      <c r="D1306" s="142"/>
    </row>
    <row r="1307" spans="4:4">
      <c r="D1307" s="142"/>
    </row>
    <row r="1308" spans="4:4">
      <c r="D1308" s="142"/>
    </row>
    <row r="1309" spans="4:4">
      <c r="D1309" s="142"/>
    </row>
    <row r="1310" spans="4:4">
      <c r="D1310" s="142"/>
    </row>
    <row r="1311" spans="4:4">
      <c r="D1311" s="142"/>
    </row>
    <row r="1312" spans="4:4">
      <c r="D1312" s="142"/>
    </row>
    <row r="1313" spans="4:4">
      <c r="D1313" s="142"/>
    </row>
    <row r="1314" spans="4:4">
      <c r="D1314" s="142"/>
    </row>
    <row r="1315" spans="4:4">
      <c r="D1315" s="142"/>
    </row>
    <row r="1316" spans="4:4">
      <c r="D1316" s="142"/>
    </row>
    <row r="1317" spans="4:4">
      <c r="D1317" s="142"/>
    </row>
    <row r="1318" spans="4:4">
      <c r="D1318" s="142"/>
    </row>
    <row r="1319" spans="4:4">
      <c r="D1319" s="142"/>
    </row>
    <row r="1320" spans="4:4">
      <c r="D1320" s="142"/>
    </row>
    <row r="1321" spans="4:4">
      <c r="D1321" s="142"/>
    </row>
    <row r="1322" spans="4:4">
      <c r="D1322" s="142"/>
    </row>
    <row r="1323" spans="4:4">
      <c r="D1323" s="142"/>
    </row>
    <row r="1324" spans="4:4">
      <c r="D1324" s="142"/>
    </row>
    <row r="1325" spans="4:4">
      <c r="D1325" s="142"/>
    </row>
    <row r="1326" spans="4:4">
      <c r="D1326" s="142"/>
    </row>
    <row r="1327" spans="4:4">
      <c r="D1327" s="142"/>
    </row>
    <row r="1328" spans="4:4">
      <c r="D1328" s="142"/>
    </row>
    <row r="1329" spans="4:4">
      <c r="D1329" s="142"/>
    </row>
    <row r="1330" spans="4:4">
      <c r="D1330" s="142"/>
    </row>
    <row r="1331" spans="4:4">
      <c r="D1331" s="142"/>
    </row>
    <row r="1332" spans="4:4">
      <c r="D1332" s="142"/>
    </row>
    <row r="1333" spans="4:4">
      <c r="D1333" s="142"/>
    </row>
    <row r="1334" spans="4:4">
      <c r="D1334" s="142"/>
    </row>
    <row r="1335" spans="4:4">
      <c r="D1335" s="142"/>
    </row>
    <row r="1336" spans="4:4">
      <c r="D1336" s="142"/>
    </row>
    <row r="1337" spans="4:4">
      <c r="D1337" s="142"/>
    </row>
    <row r="1338" spans="4:4">
      <c r="D1338" s="142"/>
    </row>
    <row r="1339" spans="4:4">
      <c r="D1339" s="142"/>
    </row>
    <row r="1340" spans="4:4">
      <c r="D1340" s="142"/>
    </row>
    <row r="1341" spans="4:4">
      <c r="D1341" s="142"/>
    </row>
    <row r="1342" spans="4:4">
      <c r="D1342" s="142"/>
    </row>
    <row r="1343" spans="4:4">
      <c r="D1343" s="142"/>
    </row>
    <row r="1344" spans="4:4">
      <c r="D1344" s="142"/>
    </row>
    <row r="1345" spans="4:4">
      <c r="D1345" s="142"/>
    </row>
    <row r="1346" spans="4:4">
      <c r="D1346" s="142"/>
    </row>
    <row r="1347" spans="4:4">
      <c r="D1347" s="142"/>
    </row>
    <row r="1348" spans="4:4">
      <c r="D1348" s="142"/>
    </row>
    <row r="1349" spans="4:4">
      <c r="D1349" s="142"/>
    </row>
    <row r="1350" spans="4:4">
      <c r="D1350" s="142"/>
    </row>
    <row r="1351" spans="4:4">
      <c r="D1351" s="142"/>
    </row>
    <row r="1352" spans="4:4">
      <c r="D1352" s="142"/>
    </row>
    <row r="1353" spans="4:4">
      <c r="D1353" s="142"/>
    </row>
    <row r="1354" spans="4:4">
      <c r="D1354" s="142"/>
    </row>
    <row r="1355" spans="4:4">
      <c r="D1355" s="142"/>
    </row>
    <row r="1356" spans="4:4">
      <c r="D1356" s="142"/>
    </row>
    <row r="1357" spans="4:4">
      <c r="D1357" s="142"/>
    </row>
    <row r="1358" spans="4:4">
      <c r="D1358" s="142"/>
    </row>
    <row r="1359" spans="4:4">
      <c r="D1359" s="142"/>
    </row>
    <row r="1360" spans="4:4">
      <c r="D1360" s="142"/>
    </row>
    <row r="1361" spans="4:4">
      <c r="D1361" s="142"/>
    </row>
    <row r="1362" spans="4:4">
      <c r="D1362" s="142"/>
    </row>
    <row r="1363" spans="4:4">
      <c r="D1363" s="142"/>
    </row>
    <row r="1364" spans="4:4">
      <c r="D1364" s="142"/>
    </row>
    <row r="1365" spans="4:4">
      <c r="D1365" s="142"/>
    </row>
    <row r="1366" spans="4:4">
      <c r="D1366" s="142"/>
    </row>
    <row r="1367" spans="4:4">
      <c r="D1367" s="142"/>
    </row>
    <row r="1368" spans="4:4">
      <c r="D1368" s="142"/>
    </row>
    <row r="1369" spans="4:4">
      <c r="D1369" s="142"/>
    </row>
    <row r="1370" spans="4:4">
      <c r="D1370" s="142"/>
    </row>
    <row r="1371" spans="4:4">
      <c r="D1371" s="142"/>
    </row>
    <row r="1372" spans="4:4">
      <c r="D1372" s="142"/>
    </row>
    <row r="1373" spans="4:4">
      <c r="D1373" s="142"/>
    </row>
    <row r="1374" spans="4:4">
      <c r="D1374" s="142"/>
    </row>
    <row r="1375" spans="4:4">
      <c r="D1375" s="142"/>
    </row>
    <row r="1376" spans="4:4">
      <c r="D1376" s="142"/>
    </row>
    <row r="1377" spans="4:4">
      <c r="D1377" s="142"/>
    </row>
    <row r="1378" spans="4:4">
      <c r="D1378" s="142"/>
    </row>
    <row r="1379" spans="4:4">
      <c r="D1379" s="142"/>
    </row>
    <row r="1380" spans="4:4">
      <c r="D1380" s="142"/>
    </row>
    <row r="1381" spans="4:4">
      <c r="D1381" s="142"/>
    </row>
    <row r="1382" spans="4:4">
      <c r="D1382" s="142"/>
    </row>
    <row r="1383" spans="4:4">
      <c r="D1383" s="142"/>
    </row>
    <row r="1384" spans="4:4">
      <c r="D1384" s="142"/>
    </row>
    <row r="1385" spans="4:4">
      <c r="D1385" s="142"/>
    </row>
    <row r="1386" spans="4:4">
      <c r="D1386" s="142"/>
    </row>
    <row r="1387" spans="4:4">
      <c r="D1387" s="142"/>
    </row>
    <row r="1388" spans="4:4">
      <c r="D1388" s="142"/>
    </row>
    <row r="1389" spans="4:4">
      <c r="D1389" s="142"/>
    </row>
    <row r="1390" spans="4:4">
      <c r="D1390" s="142"/>
    </row>
    <row r="1391" spans="4:4">
      <c r="D1391" s="142"/>
    </row>
    <row r="1392" spans="4:4">
      <c r="D1392" s="142"/>
    </row>
    <row r="1393" spans="4:4">
      <c r="D1393" s="142"/>
    </row>
    <row r="1394" spans="4:4">
      <c r="D1394" s="142"/>
    </row>
    <row r="1395" spans="4:4">
      <c r="D1395" s="142"/>
    </row>
    <row r="1396" spans="4:4">
      <c r="D1396" s="142"/>
    </row>
    <row r="1397" spans="4:4">
      <c r="D1397" s="142"/>
    </row>
    <row r="1398" spans="4:4">
      <c r="D1398" s="142"/>
    </row>
    <row r="1399" spans="4:4">
      <c r="D1399" s="142"/>
    </row>
    <row r="1400" spans="4:4">
      <c r="D1400" s="142"/>
    </row>
    <row r="1401" spans="4:4">
      <c r="D1401" s="142"/>
    </row>
    <row r="1402" spans="4:4">
      <c r="D1402" s="142"/>
    </row>
    <row r="1403" spans="4:4">
      <c r="D1403" s="142"/>
    </row>
    <row r="1404" spans="4:4">
      <c r="D1404" s="142"/>
    </row>
    <row r="1405" spans="4:4">
      <c r="D1405" s="142"/>
    </row>
    <row r="1406" spans="4:4">
      <c r="D1406" s="142"/>
    </row>
    <row r="1407" spans="4:4">
      <c r="D1407" s="142"/>
    </row>
    <row r="1408" spans="4:4">
      <c r="D1408" s="142"/>
    </row>
    <row r="1409" spans="4:4">
      <c r="D1409" s="142"/>
    </row>
    <row r="1410" spans="4:4">
      <c r="D1410" s="142"/>
    </row>
    <row r="1411" spans="4:4">
      <c r="D1411" s="142"/>
    </row>
    <row r="1412" spans="4:4">
      <c r="D1412" s="142"/>
    </row>
    <row r="1413" spans="4:4">
      <c r="D1413" s="142"/>
    </row>
    <row r="1414" spans="4:4">
      <c r="D1414" s="142"/>
    </row>
    <row r="1415" spans="4:4">
      <c r="D1415" s="142"/>
    </row>
    <row r="1416" spans="4:4">
      <c r="D1416" s="142"/>
    </row>
    <row r="1417" spans="4:4">
      <c r="D1417" s="142"/>
    </row>
    <row r="1418" spans="4:4">
      <c r="D1418" s="142"/>
    </row>
    <row r="1419" spans="4:4">
      <c r="D1419" s="142"/>
    </row>
    <row r="1420" spans="4:4">
      <c r="D1420" s="142"/>
    </row>
    <row r="1421" spans="4:4">
      <c r="D1421" s="142"/>
    </row>
    <row r="1422" spans="4:4">
      <c r="D1422" s="142"/>
    </row>
    <row r="1423" spans="4:4">
      <c r="D1423" s="142"/>
    </row>
    <row r="1424" spans="4:4">
      <c r="D1424" s="142"/>
    </row>
    <row r="1425" spans="4:4">
      <c r="D1425" s="142"/>
    </row>
    <row r="1426" spans="4:4">
      <c r="D1426" s="142"/>
    </row>
    <row r="1427" spans="4:4">
      <c r="D1427" s="142"/>
    </row>
    <row r="1428" spans="4:4">
      <c r="D1428" s="142"/>
    </row>
    <row r="1429" spans="4:4">
      <c r="D1429" s="142"/>
    </row>
    <row r="1430" spans="4:4">
      <c r="D1430" s="142"/>
    </row>
    <row r="1431" spans="4:4">
      <c r="D1431" s="142"/>
    </row>
    <row r="1432" spans="4:4">
      <c r="D1432" s="142"/>
    </row>
    <row r="1433" spans="4:4">
      <c r="D1433" s="142"/>
    </row>
    <row r="1434" spans="4:4">
      <c r="D1434" s="142"/>
    </row>
    <row r="1435" spans="4:4">
      <c r="D1435" s="142"/>
    </row>
    <row r="1436" spans="4:4">
      <c r="D1436" s="142"/>
    </row>
    <row r="1437" spans="4:4">
      <c r="D1437" s="142"/>
    </row>
    <row r="1438" spans="4:4">
      <c r="D1438" s="142"/>
    </row>
    <row r="1439" spans="4:4">
      <c r="D1439" s="142"/>
    </row>
    <row r="1440" spans="4:4">
      <c r="D1440" s="142"/>
    </row>
    <row r="1441" spans="4:4">
      <c r="D1441" s="142"/>
    </row>
    <row r="1442" spans="4:4">
      <c r="D1442" s="142"/>
    </row>
    <row r="1443" spans="4:4">
      <c r="D1443" s="142"/>
    </row>
    <row r="1444" spans="4:4">
      <c r="D1444" s="142"/>
    </row>
    <row r="1445" spans="4:4">
      <c r="D1445" s="142"/>
    </row>
    <row r="1446" spans="4:4">
      <c r="D1446" s="142"/>
    </row>
    <row r="1447" spans="4:4">
      <c r="D1447" s="142"/>
    </row>
    <row r="1448" spans="4:4">
      <c r="D1448" s="142"/>
    </row>
    <row r="1449" spans="4:4">
      <c r="D1449" s="142"/>
    </row>
    <row r="1450" spans="4:4">
      <c r="D1450" s="142"/>
    </row>
    <row r="1451" spans="4:4">
      <c r="D1451" s="142"/>
    </row>
    <row r="1452" spans="4:4">
      <c r="D1452" s="142"/>
    </row>
    <row r="1453" spans="4:4">
      <c r="D1453" s="142"/>
    </row>
    <row r="1454" spans="4:4">
      <c r="D1454" s="142"/>
    </row>
    <row r="1455" spans="4:4">
      <c r="D1455" s="142"/>
    </row>
    <row r="1456" spans="4:4">
      <c r="D1456" s="142"/>
    </row>
    <row r="1457" spans="4:4">
      <c r="D1457" s="142"/>
    </row>
    <row r="1458" spans="4:4">
      <c r="D1458" s="142"/>
    </row>
    <row r="1459" spans="4:4">
      <c r="D1459" s="142"/>
    </row>
    <row r="1460" spans="4:4">
      <c r="D1460" s="142"/>
    </row>
    <row r="1461" spans="4:4">
      <c r="D1461" s="142"/>
    </row>
    <row r="1462" spans="4:4">
      <c r="D1462" s="142"/>
    </row>
    <row r="1463" spans="4:4">
      <c r="D1463" s="142"/>
    </row>
    <row r="1464" spans="4:4">
      <c r="D1464" s="142"/>
    </row>
    <row r="1465" spans="4:4">
      <c r="D1465" s="142"/>
    </row>
    <row r="1466" spans="4:4">
      <c r="D1466" s="142"/>
    </row>
    <row r="1467" spans="4:4">
      <c r="D1467" s="142"/>
    </row>
    <row r="1468" spans="4:4">
      <c r="D1468" s="142"/>
    </row>
    <row r="1469" spans="4:4">
      <c r="D1469" s="142"/>
    </row>
    <row r="1470" spans="4:4">
      <c r="D1470" s="142"/>
    </row>
    <row r="1471" spans="4:4">
      <c r="D1471" s="142"/>
    </row>
    <row r="1472" spans="4:4">
      <c r="D1472" s="142"/>
    </row>
    <row r="1473" spans="4:4">
      <c r="D1473" s="142"/>
    </row>
    <row r="1474" spans="4:4">
      <c r="D1474" s="142"/>
    </row>
    <row r="1475" spans="4:4">
      <c r="D1475" s="142"/>
    </row>
    <row r="1476" spans="4:4">
      <c r="D1476" s="142"/>
    </row>
    <row r="1477" spans="4:4">
      <c r="D1477" s="142"/>
    </row>
    <row r="1478" spans="4:4">
      <c r="D1478" s="142"/>
    </row>
    <row r="1479" spans="4:4">
      <c r="D1479" s="142"/>
    </row>
    <row r="1480" spans="4:4">
      <c r="D1480" s="142"/>
    </row>
    <row r="1481" spans="4:4">
      <c r="D1481" s="142"/>
    </row>
    <row r="1482" spans="4:4">
      <c r="D1482" s="142"/>
    </row>
    <row r="1483" spans="4:4">
      <c r="D1483" s="142"/>
    </row>
    <row r="1484" spans="4:4">
      <c r="D1484" s="142"/>
    </row>
    <row r="1485" spans="4:4">
      <c r="D1485" s="142"/>
    </row>
    <row r="1486" spans="4:4">
      <c r="D1486" s="142"/>
    </row>
    <row r="1487" spans="4:4">
      <c r="D1487" s="142"/>
    </row>
    <row r="1488" spans="4:4">
      <c r="D1488" s="142"/>
    </row>
    <row r="1489" spans="4:4">
      <c r="D1489" s="142"/>
    </row>
    <row r="1490" spans="4:4">
      <c r="D1490" s="142"/>
    </row>
    <row r="1491" spans="4:4">
      <c r="D1491" s="142"/>
    </row>
    <row r="1492" spans="4:4">
      <c r="D1492" s="142"/>
    </row>
    <row r="1493" spans="4:4">
      <c r="D1493" s="142"/>
    </row>
    <row r="1494" spans="4:4">
      <c r="D1494" s="142"/>
    </row>
    <row r="1495" spans="4:4">
      <c r="D1495" s="142"/>
    </row>
    <row r="1496" spans="4:4">
      <c r="D1496" s="142"/>
    </row>
    <row r="1497" spans="4:4">
      <c r="D1497" s="142"/>
    </row>
    <row r="1498" spans="4:4">
      <c r="D1498" s="142"/>
    </row>
    <row r="1499" spans="4:4">
      <c r="D1499" s="142"/>
    </row>
    <row r="1500" spans="4:4">
      <c r="D1500" s="142"/>
    </row>
    <row r="1501" spans="4:4">
      <c r="D1501" s="142"/>
    </row>
    <row r="1502" spans="4:4">
      <c r="D1502" s="142"/>
    </row>
    <row r="1503" spans="4:4">
      <c r="D1503" s="142"/>
    </row>
    <row r="1504" spans="4:4">
      <c r="D1504" s="142"/>
    </row>
    <row r="1505" spans="4:4">
      <c r="D1505" s="142"/>
    </row>
    <row r="1506" spans="4:4">
      <c r="D1506" s="142"/>
    </row>
    <row r="1507" spans="4:4">
      <c r="D1507" s="142"/>
    </row>
    <row r="1508" spans="4:4">
      <c r="D1508" s="142"/>
    </row>
    <row r="1509" spans="4:4">
      <c r="D1509" s="142"/>
    </row>
    <row r="1510" spans="4:4">
      <c r="D1510" s="142"/>
    </row>
    <row r="1511" spans="4:4">
      <c r="D1511" s="142"/>
    </row>
    <row r="1512" spans="4:4">
      <c r="D1512" s="142"/>
    </row>
    <row r="1513" spans="4:4">
      <c r="D1513" s="142"/>
    </row>
    <row r="1514" spans="4:4">
      <c r="D1514" s="142"/>
    </row>
    <row r="1515" spans="4:4">
      <c r="D1515" s="142"/>
    </row>
    <row r="1516" spans="4:4">
      <c r="D1516" s="142"/>
    </row>
    <row r="1517" spans="4:4">
      <c r="D1517" s="142"/>
    </row>
    <row r="1518" spans="4:4">
      <c r="D1518" s="142"/>
    </row>
    <row r="1519" spans="4:4">
      <c r="D1519" s="142"/>
    </row>
    <row r="1520" spans="4:4">
      <c r="D1520" s="142"/>
    </row>
    <row r="1521" spans="4:4">
      <c r="D1521" s="142"/>
    </row>
    <row r="1522" spans="4:4">
      <c r="D1522" s="142"/>
    </row>
    <row r="1523" spans="4:4">
      <c r="D1523" s="142"/>
    </row>
    <row r="1524" spans="4:4">
      <c r="D1524" s="142"/>
    </row>
    <row r="1525" spans="4:4">
      <c r="D1525" s="142"/>
    </row>
    <row r="1526" spans="4:4">
      <c r="D1526" s="142"/>
    </row>
    <row r="1527" spans="4:4">
      <c r="D1527" s="142"/>
    </row>
    <row r="1528" spans="4:4">
      <c r="D1528" s="142"/>
    </row>
    <row r="1529" spans="4:4">
      <c r="D1529" s="142"/>
    </row>
    <row r="1530" spans="4:4">
      <c r="D1530" s="142"/>
    </row>
    <row r="1531" spans="4:4">
      <c r="D1531" s="142"/>
    </row>
    <row r="1532" spans="4:4">
      <c r="D1532" s="142"/>
    </row>
    <row r="1533" spans="4:4">
      <c r="D1533" s="142"/>
    </row>
    <row r="1534" spans="4:4">
      <c r="D1534" s="142"/>
    </row>
    <row r="1535" spans="4:4">
      <c r="D1535" s="142"/>
    </row>
    <row r="1536" spans="4:4">
      <c r="D1536" s="142"/>
    </row>
    <row r="1537" spans="4:4">
      <c r="D1537" s="142"/>
    </row>
    <row r="1538" spans="4:4">
      <c r="D1538" s="142"/>
    </row>
    <row r="1539" spans="4:4">
      <c r="D1539" s="142"/>
    </row>
    <row r="1540" spans="4:4">
      <c r="D1540" s="142"/>
    </row>
    <row r="1541" spans="4:4">
      <c r="D1541" s="142"/>
    </row>
    <row r="1542" spans="4:4">
      <c r="D1542" s="142"/>
    </row>
    <row r="1543" spans="4:4">
      <c r="D1543" s="142"/>
    </row>
    <row r="1544" spans="4:4">
      <c r="D1544" s="142"/>
    </row>
    <row r="1545" spans="4:4">
      <c r="D1545" s="142"/>
    </row>
    <row r="1546" spans="4:4">
      <c r="D1546" s="142"/>
    </row>
    <row r="1547" spans="4:4">
      <c r="D1547" s="142"/>
    </row>
    <row r="1548" spans="4:4">
      <c r="D1548" s="142"/>
    </row>
    <row r="1549" spans="4:4">
      <c r="D1549" s="142"/>
    </row>
    <row r="1550" spans="4:4">
      <c r="D1550" s="142"/>
    </row>
    <row r="1551" spans="4:4">
      <c r="D1551" s="142"/>
    </row>
    <row r="1552" spans="4:4">
      <c r="D1552" s="142"/>
    </row>
    <row r="1553" spans="4:4">
      <c r="D1553" s="142"/>
    </row>
    <row r="1554" spans="4:4">
      <c r="D1554" s="142"/>
    </row>
    <row r="1555" spans="4:4">
      <c r="D1555" s="142"/>
    </row>
    <row r="1556" spans="4:4">
      <c r="D1556" s="142"/>
    </row>
    <row r="1557" spans="4:4">
      <c r="D1557" s="142"/>
    </row>
    <row r="1558" spans="4:4">
      <c r="D1558" s="142"/>
    </row>
    <row r="1559" spans="4:4">
      <c r="D1559" s="142"/>
    </row>
    <row r="1560" spans="4:4">
      <c r="D1560" s="142"/>
    </row>
    <row r="1561" spans="4:4">
      <c r="D1561" s="142"/>
    </row>
    <row r="1562" spans="4:4">
      <c r="D1562" s="142"/>
    </row>
    <row r="1563" spans="4:4">
      <c r="D1563" s="142"/>
    </row>
    <row r="1564" spans="4:4">
      <c r="D1564" s="142"/>
    </row>
    <row r="1565" spans="4:4">
      <c r="D1565" s="142"/>
    </row>
    <row r="1566" spans="4:4">
      <c r="D1566" s="142"/>
    </row>
    <row r="1567" spans="4:4">
      <c r="D1567" s="142"/>
    </row>
    <row r="1568" spans="4:4">
      <c r="D1568" s="142"/>
    </row>
    <row r="1569" spans="4:4">
      <c r="D1569" s="142"/>
    </row>
    <row r="1570" spans="4:4">
      <c r="D1570" s="142"/>
    </row>
    <row r="1571" spans="4:4">
      <c r="D1571" s="142"/>
    </row>
    <row r="1572" spans="4:4">
      <c r="D1572" s="142"/>
    </row>
    <row r="1573" spans="4:4">
      <c r="D1573" s="142"/>
    </row>
    <row r="1574" spans="4:4">
      <c r="D1574" s="142"/>
    </row>
    <row r="1575" spans="4:4">
      <c r="D1575" s="142"/>
    </row>
    <row r="1576" spans="4:4">
      <c r="D1576" s="142"/>
    </row>
    <row r="1577" spans="4:4">
      <c r="D1577" s="142"/>
    </row>
    <row r="1578" spans="4:4">
      <c r="D1578" s="142"/>
    </row>
    <row r="1579" spans="4:4">
      <c r="D1579" s="142"/>
    </row>
    <row r="1580" spans="4:4">
      <c r="D1580" s="142"/>
    </row>
    <row r="1581" spans="4:4">
      <c r="D1581" s="142"/>
    </row>
    <row r="1582" spans="4:4">
      <c r="D1582" s="142"/>
    </row>
    <row r="1583" spans="4:4">
      <c r="D1583" s="142"/>
    </row>
    <row r="1584" spans="4:4">
      <c r="D1584" s="142"/>
    </row>
    <row r="1585" spans="4:4">
      <c r="D1585" s="142"/>
    </row>
    <row r="1586" spans="4:4">
      <c r="D1586" s="142"/>
    </row>
    <row r="1587" spans="4:4">
      <c r="D1587" s="142"/>
    </row>
    <row r="1588" spans="4:4">
      <c r="D1588" s="142"/>
    </row>
    <row r="1589" spans="4:4">
      <c r="D1589" s="142"/>
    </row>
    <row r="1590" spans="4:4">
      <c r="D1590" s="142"/>
    </row>
    <row r="1591" spans="4:4">
      <c r="D1591" s="142"/>
    </row>
    <row r="1592" spans="4:4">
      <c r="D1592" s="142"/>
    </row>
    <row r="1593" spans="4:4">
      <c r="D1593" s="142"/>
    </row>
    <row r="1594" spans="4:4">
      <c r="D1594" s="142"/>
    </row>
    <row r="1595" spans="4:4">
      <c r="D1595" s="142"/>
    </row>
    <row r="1596" spans="4:4">
      <c r="D1596" s="142"/>
    </row>
    <row r="1597" spans="4:4">
      <c r="D1597" s="142"/>
    </row>
    <row r="1598" spans="4:4">
      <c r="D1598" s="142"/>
    </row>
    <row r="1599" spans="4:4">
      <c r="D1599" s="142"/>
    </row>
    <row r="1600" spans="4:4">
      <c r="D1600" s="142"/>
    </row>
    <row r="1601" spans="4:4">
      <c r="D1601" s="142"/>
    </row>
    <row r="1602" spans="4:4">
      <c r="D1602" s="142"/>
    </row>
    <row r="1603" spans="4:4">
      <c r="D1603" s="142"/>
    </row>
    <row r="1604" spans="4:4">
      <c r="D1604" s="142"/>
    </row>
    <row r="1605" spans="4:4">
      <c r="D1605" s="142"/>
    </row>
    <row r="1606" spans="4:4">
      <c r="D1606" s="142"/>
    </row>
    <row r="1607" spans="4:4">
      <c r="D1607" s="142"/>
    </row>
    <row r="1608" spans="4:4">
      <c r="D1608" s="142"/>
    </row>
    <row r="1609" spans="4:4">
      <c r="D1609" s="142"/>
    </row>
    <row r="1610" spans="4:4">
      <c r="D1610" s="142"/>
    </row>
    <row r="1611" spans="4:4">
      <c r="D1611" s="142"/>
    </row>
    <row r="1612" spans="4:4">
      <c r="D1612" s="142"/>
    </row>
    <row r="1613" spans="4:4">
      <c r="D1613" s="142"/>
    </row>
    <row r="1614" spans="4:4">
      <c r="D1614" s="142"/>
    </row>
    <row r="1615" spans="4:4">
      <c r="D1615" s="142"/>
    </row>
    <row r="1616" spans="4:4">
      <c r="D1616" s="142"/>
    </row>
    <row r="1617" spans="4:4">
      <c r="D1617" s="142"/>
    </row>
    <row r="1618" spans="4:4">
      <c r="D1618" s="142"/>
    </row>
    <row r="1619" spans="4:4">
      <c r="D1619" s="142"/>
    </row>
    <row r="1620" spans="4:4">
      <c r="D1620" s="142"/>
    </row>
    <row r="1621" spans="4:4">
      <c r="D1621" s="142"/>
    </row>
    <row r="1622" spans="4:4">
      <c r="D1622" s="142"/>
    </row>
    <row r="1623" spans="4:4">
      <c r="D1623" s="142"/>
    </row>
    <row r="1624" spans="4:4">
      <c r="D1624" s="142"/>
    </row>
    <row r="1625" spans="4:4">
      <c r="D1625" s="142"/>
    </row>
    <row r="1626" spans="4:4">
      <c r="D1626" s="142"/>
    </row>
    <row r="1627" spans="4:4">
      <c r="D1627" s="142"/>
    </row>
    <row r="1628" spans="4:4">
      <c r="D1628" s="142"/>
    </row>
    <row r="1629" spans="4:4">
      <c r="D1629" s="142"/>
    </row>
    <row r="1630" spans="4:4">
      <c r="D1630" s="142"/>
    </row>
    <row r="1631" spans="4:4">
      <c r="D1631" s="142"/>
    </row>
    <row r="1632" spans="4:4">
      <c r="D1632" s="142"/>
    </row>
    <row r="1633" spans="4:4">
      <c r="D1633" s="142"/>
    </row>
    <row r="1634" spans="4:4">
      <c r="D1634" s="142"/>
    </row>
    <row r="1635" spans="4:4">
      <c r="D1635" s="142"/>
    </row>
    <row r="1636" spans="4:4">
      <c r="D1636" s="142"/>
    </row>
    <row r="1637" spans="4:4">
      <c r="D1637" s="142"/>
    </row>
    <row r="1638" spans="4:4">
      <c r="D1638" s="142"/>
    </row>
    <row r="1639" spans="4:4">
      <c r="D1639" s="142"/>
    </row>
    <row r="1640" spans="4:4">
      <c r="D1640" s="142"/>
    </row>
    <row r="1641" spans="4:4">
      <c r="D1641" s="142"/>
    </row>
    <row r="1642" spans="4:4">
      <c r="D1642" s="142"/>
    </row>
    <row r="1643" spans="4:4">
      <c r="D1643" s="142"/>
    </row>
    <row r="1644" spans="4:4">
      <c r="D1644" s="142"/>
    </row>
    <row r="1645" spans="4:4">
      <c r="D1645" s="142"/>
    </row>
    <row r="1646" spans="4:4">
      <c r="D1646" s="142"/>
    </row>
    <row r="1647" spans="4:4">
      <c r="D1647" s="142"/>
    </row>
    <row r="1648" spans="4:4">
      <c r="D1648" s="142"/>
    </row>
    <row r="1649" spans="4:4">
      <c r="D1649" s="142"/>
    </row>
    <row r="1650" spans="4:4">
      <c r="D1650" s="142"/>
    </row>
    <row r="1651" spans="4:4">
      <c r="D1651" s="142"/>
    </row>
    <row r="1652" spans="4:4">
      <c r="D1652" s="142"/>
    </row>
    <row r="1653" spans="4:4">
      <c r="D1653" s="142"/>
    </row>
    <row r="1654" spans="4:4">
      <c r="D1654" s="142"/>
    </row>
    <row r="1655" spans="4:4">
      <c r="D1655" s="142"/>
    </row>
    <row r="1656" spans="4:4">
      <c r="D1656" s="142"/>
    </row>
    <row r="1657" spans="4:4">
      <c r="D1657" s="142"/>
    </row>
    <row r="1658" spans="4:4">
      <c r="D1658" s="142"/>
    </row>
    <row r="1659" spans="4:4">
      <c r="D1659" s="142"/>
    </row>
    <row r="1660" spans="4:4">
      <c r="D1660" s="142"/>
    </row>
    <row r="1661" spans="4:4">
      <c r="D1661" s="142"/>
    </row>
    <row r="1662" spans="4:4">
      <c r="D1662" s="142"/>
    </row>
    <row r="1663" spans="4:4">
      <c r="D1663" s="142"/>
    </row>
    <row r="1664" spans="4:4">
      <c r="D1664" s="142"/>
    </row>
    <row r="1665" spans="4:4">
      <c r="D1665" s="142"/>
    </row>
    <row r="1666" spans="4:4">
      <c r="D1666" s="142"/>
    </row>
    <row r="1667" spans="4:4">
      <c r="D1667" s="142"/>
    </row>
    <row r="1668" spans="4:4">
      <c r="D1668" s="142"/>
    </row>
    <row r="1669" spans="4:4">
      <c r="D1669" s="142"/>
    </row>
    <row r="1670" spans="4:4">
      <c r="D1670" s="142"/>
    </row>
    <row r="1671" spans="4:4">
      <c r="D1671" s="142"/>
    </row>
    <row r="1672" spans="4:4">
      <c r="D1672" s="142"/>
    </row>
    <row r="1673" spans="4:4">
      <c r="D1673" s="142"/>
    </row>
    <row r="1674" spans="4:4">
      <c r="D1674" s="142"/>
    </row>
    <row r="1675" spans="4:4">
      <c r="D1675" s="142"/>
    </row>
    <row r="1676" spans="4:4">
      <c r="D1676" s="142"/>
    </row>
    <row r="1677" spans="4:4">
      <c r="D1677" s="142"/>
    </row>
    <row r="1678" spans="4:4">
      <c r="D1678" s="142"/>
    </row>
    <row r="1679" spans="4:4">
      <c r="D1679" s="142"/>
    </row>
    <row r="1680" spans="4:4">
      <c r="D1680" s="142"/>
    </row>
    <row r="1681" spans="4:4">
      <c r="D1681" s="142"/>
    </row>
    <row r="1682" spans="4:4">
      <c r="D1682" s="142"/>
    </row>
    <row r="1683" spans="4:4">
      <c r="D1683" s="142"/>
    </row>
    <row r="1684" spans="4:4">
      <c r="D1684" s="142"/>
    </row>
    <row r="1685" spans="4:4">
      <c r="D1685" s="142"/>
    </row>
    <row r="1686" spans="4:4">
      <c r="D1686" s="142"/>
    </row>
    <row r="1687" spans="4:4">
      <c r="D1687" s="142"/>
    </row>
    <row r="1688" spans="4:4">
      <c r="D1688" s="142"/>
    </row>
    <row r="1689" spans="4:4">
      <c r="D1689" s="142"/>
    </row>
    <row r="1690" spans="4:4">
      <c r="D1690" s="142"/>
    </row>
    <row r="1691" spans="4:4">
      <c r="D1691" s="142"/>
    </row>
    <row r="1692" spans="4:4">
      <c r="D1692" s="142"/>
    </row>
    <row r="1693" spans="4:4">
      <c r="D1693" s="142"/>
    </row>
    <row r="1694" spans="4:4">
      <c r="D1694" s="142"/>
    </row>
    <row r="1695" spans="4:4">
      <c r="D1695" s="142"/>
    </row>
    <row r="1696" spans="4:4">
      <c r="D1696" s="142"/>
    </row>
    <row r="1697" spans="4:4">
      <c r="D1697" s="142"/>
    </row>
    <row r="1698" spans="4:4">
      <c r="D1698" s="142"/>
    </row>
    <row r="1699" spans="4:4">
      <c r="D1699" s="142"/>
    </row>
    <row r="1700" spans="4:4">
      <c r="D1700" s="142"/>
    </row>
    <row r="1701" spans="4:4">
      <c r="D1701" s="142"/>
    </row>
    <row r="1702" spans="4:4">
      <c r="D1702" s="142"/>
    </row>
    <row r="1703" spans="4:4">
      <c r="D1703" s="142"/>
    </row>
    <row r="1704" spans="4:4">
      <c r="D1704" s="142"/>
    </row>
    <row r="1705" spans="4:4">
      <c r="D1705" s="142"/>
    </row>
    <row r="1706" spans="4:4">
      <c r="D1706" s="142"/>
    </row>
    <row r="1707" spans="4:4">
      <c r="D1707" s="142"/>
    </row>
    <row r="1708" spans="4:4">
      <c r="D1708" s="142"/>
    </row>
    <row r="1709" spans="4:4">
      <c r="D1709" s="142"/>
    </row>
    <row r="1710" spans="4:4">
      <c r="D1710" s="142"/>
    </row>
    <row r="1711" spans="4:4">
      <c r="D1711" s="142"/>
    </row>
    <row r="1712" spans="4:4">
      <c r="D1712" s="142"/>
    </row>
    <row r="1713" spans="4:4">
      <c r="D1713" s="142"/>
    </row>
    <row r="1714" spans="4:4">
      <c r="D1714" s="142"/>
    </row>
    <row r="1715" spans="4:4">
      <c r="D1715" s="142"/>
    </row>
    <row r="1716" spans="4:4">
      <c r="D1716" s="142"/>
    </row>
    <row r="1717" spans="4:4">
      <c r="D1717" s="142"/>
    </row>
    <row r="1718" spans="4:4">
      <c r="D1718" s="142"/>
    </row>
    <row r="1719" spans="4:4">
      <c r="D1719" s="142"/>
    </row>
    <row r="1720" spans="4:4">
      <c r="D1720" s="142"/>
    </row>
    <row r="1721" spans="4:4">
      <c r="D1721" s="142"/>
    </row>
    <row r="1722" spans="4:4">
      <c r="D1722" s="142"/>
    </row>
    <row r="1723" spans="4:4">
      <c r="D1723" s="142"/>
    </row>
    <row r="1724" spans="4:4">
      <c r="D1724" s="142"/>
    </row>
    <row r="1725" spans="4:4">
      <c r="D1725" s="142"/>
    </row>
    <row r="1726" spans="4:4">
      <c r="D1726" s="142"/>
    </row>
    <row r="1727" spans="4:4">
      <c r="D1727" s="142"/>
    </row>
    <row r="1728" spans="4:4">
      <c r="D1728" s="142"/>
    </row>
    <row r="1729" spans="4:4">
      <c r="D1729" s="142"/>
    </row>
    <row r="1730" spans="4:4">
      <c r="D1730" s="142"/>
    </row>
    <row r="1731" spans="4:4">
      <c r="D1731" s="142"/>
    </row>
    <row r="1732" spans="4:4">
      <c r="D1732" s="142"/>
    </row>
    <row r="1733" spans="4:4">
      <c r="D1733" s="142"/>
    </row>
    <row r="1734" spans="4:4">
      <c r="D1734" s="142"/>
    </row>
    <row r="1735" spans="4:4">
      <c r="D1735" s="142"/>
    </row>
    <row r="1736" spans="4:4">
      <c r="D1736" s="142"/>
    </row>
    <row r="1737" spans="4:4">
      <c r="D1737" s="142"/>
    </row>
    <row r="1738" spans="4:4">
      <c r="D1738" s="142"/>
    </row>
    <row r="1739" spans="4:4">
      <c r="D1739" s="142"/>
    </row>
    <row r="1740" spans="4:4">
      <c r="D1740" s="142"/>
    </row>
    <row r="1741" spans="4:4">
      <c r="D1741" s="142"/>
    </row>
    <row r="1742" spans="4:4">
      <c r="D1742" s="142"/>
    </row>
    <row r="1743" spans="4:4">
      <c r="D1743" s="142"/>
    </row>
    <row r="1744" spans="4:4">
      <c r="D1744" s="142"/>
    </row>
    <row r="1745" spans="4:4">
      <c r="D1745" s="142"/>
    </row>
    <row r="1746" spans="4:4">
      <c r="D1746" s="142"/>
    </row>
    <row r="1747" spans="4:4">
      <c r="D1747" s="142"/>
    </row>
    <row r="1748" spans="4:4">
      <c r="D1748" s="142"/>
    </row>
    <row r="1749" spans="4:4">
      <c r="D1749" s="142"/>
    </row>
    <row r="1750" spans="4:4">
      <c r="D1750" s="142"/>
    </row>
    <row r="1751" spans="4:4">
      <c r="D1751" s="142"/>
    </row>
    <row r="1752" spans="4:4">
      <c r="D1752" s="142"/>
    </row>
    <row r="1753" spans="4:4">
      <c r="D1753" s="142"/>
    </row>
    <row r="1754" spans="4:4">
      <c r="D1754" s="142"/>
    </row>
    <row r="1755" spans="4:4">
      <c r="D1755" s="142"/>
    </row>
    <row r="1756" spans="4:4">
      <c r="D1756" s="142"/>
    </row>
    <row r="1757" spans="4:4">
      <c r="D1757" s="142"/>
    </row>
    <row r="1758" spans="4:4">
      <c r="D1758" s="142"/>
    </row>
    <row r="1759" spans="4:4">
      <c r="D1759" s="142"/>
    </row>
    <row r="1760" spans="4:4">
      <c r="D1760" s="142"/>
    </row>
    <row r="1761" spans="4:4">
      <c r="D1761" s="142"/>
    </row>
    <row r="1762" spans="4:4">
      <c r="D1762" s="142"/>
    </row>
    <row r="1763" spans="4:4">
      <c r="D1763" s="142"/>
    </row>
    <row r="1764" spans="4:4">
      <c r="D1764" s="142"/>
    </row>
    <row r="1765" spans="4:4">
      <c r="D1765" s="142"/>
    </row>
    <row r="1766" spans="4:4">
      <c r="D1766" s="142"/>
    </row>
    <row r="1767" spans="4:4">
      <c r="D1767" s="142"/>
    </row>
    <row r="1768" spans="4:4">
      <c r="D1768" s="142"/>
    </row>
    <row r="1769" spans="4:4">
      <c r="D1769" s="142"/>
    </row>
    <row r="1770" spans="4:4">
      <c r="D1770" s="142"/>
    </row>
    <row r="1771" spans="4:4">
      <c r="D1771" s="142"/>
    </row>
    <row r="1772" spans="4:4">
      <c r="D1772" s="142"/>
    </row>
    <row r="1773" spans="4:4">
      <c r="D1773" s="142"/>
    </row>
    <row r="1774" spans="4:4">
      <c r="D1774" s="142"/>
    </row>
    <row r="1775" spans="4:4">
      <c r="D1775" s="142"/>
    </row>
    <row r="1776" spans="4:4">
      <c r="D1776" s="142"/>
    </row>
    <row r="1777" spans="4:4">
      <c r="D1777" s="142"/>
    </row>
    <row r="1778" spans="4:4">
      <c r="D1778" s="142"/>
    </row>
    <row r="1779" spans="4:4">
      <c r="D1779" s="142"/>
    </row>
    <row r="1780" spans="4:4">
      <c r="D1780" s="142"/>
    </row>
    <row r="1781" spans="4:4">
      <c r="D1781" s="142"/>
    </row>
    <row r="1782" spans="4:4">
      <c r="D1782" s="142"/>
    </row>
    <row r="1783" spans="4:4">
      <c r="D1783" s="142"/>
    </row>
    <row r="1784" spans="4:4">
      <c r="D1784" s="142"/>
    </row>
    <row r="1785" spans="4:4">
      <c r="D1785" s="142"/>
    </row>
    <row r="1786" spans="4:4">
      <c r="D1786" s="142"/>
    </row>
    <row r="1787" spans="4:4">
      <c r="D1787" s="142"/>
    </row>
    <row r="1788" spans="4:4">
      <c r="D1788" s="142"/>
    </row>
    <row r="1789" spans="4:4">
      <c r="D1789" s="142"/>
    </row>
    <row r="1790" spans="4:4">
      <c r="D1790" s="142"/>
    </row>
    <row r="1791" spans="4:4">
      <c r="D1791" s="142"/>
    </row>
    <row r="1792" spans="4:4">
      <c r="D1792" s="142"/>
    </row>
    <row r="1793" spans="4:4">
      <c r="D1793" s="142"/>
    </row>
    <row r="1794" spans="4:4">
      <c r="D1794" s="142"/>
    </row>
    <row r="1795" spans="4:4">
      <c r="D1795" s="142"/>
    </row>
    <row r="1796" spans="4:4">
      <c r="D1796" s="142"/>
    </row>
    <row r="1797" spans="4:4">
      <c r="D1797" s="142"/>
    </row>
    <row r="1798" spans="4:4">
      <c r="D1798" s="142"/>
    </row>
    <row r="1799" spans="4:4">
      <c r="D1799" s="142"/>
    </row>
    <row r="1800" spans="4:4">
      <c r="D1800" s="142"/>
    </row>
    <row r="1801" spans="4:4">
      <c r="D1801" s="142"/>
    </row>
    <row r="1802" spans="4:4">
      <c r="D1802" s="142"/>
    </row>
    <row r="1803" spans="4:4">
      <c r="D1803" s="142"/>
    </row>
    <row r="1804" spans="4:4">
      <c r="D1804" s="142"/>
    </row>
    <row r="1805" spans="4:4">
      <c r="D1805" s="142"/>
    </row>
    <row r="1806" spans="4:4">
      <c r="D1806" s="142"/>
    </row>
    <row r="1807" spans="4:4">
      <c r="D1807" s="142"/>
    </row>
    <row r="1808" spans="4:4">
      <c r="D1808" s="142"/>
    </row>
    <row r="1809" spans="4:4">
      <c r="D1809" s="142"/>
    </row>
    <row r="1810" spans="4:4">
      <c r="D1810" s="142"/>
    </row>
    <row r="1811" spans="4:4">
      <c r="D1811" s="142"/>
    </row>
    <row r="1812" spans="4:4">
      <c r="D1812" s="142"/>
    </row>
    <row r="1813" spans="4:4">
      <c r="D1813" s="142"/>
    </row>
    <row r="1814" spans="4:4">
      <c r="D1814" s="142"/>
    </row>
    <row r="1815" spans="4:4">
      <c r="D1815" s="142"/>
    </row>
    <row r="1816" spans="4:4">
      <c r="D1816" s="142"/>
    </row>
    <row r="1817" spans="4:4">
      <c r="D1817" s="142"/>
    </row>
    <row r="1818" spans="4:4">
      <c r="D1818" s="142"/>
    </row>
    <row r="1819" spans="4:4">
      <c r="D1819" s="142"/>
    </row>
    <row r="1820" spans="4:4">
      <c r="D1820" s="142"/>
    </row>
    <row r="1821" spans="4:4">
      <c r="D1821" s="142"/>
    </row>
    <row r="1822" spans="4:4">
      <c r="D1822" s="142"/>
    </row>
    <row r="1823" spans="4:4">
      <c r="D1823" s="142"/>
    </row>
    <row r="1824" spans="4:4">
      <c r="D1824" s="142"/>
    </row>
    <row r="1825" spans="4:4">
      <c r="D1825" s="142"/>
    </row>
    <row r="1826" spans="4:4">
      <c r="D1826" s="142"/>
    </row>
    <row r="1827" spans="4:4">
      <c r="D1827" s="142"/>
    </row>
    <row r="1828" spans="4:4">
      <c r="D1828" s="142"/>
    </row>
    <row r="1829" spans="4:4">
      <c r="D1829" s="142"/>
    </row>
    <row r="1830" spans="4:4">
      <c r="D1830" s="142"/>
    </row>
    <row r="1831" spans="4:4">
      <c r="D1831" s="142"/>
    </row>
    <row r="1832" spans="4:4">
      <c r="D1832" s="142"/>
    </row>
    <row r="1833" spans="4:4">
      <c r="D1833" s="142"/>
    </row>
    <row r="1834" spans="4:4">
      <c r="D1834" s="142"/>
    </row>
    <row r="1835" spans="4:4">
      <c r="D1835" s="142"/>
    </row>
    <row r="1836" spans="4:4">
      <c r="D1836" s="142"/>
    </row>
    <row r="1837" spans="4:4">
      <c r="D1837" s="142"/>
    </row>
    <row r="1838" spans="4:4">
      <c r="D1838" s="142"/>
    </row>
    <row r="1839" spans="4:4">
      <c r="D1839" s="142"/>
    </row>
    <row r="1840" spans="4:4">
      <c r="D1840" s="142"/>
    </row>
    <row r="1841" spans="4:4">
      <c r="D1841" s="142"/>
    </row>
    <row r="1842" spans="4:4">
      <c r="D1842" s="142"/>
    </row>
    <row r="1843" spans="4:4">
      <c r="D1843" s="142"/>
    </row>
    <row r="1844" spans="4:4">
      <c r="D1844" s="142"/>
    </row>
    <row r="1845" spans="4:4">
      <c r="D1845" s="142"/>
    </row>
    <row r="1846" spans="4:4">
      <c r="D1846" s="142"/>
    </row>
    <row r="1847" spans="4:4">
      <c r="D1847" s="142"/>
    </row>
    <row r="1848" spans="4:4">
      <c r="D1848" s="142"/>
    </row>
    <row r="1849" spans="4:4">
      <c r="D1849" s="142"/>
    </row>
    <row r="1850" spans="4:4">
      <c r="D1850" s="142"/>
    </row>
    <row r="1851" spans="4:4">
      <c r="D1851" s="142"/>
    </row>
    <row r="1852" spans="4:4">
      <c r="D1852" s="142"/>
    </row>
    <row r="1853" spans="4:4">
      <c r="D1853" s="142"/>
    </row>
    <row r="1854" spans="4:4">
      <c r="D1854" s="142"/>
    </row>
    <row r="1855" spans="4:4">
      <c r="D1855" s="142"/>
    </row>
    <row r="1856" spans="4:4">
      <c r="D1856" s="142"/>
    </row>
    <row r="1857" spans="4:4">
      <c r="D1857" s="142"/>
    </row>
    <row r="1858" spans="4:4">
      <c r="D1858" s="142"/>
    </row>
    <row r="1859" spans="4:4">
      <c r="D1859" s="142"/>
    </row>
    <row r="1860" spans="4:4">
      <c r="D1860" s="142"/>
    </row>
    <row r="1861" spans="4:4">
      <c r="D1861" s="142"/>
    </row>
    <row r="1862" spans="4:4">
      <c r="D1862" s="142"/>
    </row>
    <row r="1863" spans="4:4">
      <c r="D1863" s="142"/>
    </row>
    <row r="1864" spans="4:4">
      <c r="D1864" s="142"/>
    </row>
    <row r="1865" spans="4:4">
      <c r="D1865" s="142"/>
    </row>
    <row r="1866" spans="4:4">
      <c r="D1866" s="142"/>
    </row>
    <row r="1867" spans="4:4">
      <c r="D1867" s="142"/>
    </row>
    <row r="1868" spans="4:4">
      <c r="D1868" s="142"/>
    </row>
    <row r="1869" spans="4:4">
      <c r="D1869" s="142"/>
    </row>
    <row r="1870" spans="4:4">
      <c r="D1870" s="142"/>
    </row>
    <row r="1871" spans="4:4">
      <c r="D1871" s="142"/>
    </row>
    <row r="1872" spans="4:4">
      <c r="D1872" s="142"/>
    </row>
    <row r="1873" spans="4:4">
      <c r="D1873" s="142"/>
    </row>
    <row r="1874" spans="4:4">
      <c r="D1874" s="142"/>
    </row>
    <row r="1875" spans="4:4">
      <c r="D1875" s="142"/>
    </row>
    <row r="1876" spans="4:4">
      <c r="D1876" s="142"/>
    </row>
    <row r="1877" spans="4:4">
      <c r="D1877" s="142"/>
    </row>
    <row r="1878" spans="4:4">
      <c r="D1878" s="142"/>
    </row>
    <row r="1879" spans="4:4">
      <c r="D1879" s="142"/>
    </row>
    <row r="1880" spans="4:4">
      <c r="D1880" s="142"/>
    </row>
    <row r="1881" spans="4:4">
      <c r="D1881" s="142"/>
    </row>
    <row r="1882" spans="4:4">
      <c r="D1882" s="142"/>
    </row>
    <row r="1883" spans="4:4">
      <c r="D1883" s="142"/>
    </row>
    <row r="1884" spans="4:4">
      <c r="D1884" s="142"/>
    </row>
    <row r="1885" spans="4:4">
      <c r="D1885" s="142"/>
    </row>
    <row r="1886" spans="4:4">
      <c r="D1886" s="142"/>
    </row>
    <row r="1887" spans="4:4">
      <c r="D1887" s="142"/>
    </row>
    <row r="1888" spans="4:4">
      <c r="D1888" s="142"/>
    </row>
    <row r="1889" spans="4:4">
      <c r="D1889" s="142"/>
    </row>
    <row r="1890" spans="4:4">
      <c r="D1890" s="142"/>
    </row>
    <row r="1891" spans="4:4">
      <c r="D1891" s="142"/>
    </row>
    <row r="1892" spans="4:4">
      <c r="D1892" s="142"/>
    </row>
    <row r="1893" spans="4:4">
      <c r="D1893" s="142"/>
    </row>
    <row r="1894" spans="4:4">
      <c r="D1894" s="142"/>
    </row>
    <row r="1895" spans="4:4">
      <c r="D1895" s="142"/>
    </row>
    <row r="1896" spans="4:4">
      <c r="D1896" s="142"/>
    </row>
    <row r="1897" spans="4:4">
      <c r="D1897" s="142"/>
    </row>
    <row r="1898" spans="4:4">
      <c r="D1898" s="142"/>
    </row>
    <row r="1899" spans="4:4">
      <c r="D1899" s="142"/>
    </row>
    <row r="1900" spans="4:4">
      <c r="D1900" s="142"/>
    </row>
    <row r="1901" spans="4:4">
      <c r="D1901" s="142"/>
    </row>
    <row r="1902" spans="4:4">
      <c r="D1902" s="142"/>
    </row>
    <row r="1903" spans="4:4">
      <c r="D1903" s="142"/>
    </row>
    <row r="1904" spans="4:4">
      <c r="D1904" s="142"/>
    </row>
    <row r="1905" spans="4:4">
      <c r="D1905" s="142"/>
    </row>
    <row r="1906" spans="4:4">
      <c r="D1906" s="142"/>
    </row>
    <row r="1907" spans="4:4">
      <c r="D1907" s="142"/>
    </row>
    <row r="1908" spans="4:4">
      <c r="D1908" s="142"/>
    </row>
    <row r="1909" spans="4:4">
      <c r="D1909" s="142"/>
    </row>
    <row r="1910" spans="4:4">
      <c r="D1910" s="142"/>
    </row>
    <row r="1911" spans="4:4">
      <c r="D1911" s="142"/>
    </row>
    <row r="1912" spans="4:4">
      <c r="D1912" s="142"/>
    </row>
    <row r="1913" spans="4:4">
      <c r="D1913" s="142"/>
    </row>
    <row r="1914" spans="4:4">
      <c r="D1914" s="142"/>
    </row>
    <row r="1915" spans="4:4">
      <c r="D1915" s="142"/>
    </row>
    <row r="1916" spans="4:4">
      <c r="D1916" s="142"/>
    </row>
    <row r="1917" spans="4:4">
      <c r="D1917" s="142"/>
    </row>
    <row r="1918" spans="4:4">
      <c r="D1918" s="142"/>
    </row>
    <row r="1919" spans="4:4">
      <c r="D1919" s="142"/>
    </row>
    <row r="1920" spans="4:4">
      <c r="D1920" s="142"/>
    </row>
    <row r="1921" spans="4:4">
      <c r="D1921" s="142"/>
    </row>
    <row r="1922" spans="4:4">
      <c r="D1922" s="142"/>
    </row>
    <row r="1923" spans="4:4">
      <c r="D1923" s="142"/>
    </row>
    <row r="1924" spans="4:4">
      <c r="D1924" s="142"/>
    </row>
    <row r="1925" spans="4:4">
      <c r="D1925" s="142"/>
    </row>
    <row r="1926" spans="4:4">
      <c r="D1926" s="142"/>
    </row>
    <row r="1927" spans="4:4">
      <c r="D1927" s="142"/>
    </row>
    <row r="1928" spans="4:4">
      <c r="D1928" s="142"/>
    </row>
    <row r="1929" spans="4:4">
      <c r="D1929" s="142"/>
    </row>
    <row r="1930" spans="4:4">
      <c r="D1930" s="142"/>
    </row>
    <row r="1931" spans="4:4">
      <c r="D1931" s="142"/>
    </row>
    <row r="1932" spans="4:4">
      <c r="D1932" s="142"/>
    </row>
    <row r="1933" spans="4:4">
      <c r="D1933" s="142"/>
    </row>
    <row r="1934" spans="4:4">
      <c r="D1934" s="142"/>
    </row>
    <row r="1935" spans="4:4">
      <c r="D1935" s="142"/>
    </row>
    <row r="1936" spans="4:4">
      <c r="D1936" s="142"/>
    </row>
    <row r="1937" spans="4:4">
      <c r="D1937" s="142"/>
    </row>
    <row r="1938" spans="4:4">
      <c r="D1938" s="142"/>
    </row>
    <row r="1939" spans="4:4">
      <c r="D1939" s="142"/>
    </row>
    <row r="1940" spans="4:4">
      <c r="D1940" s="142"/>
    </row>
    <row r="1941" spans="4:4">
      <c r="D1941" s="142"/>
    </row>
    <row r="1942" spans="4:4">
      <c r="D1942" s="142"/>
    </row>
    <row r="1943" spans="4:4">
      <c r="D1943" s="142"/>
    </row>
    <row r="1944" spans="4:4">
      <c r="D1944" s="142"/>
    </row>
    <row r="1945" spans="4:4">
      <c r="D1945" s="142"/>
    </row>
    <row r="1946" spans="4:4">
      <c r="D1946" s="142"/>
    </row>
    <row r="1947" spans="4:4">
      <c r="D1947" s="142"/>
    </row>
    <row r="1948" spans="4:4">
      <c r="D1948" s="142"/>
    </row>
    <row r="1949" spans="4:4">
      <c r="D1949" s="142"/>
    </row>
    <row r="1950" spans="4:4">
      <c r="D1950" s="142"/>
    </row>
    <row r="1951" spans="4:4">
      <c r="D1951" s="142"/>
    </row>
    <row r="1952" spans="4:4">
      <c r="D1952" s="142"/>
    </row>
    <row r="1953" spans="4:4">
      <c r="D1953" s="142"/>
    </row>
    <row r="1954" spans="4:4">
      <c r="D1954" s="142"/>
    </row>
    <row r="1955" spans="4:4">
      <c r="D1955" s="142"/>
    </row>
    <row r="1956" spans="4:4">
      <c r="D1956" s="142"/>
    </row>
    <row r="1957" spans="4:4">
      <c r="D1957" s="142"/>
    </row>
    <row r="1958" spans="4:4">
      <c r="D1958" s="142"/>
    </row>
    <row r="1959" spans="4:4">
      <c r="D1959" s="142"/>
    </row>
    <row r="1960" spans="4:4">
      <c r="D1960" s="142"/>
    </row>
    <row r="1961" spans="4:4">
      <c r="D1961" s="142"/>
    </row>
    <row r="1962" spans="4:4">
      <c r="D1962" s="142"/>
    </row>
    <row r="1963" spans="4:4">
      <c r="D1963" s="142"/>
    </row>
    <row r="1964" spans="4:4">
      <c r="D1964" s="142"/>
    </row>
    <row r="1965" spans="4:4">
      <c r="D1965" s="142"/>
    </row>
    <row r="1966" spans="4:4">
      <c r="D1966" s="142"/>
    </row>
    <row r="1967" spans="4:4">
      <c r="D1967" s="142"/>
    </row>
    <row r="1968" spans="4:4">
      <c r="D1968" s="142"/>
    </row>
    <row r="1969" spans="4:4">
      <c r="D1969" s="142"/>
    </row>
    <row r="1970" spans="4:4">
      <c r="D1970" s="142"/>
    </row>
    <row r="1971" spans="4:4">
      <c r="D1971" s="142"/>
    </row>
    <row r="1972" spans="4:4">
      <c r="D1972" s="142"/>
    </row>
    <row r="1973" spans="4:4">
      <c r="D1973" s="142"/>
    </row>
    <row r="1974" spans="4:4">
      <c r="D1974" s="142"/>
    </row>
    <row r="1975" spans="4:4">
      <c r="D1975" s="142"/>
    </row>
    <row r="1976" spans="4:4">
      <c r="D1976" s="142"/>
    </row>
    <row r="1977" spans="4:4">
      <c r="D1977" s="142"/>
    </row>
    <row r="1978" spans="4:4">
      <c r="D1978" s="142"/>
    </row>
    <row r="1979" spans="4:4">
      <c r="D1979" s="142"/>
    </row>
    <row r="1980" spans="4:4">
      <c r="D1980" s="142"/>
    </row>
    <row r="1981" spans="4:4">
      <c r="D1981" s="142"/>
    </row>
    <row r="1982" spans="4:4">
      <c r="D1982" s="142"/>
    </row>
    <row r="1983" spans="4:4">
      <c r="D1983" s="142"/>
    </row>
    <row r="1984" spans="4:4">
      <c r="D1984" s="142"/>
    </row>
    <row r="1985" spans="4:4">
      <c r="D1985" s="142"/>
    </row>
    <row r="1986" spans="4:4">
      <c r="D1986" s="142"/>
    </row>
    <row r="1987" spans="4:4">
      <c r="D1987" s="142"/>
    </row>
    <row r="1988" spans="4:4">
      <c r="D1988" s="142"/>
    </row>
    <row r="1989" spans="4:4">
      <c r="D1989" s="142"/>
    </row>
    <row r="1990" spans="4:4">
      <c r="D1990" s="142"/>
    </row>
    <row r="1991" spans="4:4">
      <c r="D1991" s="142"/>
    </row>
    <row r="1992" spans="4:4">
      <c r="D1992" s="142"/>
    </row>
    <row r="1993" spans="4:4">
      <c r="D1993" s="142"/>
    </row>
    <row r="1994" spans="4:4">
      <c r="D1994" s="142"/>
    </row>
    <row r="1995" spans="4:4">
      <c r="D1995" s="142"/>
    </row>
    <row r="1996" spans="4:4">
      <c r="D1996" s="142"/>
    </row>
    <row r="1997" spans="4:4">
      <c r="D1997" s="142"/>
    </row>
    <row r="1998" spans="4:4">
      <c r="D1998" s="142"/>
    </row>
    <row r="1999" spans="4:4">
      <c r="D1999" s="142"/>
    </row>
    <row r="2000" spans="4:4">
      <c r="D2000" s="142"/>
    </row>
    <row r="2001" spans="4:4">
      <c r="D2001" s="142"/>
    </row>
    <row r="2002" spans="4:4">
      <c r="D2002" s="142"/>
    </row>
    <row r="2003" spans="4:4">
      <c r="D2003" s="142"/>
    </row>
    <row r="2004" spans="4:4">
      <c r="D2004" s="142"/>
    </row>
    <row r="2005" spans="4:4">
      <c r="D2005" s="142"/>
    </row>
    <row r="2006" spans="4:4">
      <c r="D2006" s="142"/>
    </row>
    <row r="2007" spans="4:4">
      <c r="D2007" s="142"/>
    </row>
    <row r="2008" spans="4:4">
      <c r="D2008" s="142"/>
    </row>
    <row r="2009" spans="4:4">
      <c r="D2009" s="142"/>
    </row>
    <row r="2010" spans="4:4">
      <c r="D2010" s="142"/>
    </row>
    <row r="2011" spans="4:4">
      <c r="D2011" s="142"/>
    </row>
    <row r="2012" spans="4:4">
      <c r="D2012" s="142"/>
    </row>
    <row r="2013" spans="4:4">
      <c r="D2013" s="142"/>
    </row>
    <row r="2014" spans="4:4">
      <c r="D2014" s="142"/>
    </row>
    <row r="2015" spans="4:4">
      <c r="D2015" s="142"/>
    </row>
    <row r="2016" spans="4:4">
      <c r="D2016" s="142"/>
    </row>
    <row r="2017" spans="4:4">
      <c r="D2017" s="142"/>
    </row>
    <row r="2018" spans="4:4">
      <c r="D2018" s="142"/>
    </row>
    <row r="2019" spans="4:4">
      <c r="D2019" s="142"/>
    </row>
    <row r="2020" spans="4:4">
      <c r="D2020" s="142"/>
    </row>
    <row r="2021" spans="4:4">
      <c r="D2021" s="142"/>
    </row>
    <row r="2022" spans="4:4">
      <c r="D2022" s="142"/>
    </row>
    <row r="2023" spans="4:4">
      <c r="D2023" s="142"/>
    </row>
    <row r="2024" spans="4:4">
      <c r="D2024" s="142"/>
    </row>
    <row r="2025" spans="4:4">
      <c r="D2025" s="142"/>
    </row>
    <row r="2026" spans="4:4">
      <c r="D2026" s="142"/>
    </row>
    <row r="2027" spans="4:4">
      <c r="D2027" s="142"/>
    </row>
    <row r="2028" spans="4:4">
      <c r="D2028" s="142"/>
    </row>
    <row r="2029" spans="4:4">
      <c r="D2029" s="142"/>
    </row>
    <row r="2030" spans="4:4">
      <c r="D2030" s="142"/>
    </row>
    <row r="2031" spans="4:4">
      <c r="D2031" s="142"/>
    </row>
    <row r="2032" spans="4:4">
      <c r="D2032" s="142"/>
    </row>
    <row r="2033" spans="4:4">
      <c r="D2033" s="142"/>
    </row>
    <row r="2034" spans="4:4">
      <c r="D2034" s="142"/>
    </row>
    <row r="2035" spans="4:4">
      <c r="D2035" s="142"/>
    </row>
    <row r="2036" spans="4:4">
      <c r="D2036" s="142"/>
    </row>
    <row r="2037" spans="4:4">
      <c r="D2037" s="142"/>
    </row>
    <row r="2038" spans="4:4">
      <c r="D2038" s="142"/>
    </row>
    <row r="2039" spans="4:4">
      <c r="D2039" s="142"/>
    </row>
    <row r="2040" spans="4:4">
      <c r="D2040" s="142"/>
    </row>
    <row r="2041" spans="4:4">
      <c r="D2041" s="142"/>
    </row>
    <row r="2042" spans="4:4">
      <c r="D2042" s="142"/>
    </row>
    <row r="2043" spans="4:4">
      <c r="D2043" s="142"/>
    </row>
    <row r="2044" spans="4:4">
      <c r="D2044" s="142"/>
    </row>
    <row r="2045" spans="4:4">
      <c r="D2045" s="142"/>
    </row>
    <row r="2046" spans="4:4">
      <c r="D2046" s="142"/>
    </row>
    <row r="2047" spans="4:4">
      <c r="D2047" s="142"/>
    </row>
    <row r="2048" spans="4:4">
      <c r="D2048" s="142"/>
    </row>
    <row r="2049" spans="4:4">
      <c r="D2049" s="142"/>
    </row>
    <row r="2050" spans="4:4">
      <c r="D2050" s="142"/>
    </row>
    <row r="2051" spans="4:4">
      <c r="D2051" s="142"/>
    </row>
    <row r="2052" spans="4:4">
      <c r="D2052" s="142"/>
    </row>
    <row r="2053" spans="4:4">
      <c r="D2053" s="142"/>
    </row>
    <row r="2054" spans="4:4">
      <c r="D2054" s="142"/>
    </row>
    <row r="2055" spans="4:4">
      <c r="D2055" s="142"/>
    </row>
    <row r="2056" spans="4:4">
      <c r="D2056" s="142"/>
    </row>
    <row r="2057" spans="4:4">
      <c r="D2057" s="142"/>
    </row>
    <row r="2058" spans="4:4">
      <c r="D2058" s="142"/>
    </row>
    <row r="2059" spans="4:4">
      <c r="D2059" s="142"/>
    </row>
    <row r="2060" spans="4:4">
      <c r="D2060" s="142"/>
    </row>
    <row r="2061" spans="4:4">
      <c r="D2061" s="142"/>
    </row>
    <row r="2062" spans="4:4">
      <c r="D2062" s="142"/>
    </row>
    <row r="2063" spans="4:4">
      <c r="D2063" s="142"/>
    </row>
    <row r="2064" spans="4:4">
      <c r="D2064" s="142"/>
    </row>
    <row r="2065" spans="4:4">
      <c r="D2065" s="142"/>
    </row>
    <row r="2066" spans="4:4">
      <c r="D2066" s="142"/>
    </row>
    <row r="2067" spans="4:4">
      <c r="D2067" s="142"/>
    </row>
    <row r="2068" spans="4:4">
      <c r="D2068" s="142"/>
    </row>
    <row r="2069" spans="4:4">
      <c r="D2069" s="142"/>
    </row>
    <row r="2070" spans="4:4">
      <c r="D2070" s="142"/>
    </row>
    <row r="2071" spans="4:4">
      <c r="D2071" s="142"/>
    </row>
    <row r="2072" spans="4:4">
      <c r="D2072" s="142"/>
    </row>
    <row r="2073" spans="4:4">
      <c r="D2073" s="142"/>
    </row>
    <row r="2074" spans="4:4">
      <c r="D2074" s="142"/>
    </row>
    <row r="2075" spans="4:4">
      <c r="D2075" s="142"/>
    </row>
    <row r="2076" spans="4:4">
      <c r="D2076" s="142"/>
    </row>
    <row r="2077" spans="4:4">
      <c r="D2077" s="142"/>
    </row>
    <row r="2078" spans="4:4">
      <c r="D2078" s="142"/>
    </row>
    <row r="2079" spans="4:4">
      <c r="D2079" s="142"/>
    </row>
    <row r="2080" spans="4:4">
      <c r="D2080" s="142"/>
    </row>
    <row r="2081" spans="4:4">
      <c r="D2081" s="142"/>
    </row>
    <row r="2082" spans="4:4">
      <c r="D2082" s="142"/>
    </row>
    <row r="2083" spans="4:4">
      <c r="D2083" s="142"/>
    </row>
    <row r="2084" spans="4:4">
      <c r="D2084" s="142"/>
    </row>
    <row r="2085" spans="4:4">
      <c r="D2085" s="142"/>
    </row>
    <row r="2086" spans="4:4">
      <c r="D2086" s="142"/>
    </row>
    <row r="2087" spans="4:4">
      <c r="D2087" s="142"/>
    </row>
    <row r="2088" spans="4:4">
      <c r="D2088" s="142"/>
    </row>
    <row r="2089" spans="4:4">
      <c r="D2089" s="142"/>
    </row>
    <row r="2090" spans="4:4">
      <c r="D2090" s="142"/>
    </row>
    <row r="2091" spans="4:4">
      <c r="D2091" s="142"/>
    </row>
    <row r="2092" spans="4:4">
      <c r="D2092" s="142"/>
    </row>
    <row r="2093" spans="4:4">
      <c r="D2093" s="142"/>
    </row>
    <row r="2094" spans="4:4">
      <c r="D2094" s="142"/>
    </row>
    <row r="2095" spans="4:4">
      <c r="D2095" s="142"/>
    </row>
    <row r="2096" spans="4:4">
      <c r="D2096" s="142"/>
    </row>
    <row r="2097" spans="4:4">
      <c r="D2097" s="142"/>
    </row>
    <row r="2098" spans="4:4">
      <c r="D2098" s="142"/>
    </row>
    <row r="2099" spans="4:4">
      <c r="D2099" s="142"/>
    </row>
    <row r="2100" spans="4:4">
      <c r="D2100" s="142"/>
    </row>
    <row r="2101" spans="4:4">
      <c r="D2101" s="142"/>
    </row>
    <row r="2102" spans="4:4">
      <c r="D2102" s="142"/>
    </row>
    <row r="2103" spans="4:4">
      <c r="D2103" s="142"/>
    </row>
    <row r="2104" spans="4:4">
      <c r="D2104" s="142"/>
    </row>
    <row r="2105" spans="4:4">
      <c r="D2105" s="142"/>
    </row>
    <row r="2106" spans="4:4">
      <c r="D2106" s="142"/>
    </row>
    <row r="2107" spans="4:4">
      <c r="D2107" s="142"/>
    </row>
    <row r="2108" spans="4:4">
      <c r="D2108" s="142"/>
    </row>
    <row r="2109" spans="4:4">
      <c r="D2109" s="142"/>
    </row>
    <row r="2110" spans="4:4">
      <c r="D2110" s="142"/>
    </row>
    <row r="2111" spans="4:4">
      <c r="D2111" s="142"/>
    </row>
    <row r="2112" spans="4:4">
      <c r="D2112" s="142"/>
    </row>
    <row r="2113" spans="4:4">
      <c r="D2113" s="142"/>
    </row>
    <row r="2114" spans="4:4">
      <c r="D2114" s="142"/>
    </row>
    <row r="2115" spans="4:4">
      <c r="D2115" s="142"/>
    </row>
    <row r="2116" spans="4:4">
      <c r="D2116" s="142"/>
    </row>
    <row r="2117" spans="4:4">
      <c r="D2117" s="142"/>
    </row>
    <row r="2118" spans="4:4">
      <c r="D2118" s="142"/>
    </row>
    <row r="2119" spans="4:4">
      <c r="D2119" s="142"/>
    </row>
    <row r="2120" spans="4:4">
      <c r="D2120" s="142"/>
    </row>
    <row r="2121" spans="4:4">
      <c r="D2121" s="142"/>
    </row>
    <row r="2122" spans="4:4">
      <c r="D2122" s="142"/>
    </row>
    <row r="2123" spans="4:4">
      <c r="D2123" s="142"/>
    </row>
    <row r="2124" spans="4:4">
      <c r="D2124" s="142"/>
    </row>
    <row r="2125" spans="4:4">
      <c r="D2125" s="142"/>
    </row>
    <row r="2126" spans="4:4">
      <c r="D2126" s="142"/>
    </row>
    <row r="2127" spans="4:4">
      <c r="D2127" s="142"/>
    </row>
    <row r="2128" spans="4:4">
      <c r="D2128" s="142"/>
    </row>
    <row r="2129" spans="4:4">
      <c r="D2129" s="142"/>
    </row>
    <row r="2130" spans="4:4">
      <c r="D2130" s="142"/>
    </row>
    <row r="2131" spans="4:4">
      <c r="D2131" s="142"/>
    </row>
    <row r="2132" spans="4:4">
      <c r="D2132" s="142"/>
    </row>
    <row r="2133" spans="4:4">
      <c r="D2133" s="142"/>
    </row>
    <row r="2134" spans="4:4">
      <c r="D2134" s="142"/>
    </row>
    <row r="2135" spans="4:4">
      <c r="D2135" s="142"/>
    </row>
    <row r="2136" spans="4:4">
      <c r="D2136" s="142"/>
    </row>
    <row r="2137" spans="4:4">
      <c r="D2137" s="142"/>
    </row>
    <row r="2138" spans="4:4">
      <c r="D2138" s="142"/>
    </row>
    <row r="2139" spans="4:4">
      <c r="D2139" s="142"/>
    </row>
    <row r="2140" spans="4:4">
      <c r="D2140" s="142"/>
    </row>
    <row r="2141" spans="4:4">
      <c r="D2141" s="142"/>
    </row>
    <row r="2142" spans="4:4">
      <c r="D2142" s="142"/>
    </row>
    <row r="2143" spans="4:4">
      <c r="D2143" s="142"/>
    </row>
    <row r="2144" spans="4:4">
      <c r="D2144" s="142"/>
    </row>
    <row r="2145" spans="4:4">
      <c r="D2145" s="142"/>
    </row>
    <row r="2146" spans="4:4">
      <c r="D2146" s="142"/>
    </row>
    <row r="2147" spans="4:4">
      <c r="D2147" s="142"/>
    </row>
    <row r="2148" spans="4:4">
      <c r="D2148" s="142"/>
    </row>
    <row r="2149" spans="4:4">
      <c r="D2149" s="142"/>
    </row>
    <row r="2150" spans="4:4">
      <c r="D2150" s="142"/>
    </row>
    <row r="2151" spans="4:4">
      <c r="D2151" s="142"/>
    </row>
    <row r="2152" spans="4:4">
      <c r="D2152" s="142"/>
    </row>
    <row r="2153" spans="4:4">
      <c r="D2153" s="142"/>
    </row>
    <row r="2154" spans="4:4">
      <c r="D2154" s="142"/>
    </row>
    <row r="2155" spans="4:4">
      <c r="D2155" s="142"/>
    </row>
    <row r="2156" spans="4:4">
      <c r="D2156" s="142"/>
    </row>
    <row r="2157" spans="4:4">
      <c r="D2157" s="142"/>
    </row>
    <row r="2158" spans="4:4">
      <c r="D2158" s="142"/>
    </row>
    <row r="2159" spans="4:4">
      <c r="D2159" s="142"/>
    </row>
    <row r="2160" spans="4:4">
      <c r="D2160" s="142"/>
    </row>
    <row r="2161" spans="4:4">
      <c r="D2161" s="142"/>
    </row>
    <row r="2162" spans="4:4">
      <c r="D2162" s="142"/>
    </row>
    <row r="2163" spans="4:4">
      <c r="D2163" s="142"/>
    </row>
    <row r="2164" spans="4:4">
      <c r="D2164" s="142"/>
    </row>
    <row r="2165" spans="4:4">
      <c r="D2165" s="142"/>
    </row>
    <row r="2166" spans="4:4">
      <c r="D2166" s="142"/>
    </row>
    <row r="2167" spans="4:4">
      <c r="D2167" s="142"/>
    </row>
    <row r="2168" spans="4:4">
      <c r="D2168" s="142"/>
    </row>
    <row r="2169" spans="4:4">
      <c r="D2169" s="142"/>
    </row>
    <row r="2170" spans="4:4">
      <c r="D2170" s="142"/>
    </row>
    <row r="2171" spans="4:4">
      <c r="D2171" s="142"/>
    </row>
    <row r="2172" spans="4:4">
      <c r="D2172" s="142"/>
    </row>
    <row r="2173" spans="4:4">
      <c r="D2173" s="142"/>
    </row>
    <row r="2174" spans="4:4">
      <c r="D2174" s="142"/>
    </row>
    <row r="2175" spans="4:4">
      <c r="D2175" s="142"/>
    </row>
    <row r="2176" spans="4:4">
      <c r="D2176" s="142"/>
    </row>
    <row r="2177" spans="4:4">
      <c r="D2177" s="142"/>
    </row>
    <row r="2178" spans="4:4">
      <c r="D2178" s="142"/>
    </row>
    <row r="2179" spans="4:4">
      <c r="D2179" s="142"/>
    </row>
    <row r="2180" spans="4:4">
      <c r="D2180" s="142"/>
    </row>
    <row r="2181" spans="4:4">
      <c r="D2181" s="142"/>
    </row>
    <row r="2182" spans="4:4">
      <c r="D2182" s="142"/>
    </row>
    <row r="2183" spans="4:4">
      <c r="D2183" s="142"/>
    </row>
    <row r="2184" spans="4:4">
      <c r="D2184" s="142"/>
    </row>
    <row r="2185" spans="4:4">
      <c r="D2185" s="142"/>
    </row>
    <row r="2186" spans="4:4">
      <c r="D2186" s="142"/>
    </row>
    <row r="2187" spans="4:4">
      <c r="D2187" s="142"/>
    </row>
    <row r="2188" spans="4:4">
      <c r="D2188" s="142"/>
    </row>
    <row r="2189" spans="4:4">
      <c r="D2189" s="142"/>
    </row>
    <row r="2190" spans="4:4">
      <c r="D2190" s="142"/>
    </row>
    <row r="2191" spans="4:4">
      <c r="D2191" s="142"/>
    </row>
    <row r="2192" spans="4:4">
      <c r="D2192" s="142"/>
    </row>
    <row r="2193" spans="4:4">
      <c r="D2193" s="142"/>
    </row>
    <row r="2194" spans="4:4">
      <c r="D2194" s="142"/>
    </row>
    <row r="2195" spans="4:4">
      <c r="D2195" s="142"/>
    </row>
    <row r="2196" spans="4:4">
      <c r="D2196" s="142"/>
    </row>
    <row r="2197" spans="4:4">
      <c r="D2197" s="142"/>
    </row>
    <row r="2198" spans="4:4">
      <c r="D2198" s="142"/>
    </row>
    <row r="2199" spans="4:4">
      <c r="D2199" s="142"/>
    </row>
    <row r="2200" spans="4:4">
      <c r="D2200" s="142"/>
    </row>
    <row r="2201" spans="4:4">
      <c r="D2201" s="142"/>
    </row>
    <row r="2202" spans="4:4">
      <c r="D2202" s="142"/>
    </row>
    <row r="2203" spans="4:4">
      <c r="D2203" s="142"/>
    </row>
    <row r="2204" spans="4:4">
      <c r="D2204" s="142"/>
    </row>
    <row r="2205" spans="4:4">
      <c r="D2205" s="142"/>
    </row>
    <row r="2206" spans="4:4">
      <c r="D2206" s="142"/>
    </row>
    <row r="2207" spans="4:4">
      <c r="D2207" s="142"/>
    </row>
    <row r="2208" spans="4:4">
      <c r="D2208" s="142"/>
    </row>
    <row r="2209" spans="4:4">
      <c r="D2209" s="142"/>
    </row>
    <row r="2210" spans="4:4">
      <c r="D2210" s="142"/>
    </row>
    <row r="2211" spans="4:4">
      <c r="D2211" s="142"/>
    </row>
    <row r="2212" spans="4:4">
      <c r="D2212" s="142"/>
    </row>
    <row r="2213" spans="4:4">
      <c r="D2213" s="142"/>
    </row>
    <row r="2214" spans="4:4">
      <c r="D2214" s="142"/>
    </row>
    <row r="2215" spans="4:4">
      <c r="D2215" s="142"/>
    </row>
    <row r="2216" spans="4:4">
      <c r="D2216" s="142"/>
    </row>
    <row r="2217" spans="4:4">
      <c r="D2217" s="142"/>
    </row>
    <row r="2218" spans="4:4">
      <c r="D2218" s="142"/>
    </row>
    <row r="2219" spans="4:4">
      <c r="D2219" s="142"/>
    </row>
    <row r="2220" spans="4:4">
      <c r="D2220" s="142"/>
    </row>
    <row r="2221" spans="4:4">
      <c r="D2221" s="142"/>
    </row>
    <row r="2222" spans="4:4">
      <c r="D2222" s="142"/>
    </row>
    <row r="2223" spans="4:4">
      <c r="D2223" s="142"/>
    </row>
    <row r="2224" spans="4:4">
      <c r="D2224" s="142"/>
    </row>
    <row r="2225" spans="4:4">
      <c r="D2225" s="142"/>
    </row>
    <row r="2226" spans="4:4">
      <c r="D2226" s="142"/>
    </row>
    <row r="2227" spans="4:4">
      <c r="D2227" s="142"/>
    </row>
    <row r="2228" spans="4:4">
      <c r="D2228" s="142"/>
    </row>
    <row r="2229" spans="4:4">
      <c r="D2229" s="142"/>
    </row>
    <row r="2230" spans="4:4">
      <c r="D2230" s="142"/>
    </row>
    <row r="2231" spans="4:4">
      <c r="D2231" s="142"/>
    </row>
    <row r="2232" spans="4:4">
      <c r="D2232" s="142"/>
    </row>
    <row r="2233" spans="4:4">
      <c r="D2233" s="142"/>
    </row>
    <row r="2234" spans="4:4">
      <c r="D2234" s="142"/>
    </row>
    <row r="2235" spans="4:4">
      <c r="D2235" s="142"/>
    </row>
    <row r="2236" spans="4:4">
      <c r="D2236" s="142"/>
    </row>
    <row r="2237" spans="4:4">
      <c r="D2237" s="142"/>
    </row>
    <row r="2238" spans="4:4">
      <c r="D2238" s="142"/>
    </row>
    <row r="2239" spans="4:4">
      <c r="D2239" s="142"/>
    </row>
    <row r="2240" spans="4:4">
      <c r="D2240" s="142"/>
    </row>
    <row r="2241" spans="4:4">
      <c r="D2241" s="142"/>
    </row>
    <row r="2242" spans="4:4">
      <c r="D2242" s="142"/>
    </row>
    <row r="2243" spans="4:4">
      <c r="D2243" s="142"/>
    </row>
    <row r="2244" spans="4:4">
      <c r="D2244" s="142"/>
    </row>
    <row r="2245" spans="4:4">
      <c r="D2245" s="142"/>
    </row>
    <row r="2246" spans="4:4">
      <c r="D2246" s="142"/>
    </row>
    <row r="2247" spans="4:4">
      <c r="D2247" s="142"/>
    </row>
    <row r="2248" spans="4:4">
      <c r="D2248" s="142"/>
    </row>
    <row r="2249" spans="4:4">
      <c r="D2249" s="142"/>
    </row>
    <row r="2250" spans="4:4">
      <c r="D2250" s="142"/>
    </row>
    <row r="2251" spans="4:4">
      <c r="D2251" s="142"/>
    </row>
    <row r="2252" spans="4:4">
      <c r="D2252" s="142"/>
    </row>
    <row r="2253" spans="4:4">
      <c r="D2253" s="142"/>
    </row>
    <row r="2254" spans="4:4">
      <c r="D2254" s="142"/>
    </row>
    <row r="2255" spans="4:4">
      <c r="D2255" s="142"/>
    </row>
    <row r="2256" spans="4:4">
      <c r="D2256" s="142"/>
    </row>
    <row r="2257" spans="4:4">
      <c r="D2257" s="142"/>
    </row>
    <row r="2258" spans="4:4">
      <c r="D2258" s="142"/>
    </row>
    <row r="2259" spans="4:4">
      <c r="D2259" s="142"/>
    </row>
    <row r="2260" spans="4:4">
      <c r="D2260" s="142"/>
    </row>
    <row r="2261" spans="4:4">
      <c r="D2261" s="142"/>
    </row>
    <row r="2262" spans="4:4">
      <c r="D2262" s="142"/>
    </row>
    <row r="2263" spans="4:4">
      <c r="D2263" s="142"/>
    </row>
    <row r="2264" spans="4:4">
      <c r="D2264" s="142"/>
    </row>
    <row r="2265" spans="4:4">
      <c r="D2265" s="142"/>
    </row>
    <row r="2266" spans="4:4">
      <c r="D2266" s="142"/>
    </row>
    <row r="2267" spans="4:4">
      <c r="D2267" s="142"/>
    </row>
    <row r="2268" spans="4:4">
      <c r="D2268" s="142"/>
    </row>
    <row r="2269" spans="4:4">
      <c r="D2269" s="142"/>
    </row>
    <row r="2270" spans="4:4">
      <c r="D2270" s="142"/>
    </row>
    <row r="2271" spans="4:4">
      <c r="D2271" s="142"/>
    </row>
    <row r="2272" spans="4:4">
      <c r="D2272" s="142"/>
    </row>
    <row r="2273" spans="4:4">
      <c r="D2273" s="142"/>
    </row>
    <row r="2274" spans="4:4">
      <c r="D2274" s="142"/>
    </row>
    <row r="2275" spans="4:4">
      <c r="D2275" s="142"/>
    </row>
    <row r="2276" spans="4:4">
      <c r="D2276" s="142"/>
    </row>
    <row r="2277" spans="4:4">
      <c r="D2277" s="142"/>
    </row>
    <row r="2278" spans="4:4">
      <c r="D2278" s="142"/>
    </row>
    <row r="2279" spans="4:4">
      <c r="D2279" s="142"/>
    </row>
    <row r="2280" spans="4:4">
      <c r="D2280" s="142"/>
    </row>
    <row r="2281" spans="4:4">
      <c r="D2281" s="142"/>
    </row>
    <row r="2282" spans="4:4">
      <c r="D2282" s="142"/>
    </row>
    <row r="2283" spans="4:4">
      <c r="D2283" s="142"/>
    </row>
    <row r="2284" spans="4:4">
      <c r="D2284" s="142"/>
    </row>
    <row r="2285" spans="4:4">
      <c r="D2285" s="142"/>
    </row>
    <row r="2286" spans="4:4">
      <c r="D2286" s="142"/>
    </row>
    <row r="2287" spans="4:4">
      <c r="D2287" s="142"/>
    </row>
    <row r="2288" spans="4:4">
      <c r="D2288" s="142"/>
    </row>
    <row r="2289" spans="4:4">
      <c r="D2289" s="142"/>
    </row>
    <row r="2290" spans="4:4">
      <c r="D2290" s="142"/>
    </row>
    <row r="2291" spans="4:4">
      <c r="D2291" s="142"/>
    </row>
    <row r="2292" spans="4:4">
      <c r="D2292" s="142"/>
    </row>
    <row r="2293" spans="4:4">
      <c r="D2293" s="142"/>
    </row>
    <row r="2294" spans="4:4">
      <c r="D2294" s="142"/>
    </row>
    <row r="2295" spans="4:4">
      <c r="D2295" s="142"/>
    </row>
    <row r="2296" spans="4:4">
      <c r="D2296" s="142"/>
    </row>
    <row r="2297" spans="4:4">
      <c r="D2297" s="142"/>
    </row>
    <row r="2298" spans="4:4">
      <c r="D2298" s="142"/>
    </row>
    <row r="2299" spans="4:4">
      <c r="D2299" s="142"/>
    </row>
    <row r="2300" spans="4:4">
      <c r="D2300" s="142"/>
    </row>
    <row r="2301" spans="4:4">
      <c r="D2301" s="142"/>
    </row>
    <row r="2302" spans="4:4">
      <c r="D2302" s="142"/>
    </row>
    <row r="2303" spans="4:4">
      <c r="D2303" s="142"/>
    </row>
    <row r="2304" spans="4:4">
      <c r="D2304" s="142"/>
    </row>
    <row r="2305" spans="4:4">
      <c r="D2305" s="142"/>
    </row>
    <row r="2306" spans="4:4">
      <c r="D2306" s="142"/>
    </row>
    <row r="2307" spans="4:4">
      <c r="D2307" s="142"/>
    </row>
    <row r="2308" spans="4:4">
      <c r="D2308" s="142"/>
    </row>
    <row r="2309" spans="4:4">
      <c r="D2309" s="142"/>
    </row>
    <row r="2310" spans="4:4">
      <c r="D2310" s="142"/>
    </row>
    <row r="2311" spans="4:4">
      <c r="D2311" s="142"/>
    </row>
    <row r="2312" spans="4:4">
      <c r="D2312" s="142"/>
    </row>
    <row r="2313" spans="4:4">
      <c r="D2313" s="142"/>
    </row>
    <row r="2314" spans="4:4">
      <c r="D2314" s="142"/>
    </row>
    <row r="2315" spans="4:4">
      <c r="D2315" s="142"/>
    </row>
    <row r="2316" spans="4:4">
      <c r="D2316" s="142"/>
    </row>
    <row r="2317" spans="4:4">
      <c r="D2317" s="142"/>
    </row>
    <row r="2318" spans="4:4">
      <c r="D2318" s="142"/>
    </row>
    <row r="2319" spans="4:4">
      <c r="D2319" s="142"/>
    </row>
    <row r="2320" spans="4:4">
      <c r="D2320" s="142"/>
    </row>
    <row r="2321" spans="4:4">
      <c r="D2321" s="142"/>
    </row>
    <row r="2322" spans="4:4">
      <c r="D2322" s="142"/>
    </row>
    <row r="2323" spans="4:4">
      <c r="D2323" s="142"/>
    </row>
    <row r="2324" spans="4:4">
      <c r="D2324" s="142"/>
    </row>
    <row r="2325" spans="4:4">
      <c r="D2325" s="142"/>
    </row>
    <row r="2326" spans="4:4">
      <c r="D2326" s="142"/>
    </row>
    <row r="2327" spans="4:4">
      <c r="D2327" s="142"/>
    </row>
    <row r="2328" spans="4:4">
      <c r="D2328" s="142"/>
    </row>
    <row r="2329" spans="4:4">
      <c r="D2329" s="142"/>
    </row>
    <row r="2330" spans="4:4">
      <c r="D2330" s="142"/>
    </row>
    <row r="2331" spans="4:4">
      <c r="D2331" s="142"/>
    </row>
    <row r="2332" spans="4:4">
      <c r="D2332" s="142"/>
    </row>
    <row r="2333" spans="4:4">
      <c r="D2333" s="142"/>
    </row>
    <row r="2334" spans="4:4">
      <c r="D2334" s="142"/>
    </row>
    <row r="2335" spans="4:4">
      <c r="D2335" s="142"/>
    </row>
    <row r="2336" spans="4:4">
      <c r="D2336" s="142"/>
    </row>
    <row r="2337" spans="4:4">
      <c r="D2337" s="142"/>
    </row>
    <row r="2338" spans="4:4">
      <c r="D2338" s="142"/>
    </row>
    <row r="2339" spans="4:4">
      <c r="D2339" s="142"/>
    </row>
    <row r="2340" spans="4:4">
      <c r="D2340" s="142"/>
    </row>
    <row r="2341" spans="4:4">
      <c r="D2341" s="142"/>
    </row>
    <row r="2342" spans="4:4">
      <c r="D2342" s="142"/>
    </row>
    <row r="2343" spans="4:4">
      <c r="D2343" s="142"/>
    </row>
    <row r="2344" spans="4:4">
      <c r="D2344" s="142"/>
    </row>
    <row r="2345" spans="4:4">
      <c r="D2345" s="142"/>
    </row>
    <row r="2346" spans="4:4">
      <c r="D2346" s="142"/>
    </row>
    <row r="2347" spans="4:4">
      <c r="D2347" s="142"/>
    </row>
    <row r="2348" spans="4:4">
      <c r="D2348" s="142"/>
    </row>
    <row r="2349" spans="4:4">
      <c r="D2349" s="142"/>
    </row>
    <row r="2350" spans="4:4">
      <c r="D2350" s="142"/>
    </row>
    <row r="2351" spans="4:4">
      <c r="D2351" s="142"/>
    </row>
    <row r="2352" spans="4:4">
      <c r="D2352" s="142"/>
    </row>
    <row r="2353" spans="4:4">
      <c r="D2353" s="142"/>
    </row>
    <row r="2354" spans="4:4">
      <c r="D2354" s="142"/>
    </row>
    <row r="2355" spans="4:4">
      <c r="D2355" s="142"/>
    </row>
    <row r="2356" spans="4:4">
      <c r="D2356" s="142"/>
    </row>
    <row r="2357" spans="4:4">
      <c r="D2357" s="142"/>
    </row>
    <row r="2358" spans="4:4">
      <c r="D2358" s="142"/>
    </row>
    <row r="2359" spans="4:4">
      <c r="D2359" s="142"/>
    </row>
    <row r="2360" spans="4:4">
      <c r="D2360" s="142"/>
    </row>
    <row r="2361" spans="4:4">
      <c r="D2361" s="142"/>
    </row>
    <row r="2362" spans="4:4">
      <c r="D2362" s="142"/>
    </row>
    <row r="2363" spans="4:4">
      <c r="D2363" s="142"/>
    </row>
    <row r="2364" spans="4:4">
      <c r="D2364" s="142"/>
    </row>
    <row r="2365" spans="4:4">
      <c r="D2365" s="142"/>
    </row>
    <row r="2366" spans="4:4">
      <c r="D2366" s="142"/>
    </row>
    <row r="2367" spans="4:4">
      <c r="D2367" s="142"/>
    </row>
    <row r="2368" spans="4:4">
      <c r="D2368" s="142"/>
    </row>
    <row r="2369" spans="4:4">
      <c r="D2369" s="142"/>
    </row>
    <row r="2370" spans="4:4">
      <c r="D2370" s="142"/>
    </row>
    <row r="2371" spans="4:4">
      <c r="D2371" s="142"/>
    </row>
    <row r="2372" spans="4:4">
      <c r="D2372" s="142"/>
    </row>
    <row r="2373" spans="4:4">
      <c r="D2373" s="142"/>
    </row>
    <row r="2374" spans="4:4">
      <c r="D2374" s="142"/>
    </row>
    <row r="2375" spans="4:4">
      <c r="D2375" s="142"/>
    </row>
    <row r="2376" spans="4:4">
      <c r="D2376" s="142"/>
    </row>
    <row r="2377" spans="4:4">
      <c r="D2377" s="142"/>
    </row>
    <row r="2378" spans="4:4">
      <c r="D2378" s="142"/>
    </row>
    <row r="2379" spans="4:4">
      <c r="D2379" s="142"/>
    </row>
    <row r="2380" spans="4:4">
      <c r="D2380" s="142"/>
    </row>
    <row r="2381" spans="4:4">
      <c r="D2381" s="142"/>
    </row>
    <row r="2382" spans="4:4">
      <c r="D2382" s="142"/>
    </row>
    <row r="2383" spans="4:4">
      <c r="D2383" s="142"/>
    </row>
    <row r="2384" spans="4:4">
      <c r="D2384" s="142"/>
    </row>
    <row r="2385" spans="4:4">
      <c r="D2385" s="142"/>
    </row>
    <row r="2386" spans="4:4">
      <c r="D2386" s="142"/>
    </row>
    <row r="2387" spans="4:4">
      <c r="D2387" s="142"/>
    </row>
    <row r="2388" spans="4:4">
      <c r="D2388" s="142"/>
    </row>
    <row r="2389" spans="4:4">
      <c r="D2389" s="142"/>
    </row>
    <row r="2390" spans="4:4">
      <c r="D2390" s="142"/>
    </row>
    <row r="2391" spans="4:4">
      <c r="D2391" s="142"/>
    </row>
    <row r="2392" spans="4:4">
      <c r="D2392" s="142"/>
    </row>
    <row r="2393" spans="4:4">
      <c r="D2393" s="142"/>
    </row>
    <row r="2394" spans="4:4">
      <c r="D2394" s="142"/>
    </row>
    <row r="2395" spans="4:4">
      <c r="D2395" s="142"/>
    </row>
    <row r="2396" spans="4:4">
      <c r="D2396" s="142"/>
    </row>
    <row r="2397" spans="4:4">
      <c r="D2397" s="142"/>
    </row>
    <row r="2398" spans="4:4">
      <c r="D2398" s="142"/>
    </row>
    <row r="2399" spans="4:4">
      <c r="D2399" s="142"/>
    </row>
    <row r="2400" spans="4:4">
      <c r="D2400" s="142"/>
    </row>
    <row r="2401" spans="4:4">
      <c r="D2401" s="142"/>
    </row>
    <row r="2402" spans="4:4">
      <c r="D2402" s="142"/>
    </row>
    <row r="2403" spans="4:4">
      <c r="D2403" s="142"/>
    </row>
    <row r="2404" spans="4:4">
      <c r="D2404" s="142"/>
    </row>
    <row r="2405" spans="4:4">
      <c r="D2405" s="142"/>
    </row>
    <row r="2406" spans="4:4">
      <c r="D2406" s="142"/>
    </row>
    <row r="2407" spans="4:4">
      <c r="D2407" s="142"/>
    </row>
    <row r="2408" spans="4:4">
      <c r="D2408" s="142"/>
    </row>
    <row r="2409" spans="4:4">
      <c r="D2409" s="142"/>
    </row>
    <row r="2410" spans="4:4">
      <c r="D2410" s="142"/>
    </row>
    <row r="2411" spans="4:4">
      <c r="D2411" s="142"/>
    </row>
    <row r="2412" spans="4:4">
      <c r="D2412" s="142"/>
    </row>
    <row r="2413" spans="4:4">
      <c r="D2413" s="142"/>
    </row>
    <row r="2414" spans="4:4">
      <c r="D2414" s="142"/>
    </row>
    <row r="2415" spans="4:4">
      <c r="D2415" s="142"/>
    </row>
    <row r="2416" spans="4:4">
      <c r="D2416" s="142"/>
    </row>
    <row r="2417" spans="4:4">
      <c r="D2417" s="142"/>
    </row>
    <row r="2418" spans="4:4">
      <c r="D2418" s="142"/>
    </row>
    <row r="2419" spans="4:4">
      <c r="D2419" s="142"/>
    </row>
    <row r="2420" spans="4:4">
      <c r="D2420" s="142"/>
    </row>
    <row r="2421" spans="4:4">
      <c r="D2421" s="142"/>
    </row>
    <row r="2422" spans="4:4">
      <c r="D2422" s="142"/>
    </row>
    <row r="2423" spans="4:4">
      <c r="D2423" s="142"/>
    </row>
    <row r="2424" spans="4:4">
      <c r="D2424" s="142"/>
    </row>
    <row r="2425" spans="4:4">
      <c r="D2425" s="142"/>
    </row>
    <row r="2426" spans="4:4">
      <c r="D2426" s="142"/>
    </row>
    <row r="2427" spans="4:4">
      <c r="D2427" s="142"/>
    </row>
    <row r="2428" spans="4:4">
      <c r="D2428" s="142"/>
    </row>
    <row r="2429" spans="4:4">
      <c r="D2429" s="142"/>
    </row>
    <row r="2430" spans="4:4">
      <c r="D2430" s="142"/>
    </row>
    <row r="2431" spans="4:4">
      <c r="D2431" s="142"/>
    </row>
    <row r="2432" spans="4:4">
      <c r="D2432" s="142"/>
    </row>
    <row r="2433" spans="4:4">
      <c r="D2433" s="142"/>
    </row>
    <row r="2434" spans="4:4">
      <c r="D2434" s="142"/>
    </row>
    <row r="2435" spans="4:4">
      <c r="D2435" s="142"/>
    </row>
    <row r="2436" spans="4:4">
      <c r="D2436" s="142"/>
    </row>
    <row r="2437" spans="4:4">
      <c r="D2437" s="142"/>
    </row>
    <row r="2438" spans="4:4">
      <c r="D2438" s="142"/>
    </row>
    <row r="2439" spans="4:4">
      <c r="D2439" s="142"/>
    </row>
    <row r="2440" spans="4:4">
      <c r="D2440" s="142"/>
    </row>
    <row r="2441" spans="4:4">
      <c r="D2441" s="142"/>
    </row>
    <row r="2442" spans="4:4">
      <c r="D2442" s="142"/>
    </row>
    <row r="2443" spans="4:4">
      <c r="D2443" s="142"/>
    </row>
    <row r="2444" spans="4:4">
      <c r="D2444" s="142"/>
    </row>
    <row r="2445" spans="4:4">
      <c r="D2445" s="142"/>
    </row>
    <row r="2446" spans="4:4">
      <c r="D2446" s="142"/>
    </row>
    <row r="2447" spans="4:4">
      <c r="D2447" s="142"/>
    </row>
    <row r="2448" spans="4:4">
      <c r="D2448" s="142"/>
    </row>
    <row r="2449" spans="4:4">
      <c r="D2449" s="142"/>
    </row>
    <row r="2450" spans="4:4">
      <c r="D2450" s="142"/>
    </row>
    <row r="2451" spans="4:4">
      <c r="D2451" s="142"/>
    </row>
    <row r="2452" spans="4:4">
      <c r="D2452" s="142"/>
    </row>
    <row r="2453" spans="4:4">
      <c r="D2453" s="142"/>
    </row>
    <row r="2454" spans="4:4">
      <c r="D2454" s="142"/>
    </row>
    <row r="2455" spans="4:4">
      <c r="D2455" s="142"/>
    </row>
    <row r="2456" spans="4:4">
      <c r="D2456" s="142"/>
    </row>
    <row r="2457" spans="4:4">
      <c r="D2457" s="142"/>
    </row>
    <row r="2458" spans="4:4">
      <c r="D2458" s="142"/>
    </row>
    <row r="2459" spans="4:4">
      <c r="D2459" s="142"/>
    </row>
    <row r="2460" spans="4:4">
      <c r="D2460" s="142"/>
    </row>
    <row r="2461" spans="4:4">
      <c r="D2461" s="142"/>
    </row>
    <row r="2462" spans="4:4">
      <c r="D2462" s="142"/>
    </row>
    <row r="2463" spans="4:4">
      <c r="D2463" s="142"/>
    </row>
    <row r="2464" spans="4:4">
      <c r="D2464" s="142"/>
    </row>
    <row r="2465" spans="4:4">
      <c r="D2465" s="142"/>
    </row>
    <row r="2466" spans="4:4">
      <c r="D2466" s="142"/>
    </row>
    <row r="2467" spans="4:4">
      <c r="D2467" s="142"/>
    </row>
    <row r="2468" spans="4:4">
      <c r="D2468" s="142"/>
    </row>
    <row r="2469" spans="4:4">
      <c r="D2469" s="142"/>
    </row>
    <row r="2470" spans="4:4">
      <c r="D2470" s="142"/>
    </row>
    <row r="2471" spans="4:4">
      <c r="D2471" s="142"/>
    </row>
    <row r="2472" spans="4:4">
      <c r="D2472" s="142"/>
    </row>
    <row r="2473" spans="4:4">
      <c r="D2473" s="142"/>
    </row>
    <row r="2474" spans="4:4">
      <c r="D2474" s="142"/>
    </row>
    <row r="2475" spans="4:4">
      <c r="D2475" s="142"/>
    </row>
    <row r="2476" spans="4:4">
      <c r="D2476" s="142"/>
    </row>
    <row r="2477" spans="4:4">
      <c r="D2477" s="142"/>
    </row>
    <row r="2478" spans="4:4">
      <c r="D2478" s="142"/>
    </row>
    <row r="2479" spans="4:4">
      <c r="D2479" s="142"/>
    </row>
    <row r="2480" spans="4:4">
      <c r="D2480" s="142"/>
    </row>
    <row r="2481" spans="4:4">
      <c r="D2481" s="142"/>
    </row>
    <row r="2482" spans="4:4">
      <c r="D2482" s="142"/>
    </row>
    <row r="2483" spans="4:4">
      <c r="D2483" s="142"/>
    </row>
    <row r="2484" spans="4:4">
      <c r="D2484" s="142"/>
    </row>
    <row r="2485" spans="4:4">
      <c r="D2485" s="142"/>
    </row>
    <row r="2486" spans="4:4">
      <c r="D2486" s="142"/>
    </row>
    <row r="2487" spans="4:4">
      <c r="D2487" s="142"/>
    </row>
    <row r="2488" spans="4:4">
      <c r="D2488" s="142"/>
    </row>
    <row r="2489" spans="4:4">
      <c r="D2489" s="142"/>
    </row>
    <row r="2490" spans="4:4">
      <c r="D2490" s="142"/>
    </row>
    <row r="2491" spans="4:4">
      <c r="D2491" s="142"/>
    </row>
    <row r="2492" spans="4:4">
      <c r="D2492" s="142"/>
    </row>
    <row r="2493" spans="4:4">
      <c r="D2493" s="142"/>
    </row>
    <row r="2494" spans="4:4">
      <c r="D2494" s="142"/>
    </row>
    <row r="2495" spans="4:4">
      <c r="D2495" s="142"/>
    </row>
    <row r="2496" spans="4:4">
      <c r="D2496" s="142"/>
    </row>
    <row r="2497" spans="4:4">
      <c r="D2497" s="142"/>
    </row>
    <row r="2498" spans="4:4">
      <c r="D2498" s="142"/>
    </row>
    <row r="2499" spans="4:4">
      <c r="D2499" s="142"/>
    </row>
    <row r="2500" spans="4:4">
      <c r="D2500" s="142"/>
    </row>
    <row r="2501" spans="4:4">
      <c r="D2501" s="142"/>
    </row>
    <row r="2502" spans="4:4">
      <c r="D2502" s="142"/>
    </row>
    <row r="2503" spans="4:4">
      <c r="D2503" s="142"/>
    </row>
    <row r="2504" spans="4:4">
      <c r="D2504" s="142"/>
    </row>
    <row r="2505" spans="4:4">
      <c r="D2505" s="142"/>
    </row>
    <row r="2506" spans="4:4">
      <c r="D2506" s="142"/>
    </row>
    <row r="2507" spans="4:4">
      <c r="D2507" s="142"/>
    </row>
    <row r="2508" spans="4:4">
      <c r="D2508" s="142"/>
    </row>
    <row r="2509" spans="4:4">
      <c r="D2509" s="142"/>
    </row>
    <row r="2510" spans="4:4">
      <c r="D2510" s="142"/>
    </row>
    <row r="2511" spans="4:4">
      <c r="D2511" s="142"/>
    </row>
    <row r="2512" spans="4:4">
      <c r="D2512" s="142"/>
    </row>
    <row r="2513" spans="4:4">
      <c r="D2513" s="142"/>
    </row>
    <row r="2514" spans="4:4">
      <c r="D2514" s="142"/>
    </row>
    <row r="2515" spans="4:4">
      <c r="D2515" s="142"/>
    </row>
    <row r="2516" spans="4:4">
      <c r="D2516" s="142"/>
    </row>
    <row r="2517" spans="4:4">
      <c r="D2517" s="142"/>
    </row>
    <row r="2518" spans="4:4">
      <c r="D2518" s="142"/>
    </row>
    <row r="2519" spans="4:4">
      <c r="D2519" s="142"/>
    </row>
    <row r="2520" spans="4:4">
      <c r="D2520" s="142"/>
    </row>
    <row r="2521" spans="4:4">
      <c r="D2521" s="142"/>
    </row>
    <row r="2522" spans="4:4">
      <c r="D2522" s="142"/>
    </row>
    <row r="2523" spans="4:4">
      <c r="D2523" s="142"/>
    </row>
    <row r="2524" spans="4:4">
      <c r="D2524" s="142"/>
    </row>
    <row r="2525" spans="4:4">
      <c r="D2525" s="142"/>
    </row>
    <row r="2526" spans="4:4">
      <c r="D2526" s="142"/>
    </row>
    <row r="2527" spans="4:4">
      <c r="D2527" s="142"/>
    </row>
    <row r="2528" spans="4:4">
      <c r="D2528" s="142"/>
    </row>
    <row r="2529" spans="4:4">
      <c r="D2529" s="142"/>
    </row>
    <row r="2530" spans="4:4">
      <c r="D2530" s="142"/>
    </row>
    <row r="2531" spans="4:4">
      <c r="D2531" s="142"/>
    </row>
    <row r="2532" spans="4:4">
      <c r="D2532" s="142"/>
    </row>
    <row r="2533" spans="4:4">
      <c r="D2533" s="142"/>
    </row>
    <row r="2534" spans="4:4">
      <c r="D2534" s="142"/>
    </row>
    <row r="2535" spans="4:4">
      <c r="D2535" s="142"/>
    </row>
    <row r="2536" spans="4:4">
      <c r="D2536" s="142"/>
    </row>
    <row r="2537" spans="4:4">
      <c r="D2537" s="142"/>
    </row>
    <row r="2538" spans="4:4">
      <c r="D2538" s="142"/>
    </row>
    <row r="2539" spans="4:4">
      <c r="D2539" s="142"/>
    </row>
    <row r="2540" spans="4:4">
      <c r="D2540" s="142"/>
    </row>
    <row r="2541" spans="4:4">
      <c r="D2541" s="142"/>
    </row>
    <row r="2542" spans="4:4">
      <c r="D2542" s="142"/>
    </row>
    <row r="2543" spans="4:4">
      <c r="D2543" s="142"/>
    </row>
    <row r="2544" spans="4:4">
      <c r="D2544" s="142"/>
    </row>
    <row r="2545" spans="4:4">
      <c r="D2545" s="142"/>
    </row>
    <row r="2546" spans="4:4">
      <c r="D2546" s="142"/>
    </row>
    <row r="2547" spans="4:4">
      <c r="D2547" s="142"/>
    </row>
    <row r="2548" spans="4:4">
      <c r="D2548" s="142"/>
    </row>
    <row r="2549" spans="4:4">
      <c r="D2549" s="142"/>
    </row>
    <row r="2550" spans="4:4">
      <c r="D2550" s="142"/>
    </row>
    <row r="2551" spans="4:4">
      <c r="D2551" s="142"/>
    </row>
    <row r="2552" spans="4:4">
      <c r="D2552" s="142"/>
    </row>
    <row r="2553" spans="4:4">
      <c r="D2553" s="142"/>
    </row>
    <row r="2554" spans="4:4">
      <c r="D2554" s="142"/>
    </row>
    <row r="2555" spans="4:4">
      <c r="D2555" s="142"/>
    </row>
    <row r="2556" spans="4:4">
      <c r="D2556" s="142"/>
    </row>
    <row r="2557" spans="4:4">
      <c r="D2557" s="142"/>
    </row>
    <row r="2558" spans="4:4">
      <c r="D2558" s="142"/>
    </row>
    <row r="2559" spans="4:4">
      <c r="D2559" s="142"/>
    </row>
    <row r="2560" spans="4:4">
      <c r="D2560" s="142"/>
    </row>
    <row r="2561" spans="4:4">
      <c r="D2561" s="142"/>
    </row>
    <row r="2562" spans="4:4">
      <c r="D2562" s="142"/>
    </row>
    <row r="2563" spans="4:4">
      <c r="D2563" s="142"/>
    </row>
    <row r="2564" spans="4:4">
      <c r="D2564" s="142"/>
    </row>
    <row r="2565" spans="4:4">
      <c r="D2565" s="142"/>
    </row>
    <row r="2566" spans="4:4">
      <c r="D2566" s="142"/>
    </row>
    <row r="2567" spans="4:4">
      <c r="D2567" s="142"/>
    </row>
    <row r="2568" spans="4:4">
      <c r="D2568" s="142"/>
    </row>
    <row r="2569" spans="4:4">
      <c r="D2569" s="142"/>
    </row>
    <row r="2570" spans="4:4">
      <c r="D2570" s="142"/>
    </row>
    <row r="2571" spans="4:4">
      <c r="D2571" s="142"/>
    </row>
    <row r="2572" spans="4:4">
      <c r="D2572" s="142"/>
    </row>
    <row r="2573" spans="4:4">
      <c r="D2573" s="142"/>
    </row>
    <row r="2574" spans="4:4">
      <c r="D2574" s="142"/>
    </row>
    <row r="2575" spans="4:4">
      <c r="D2575" s="142"/>
    </row>
    <row r="2576" spans="4:4">
      <c r="D2576" s="142"/>
    </row>
    <row r="2577" spans="4:4">
      <c r="D2577" s="142"/>
    </row>
    <row r="2578" spans="4:4">
      <c r="D2578" s="142"/>
    </row>
    <row r="2579" spans="4:4">
      <c r="D2579" s="142"/>
    </row>
    <row r="2580" spans="4:4">
      <c r="D2580" s="142"/>
    </row>
    <row r="2581" spans="4:4">
      <c r="D2581" s="142"/>
    </row>
    <row r="2582" spans="4:4">
      <c r="D2582" s="142"/>
    </row>
    <row r="2583" spans="4:4">
      <c r="D2583" s="142"/>
    </row>
    <row r="2584" spans="4:4">
      <c r="D2584" s="142"/>
    </row>
    <row r="2585" spans="4:4">
      <c r="D2585" s="142"/>
    </row>
    <row r="2586" spans="4:4">
      <c r="D2586" s="142"/>
    </row>
    <row r="2587" spans="4:4">
      <c r="D2587" s="142"/>
    </row>
    <row r="2588" spans="4:4">
      <c r="D2588" s="142"/>
    </row>
    <row r="2589" spans="4:4">
      <c r="D2589" s="142"/>
    </row>
    <row r="2590" spans="4:4">
      <c r="D2590" s="142"/>
    </row>
    <row r="2591" spans="4:4">
      <c r="D2591" s="142"/>
    </row>
    <row r="2592" spans="4:4">
      <c r="D2592" s="142"/>
    </row>
    <row r="2593" spans="4:4">
      <c r="D2593" s="142"/>
    </row>
    <row r="2594" spans="4:4">
      <c r="D2594" s="142"/>
    </row>
    <row r="2595" spans="4:4">
      <c r="D2595" s="142"/>
    </row>
    <row r="2596" spans="4:4">
      <c r="D2596" s="142"/>
    </row>
    <row r="2597" spans="4:4">
      <c r="D2597" s="142"/>
    </row>
    <row r="2598" spans="4:4">
      <c r="D2598" s="142"/>
    </row>
    <row r="2599" spans="4:4">
      <c r="D2599" s="142"/>
    </row>
    <row r="2600" spans="4:4">
      <c r="D2600" s="142"/>
    </row>
    <row r="2601" spans="4:4">
      <c r="D2601" s="142"/>
    </row>
    <row r="2602" spans="4:4">
      <c r="D2602" s="142"/>
    </row>
    <row r="2603" spans="4:4">
      <c r="D2603" s="142"/>
    </row>
    <row r="2604" spans="4:4">
      <c r="D2604" s="142"/>
    </row>
    <row r="2605" spans="4:4">
      <c r="D2605" s="142"/>
    </row>
    <row r="2606" spans="4:4">
      <c r="D2606" s="142"/>
    </row>
    <row r="2607" spans="4:4">
      <c r="D2607" s="142"/>
    </row>
    <row r="2608" spans="4:4">
      <c r="D2608" s="142"/>
    </row>
    <row r="2609" spans="4:4">
      <c r="D2609" s="142"/>
    </row>
    <row r="2610" spans="4:4">
      <c r="D2610" s="142"/>
    </row>
    <row r="2611" spans="4:4">
      <c r="D2611" s="142"/>
    </row>
    <row r="2612" spans="4:4">
      <c r="D2612" s="142"/>
    </row>
    <row r="2613" spans="4:4">
      <c r="D2613" s="142"/>
    </row>
    <row r="2614" spans="4:4">
      <c r="D2614" s="142"/>
    </row>
    <row r="2615" spans="4:4">
      <c r="D2615" s="142"/>
    </row>
    <row r="2616" spans="4:4">
      <c r="D2616" s="142"/>
    </row>
    <row r="2617" spans="4:4">
      <c r="D2617" s="142"/>
    </row>
    <row r="2618" spans="4:4">
      <c r="D2618" s="142"/>
    </row>
    <row r="2619" spans="4:4">
      <c r="D2619" s="142"/>
    </row>
    <row r="2620" spans="4:4">
      <c r="D2620" s="142"/>
    </row>
    <row r="2621" spans="4:4">
      <c r="D2621" s="142"/>
    </row>
    <row r="2622" spans="4:4">
      <c r="D2622" s="142"/>
    </row>
    <row r="2623" spans="4:4">
      <c r="D2623" s="142"/>
    </row>
    <row r="2624" spans="4:4">
      <c r="D2624" s="142"/>
    </row>
    <row r="2625" spans="4:4">
      <c r="D2625" s="142"/>
    </row>
    <row r="2626" spans="4:4">
      <c r="D2626" s="142"/>
    </row>
    <row r="2627" spans="4:4">
      <c r="D2627" s="142"/>
    </row>
    <row r="2628" spans="4:4">
      <c r="D2628" s="142"/>
    </row>
    <row r="2629" spans="4:4">
      <c r="D2629" s="142"/>
    </row>
    <row r="2630" spans="4:4">
      <c r="D2630" s="142"/>
    </row>
    <row r="2631" spans="4:4">
      <c r="D2631" s="142"/>
    </row>
    <row r="2632" spans="4:4">
      <c r="D2632" s="142"/>
    </row>
    <row r="2633" spans="4:4">
      <c r="D2633" s="142"/>
    </row>
    <row r="2634" spans="4:4">
      <c r="D2634" s="142"/>
    </row>
    <row r="2635" spans="4:4">
      <c r="D2635" s="142"/>
    </row>
    <row r="2636" spans="4:4">
      <c r="D2636" s="142"/>
    </row>
    <row r="2637" spans="4:4">
      <c r="D2637" s="142"/>
    </row>
    <row r="2638" spans="4:4">
      <c r="D2638" s="142"/>
    </row>
    <row r="2639" spans="4:4">
      <c r="D2639" s="142"/>
    </row>
    <row r="2640" spans="4:4">
      <c r="D2640" s="142"/>
    </row>
    <row r="2641" spans="4:4">
      <c r="D2641" s="142"/>
    </row>
    <row r="2642" spans="4:4">
      <c r="D2642" s="142"/>
    </row>
    <row r="2643" spans="4:4">
      <c r="D2643" s="142"/>
    </row>
    <row r="2644" spans="4:4">
      <c r="D2644" s="142"/>
    </row>
    <row r="2645" spans="4:4">
      <c r="D2645" s="142"/>
    </row>
    <row r="2646" spans="4:4">
      <c r="D2646" s="142"/>
    </row>
    <row r="2647" spans="4:4">
      <c r="D2647" s="142"/>
    </row>
    <row r="2648" spans="4:4">
      <c r="D2648" s="142"/>
    </row>
    <row r="2649" spans="4:4">
      <c r="D2649" s="142"/>
    </row>
    <row r="2650" spans="4:4">
      <c r="D2650" s="142"/>
    </row>
    <row r="2651" spans="4:4">
      <c r="D2651" s="142"/>
    </row>
    <row r="2652" spans="4:4">
      <c r="D2652" s="142"/>
    </row>
    <row r="2653" spans="4:4">
      <c r="D2653" s="142"/>
    </row>
    <row r="2654" spans="4:4">
      <c r="D2654" s="142"/>
    </row>
    <row r="2655" spans="4:4">
      <c r="D2655" s="142"/>
    </row>
    <row r="2656" spans="4:4">
      <c r="D2656" s="142"/>
    </row>
    <row r="2657" spans="4:4">
      <c r="D2657" s="142"/>
    </row>
    <row r="2658" spans="4:4">
      <c r="D2658" s="142"/>
    </row>
    <row r="2659" spans="4:4">
      <c r="D2659" s="142"/>
    </row>
    <row r="2660" spans="4:4">
      <c r="D2660" s="142"/>
    </row>
    <row r="2661" spans="4:4">
      <c r="D2661" s="142"/>
    </row>
    <row r="2662" spans="4:4">
      <c r="D2662" s="142"/>
    </row>
    <row r="2663" spans="4:4">
      <c r="D2663" s="142"/>
    </row>
    <row r="2664" spans="4:4">
      <c r="D2664" s="142"/>
    </row>
    <row r="2665" spans="4:4">
      <c r="D2665" s="142"/>
    </row>
    <row r="2666" spans="4:4">
      <c r="D2666" s="142"/>
    </row>
    <row r="2667" spans="4:4">
      <c r="D2667" s="142"/>
    </row>
    <row r="2668" spans="4:4">
      <c r="D2668" s="142"/>
    </row>
    <row r="2669" spans="4:4">
      <c r="D2669" s="142"/>
    </row>
    <row r="2670" spans="4:4">
      <c r="D2670" s="142"/>
    </row>
    <row r="2671" spans="4:4">
      <c r="D2671" s="142"/>
    </row>
    <row r="2672" spans="4:4">
      <c r="D2672" s="142"/>
    </row>
    <row r="2673" spans="4:4">
      <c r="D2673" s="142"/>
    </row>
    <row r="2674" spans="4:4">
      <c r="D2674" s="142"/>
    </row>
    <row r="2675" spans="4:4">
      <c r="D2675" s="142"/>
    </row>
    <row r="2676" spans="4:4">
      <c r="D2676" s="142"/>
    </row>
    <row r="2677" spans="4:4">
      <c r="D2677" s="142"/>
    </row>
    <row r="2678" spans="4:4">
      <c r="D2678" s="142"/>
    </row>
    <row r="2679" spans="4:4">
      <c r="D2679" s="142"/>
    </row>
    <row r="2680" spans="4:4">
      <c r="D2680" s="142"/>
    </row>
    <row r="2681" spans="4:4">
      <c r="D2681" s="142"/>
    </row>
    <row r="2682" spans="4:4">
      <c r="D2682" s="142"/>
    </row>
    <row r="2683" spans="4:4">
      <c r="D2683" s="142"/>
    </row>
    <row r="2684" spans="4:4">
      <c r="D2684" s="142"/>
    </row>
    <row r="2685" spans="4:4">
      <c r="D2685" s="142"/>
    </row>
    <row r="2686" spans="4:4">
      <c r="D2686" s="142"/>
    </row>
    <row r="2687" spans="4:4">
      <c r="D2687" s="142"/>
    </row>
    <row r="2688" spans="4:4">
      <c r="D2688" s="142"/>
    </row>
    <row r="2689" spans="4:4">
      <c r="D2689" s="142"/>
    </row>
    <row r="2690" spans="4:4">
      <c r="D2690" s="142"/>
    </row>
    <row r="2691" spans="4:4">
      <c r="D2691" s="142"/>
    </row>
    <row r="2692" spans="4:4">
      <c r="D2692" s="142"/>
    </row>
    <row r="2693" spans="4:4">
      <c r="D2693" s="142"/>
    </row>
    <row r="2694" spans="4:4">
      <c r="D2694" s="142"/>
    </row>
    <row r="2695" spans="4:4">
      <c r="D2695" s="142"/>
    </row>
    <row r="2696" spans="4:4">
      <c r="D2696" s="142"/>
    </row>
    <row r="2697" spans="4:4">
      <c r="D2697" s="142"/>
    </row>
    <row r="2698" spans="4:4">
      <c r="D2698" s="142"/>
    </row>
    <row r="2699" spans="4:4">
      <c r="D2699" s="142"/>
    </row>
    <row r="2700" spans="4:4">
      <c r="D2700" s="142"/>
    </row>
    <row r="2701" spans="4:4">
      <c r="D2701" s="142"/>
    </row>
    <row r="2702" spans="4:4">
      <c r="D2702" s="142"/>
    </row>
    <row r="2703" spans="4:4">
      <c r="D2703" s="142"/>
    </row>
    <row r="2704" spans="4:4">
      <c r="D2704" s="142"/>
    </row>
    <row r="2705" spans="4:4">
      <c r="D2705" s="142"/>
    </row>
    <row r="2706" spans="4:4">
      <c r="D2706" s="142"/>
    </row>
    <row r="2707" spans="4:4">
      <c r="D2707" s="142"/>
    </row>
    <row r="2708" spans="4:4">
      <c r="D2708" s="142"/>
    </row>
    <row r="2709" spans="4:4">
      <c r="D2709" s="142"/>
    </row>
    <row r="2710" spans="4:4">
      <c r="D2710" s="142"/>
    </row>
    <row r="2711" spans="4:4">
      <c r="D2711" s="142"/>
    </row>
    <row r="2712" spans="4:4">
      <c r="D2712" s="142"/>
    </row>
    <row r="2713" spans="4:4">
      <c r="D2713" s="142"/>
    </row>
    <row r="2714" spans="4:4">
      <c r="D2714" s="142"/>
    </row>
    <row r="2715" spans="4:4">
      <c r="D2715" s="142"/>
    </row>
    <row r="2716" spans="4:4">
      <c r="D2716" s="142"/>
    </row>
    <row r="2717" spans="4:4">
      <c r="D2717" s="142"/>
    </row>
    <row r="2718" spans="4:4">
      <c r="D2718" s="142"/>
    </row>
    <row r="2719" spans="4:4">
      <c r="D2719" s="142"/>
    </row>
    <row r="2720" spans="4:4">
      <c r="D2720" s="142"/>
    </row>
    <row r="2721" spans="4:4">
      <c r="D2721" s="142"/>
    </row>
    <row r="2722" spans="4:4">
      <c r="D2722" s="142"/>
    </row>
    <row r="2723" spans="4:4">
      <c r="D2723" s="142"/>
    </row>
    <row r="2724" spans="4:4">
      <c r="D2724" s="142"/>
    </row>
    <row r="2725" spans="4:4">
      <c r="D2725" s="142"/>
    </row>
    <row r="2726" spans="4:4">
      <c r="D2726" s="142"/>
    </row>
    <row r="2727" spans="4:4">
      <c r="D2727" s="142"/>
    </row>
    <row r="2728" spans="4:4">
      <c r="D2728" s="142"/>
    </row>
    <row r="2729" spans="4:4">
      <c r="D2729" s="142"/>
    </row>
    <row r="2730" spans="4:4">
      <c r="D2730" s="142"/>
    </row>
    <row r="2731" spans="4:4">
      <c r="D2731" s="142"/>
    </row>
    <row r="2732" spans="4:4">
      <c r="D2732" s="142"/>
    </row>
    <row r="2733" spans="4:4">
      <c r="D2733" s="142"/>
    </row>
    <row r="2734" spans="4:4">
      <c r="D2734" s="142"/>
    </row>
    <row r="2735" spans="4:4">
      <c r="D2735" s="142"/>
    </row>
    <row r="2736" spans="4:4">
      <c r="D2736" s="142"/>
    </row>
    <row r="2737" spans="4:4">
      <c r="D2737" s="142"/>
    </row>
    <row r="2738" spans="4:4">
      <c r="D2738" s="142"/>
    </row>
    <row r="2739" spans="4:4">
      <c r="D2739" s="142"/>
    </row>
    <row r="2740" spans="4:4">
      <c r="D2740" s="142"/>
    </row>
    <row r="2741" spans="4:4">
      <c r="D2741" s="142"/>
    </row>
    <row r="2742" spans="4:4">
      <c r="D2742" s="142"/>
    </row>
    <row r="2743" spans="4:4">
      <c r="D2743" s="142"/>
    </row>
    <row r="2744" spans="4:4">
      <c r="D2744" s="142"/>
    </row>
    <row r="2745" spans="4:4">
      <c r="D2745" s="142"/>
    </row>
    <row r="2746" spans="4:4">
      <c r="D2746" s="142"/>
    </row>
    <row r="2747" spans="4:4">
      <c r="D2747" s="142"/>
    </row>
    <row r="2748" spans="4:4">
      <c r="D2748" s="142"/>
    </row>
    <row r="2749" spans="4:4">
      <c r="D2749" s="142"/>
    </row>
    <row r="2750" spans="4:4">
      <c r="D2750" s="142"/>
    </row>
    <row r="2751" spans="4:4">
      <c r="D2751" s="142"/>
    </row>
    <row r="2752" spans="4:4">
      <c r="D2752" s="142"/>
    </row>
    <row r="2753" spans="4:4">
      <c r="D2753" s="142"/>
    </row>
    <row r="2754" spans="4:4">
      <c r="D2754" s="142"/>
    </row>
    <row r="2755" spans="4:4">
      <c r="D2755" s="142"/>
    </row>
    <row r="2756" spans="4:4">
      <c r="D2756" s="142"/>
    </row>
    <row r="2757" spans="4:4">
      <c r="D2757" s="142"/>
    </row>
    <row r="2758" spans="4:4">
      <c r="D2758" s="142"/>
    </row>
    <row r="2759" spans="4:4">
      <c r="D2759" s="142"/>
    </row>
    <row r="2760" spans="4:4">
      <c r="D2760" s="142"/>
    </row>
    <row r="2761" spans="4:4">
      <c r="D2761" s="142"/>
    </row>
    <row r="2762" spans="4:4">
      <c r="D2762" s="142"/>
    </row>
    <row r="2763" spans="4:4">
      <c r="D2763" s="142"/>
    </row>
    <row r="2764" spans="4:4">
      <c r="D2764" s="142"/>
    </row>
    <row r="2765" spans="4:4">
      <c r="D2765" s="142"/>
    </row>
    <row r="2766" spans="4:4">
      <c r="D2766" s="142"/>
    </row>
    <row r="2767" spans="4:4">
      <c r="D2767" s="142"/>
    </row>
    <row r="2768" spans="4:4">
      <c r="D2768" s="142"/>
    </row>
    <row r="2769" spans="4:4">
      <c r="D2769" s="142"/>
    </row>
    <row r="2770" spans="4:4">
      <c r="D2770" s="142"/>
    </row>
    <row r="2771" spans="4:4">
      <c r="D2771" s="142"/>
    </row>
    <row r="2772" spans="4:4">
      <c r="D2772" s="142"/>
    </row>
    <row r="2773" spans="4:4">
      <c r="D2773" s="142"/>
    </row>
    <row r="2774" spans="4:4">
      <c r="D2774" s="142"/>
    </row>
    <row r="2775" spans="4:4">
      <c r="D2775" s="142"/>
    </row>
    <row r="2776" spans="4:4">
      <c r="D2776" s="142"/>
    </row>
    <row r="2777" spans="4:4">
      <c r="D2777" s="142"/>
    </row>
    <row r="2778" spans="4:4">
      <c r="D2778" s="142"/>
    </row>
    <row r="2779" spans="4:4">
      <c r="D2779" s="142"/>
    </row>
    <row r="2780" spans="4:4">
      <c r="D2780" s="142"/>
    </row>
    <row r="2781" spans="4:4">
      <c r="D2781" s="142"/>
    </row>
    <row r="2782" spans="4:4">
      <c r="D2782" s="142"/>
    </row>
    <row r="2783" spans="4:4">
      <c r="D2783" s="142"/>
    </row>
    <row r="2784" spans="4:4">
      <c r="D2784" s="142"/>
    </row>
    <row r="2785" spans="4:4">
      <c r="D2785" s="142"/>
    </row>
    <row r="2786" spans="4:4">
      <c r="D2786" s="142"/>
    </row>
    <row r="2787" spans="4:4">
      <c r="D2787" s="142"/>
    </row>
    <row r="2788" spans="4:4">
      <c r="D2788" s="142"/>
    </row>
    <row r="2789" spans="4:4">
      <c r="D2789" s="142"/>
    </row>
    <row r="2790" spans="4:4">
      <c r="D2790" s="142"/>
    </row>
    <row r="2791" spans="4:4">
      <c r="D2791" s="142"/>
    </row>
    <row r="2792" spans="4:4">
      <c r="D2792" s="142"/>
    </row>
    <row r="2793" spans="4:4">
      <c r="D2793" s="142"/>
    </row>
    <row r="2794" spans="4:4">
      <c r="D2794" s="142"/>
    </row>
    <row r="2795" spans="4:4">
      <c r="D2795" s="142"/>
    </row>
    <row r="2796" spans="4:4">
      <c r="D2796" s="142"/>
    </row>
    <row r="2797" spans="4:4">
      <c r="D2797" s="142"/>
    </row>
    <row r="2798" spans="4:4">
      <c r="D2798" s="142"/>
    </row>
    <row r="2799" spans="4:4">
      <c r="D2799" s="142"/>
    </row>
    <row r="2800" spans="4:4">
      <c r="D2800" s="142"/>
    </row>
    <row r="2801" spans="4:4">
      <c r="D2801" s="142"/>
    </row>
    <row r="2802" spans="4:4">
      <c r="D2802" s="142"/>
    </row>
    <row r="2803" spans="4:4">
      <c r="D2803" s="142"/>
    </row>
    <row r="2804" spans="4:4">
      <c r="D2804" s="142"/>
    </row>
    <row r="2805" spans="4:4">
      <c r="D2805" s="142"/>
    </row>
    <row r="2806" spans="4:4">
      <c r="D2806" s="142"/>
    </row>
    <row r="2807" spans="4:4">
      <c r="D2807" s="142"/>
    </row>
    <row r="2808" spans="4:4">
      <c r="D2808" s="142"/>
    </row>
    <row r="2809" spans="4:4">
      <c r="D2809" s="142"/>
    </row>
    <row r="2810" spans="4:4">
      <c r="D2810" s="142"/>
    </row>
    <row r="2811" spans="4:4">
      <c r="D2811" s="142"/>
    </row>
    <row r="2812" spans="4:4">
      <c r="D2812" s="142"/>
    </row>
    <row r="2813" spans="4:4">
      <c r="D2813" s="142"/>
    </row>
    <row r="2814" spans="4:4">
      <c r="D2814" s="142"/>
    </row>
    <row r="2815" spans="4:4">
      <c r="D2815" s="142"/>
    </row>
    <row r="2816" spans="4:4">
      <c r="D2816" s="142"/>
    </row>
    <row r="2817" spans="4:4">
      <c r="D2817" s="142"/>
    </row>
    <row r="2818" spans="4:4">
      <c r="D2818" s="142"/>
    </row>
    <row r="2819" spans="4:4">
      <c r="D2819" s="142"/>
    </row>
    <row r="2820" spans="4:4">
      <c r="D2820" s="142"/>
    </row>
    <row r="2821" spans="4:4">
      <c r="D2821" s="142"/>
    </row>
    <row r="2822" spans="4:4">
      <c r="D2822" s="142"/>
    </row>
    <row r="2823" spans="4:4">
      <c r="D2823" s="142"/>
    </row>
    <row r="2824" spans="4:4">
      <c r="D2824" s="142"/>
    </row>
    <row r="2825" spans="4:4">
      <c r="D2825" s="142"/>
    </row>
    <row r="2826" spans="4:4">
      <c r="D2826" s="142"/>
    </row>
    <row r="2827" spans="4:4">
      <c r="D2827" s="142"/>
    </row>
    <row r="2828" spans="4:4">
      <c r="D2828" s="142"/>
    </row>
    <row r="2829" spans="4:4">
      <c r="D2829" s="142"/>
    </row>
    <row r="2830" spans="4:4">
      <c r="D2830" s="142"/>
    </row>
    <row r="2831" spans="4:4">
      <c r="D2831" s="142"/>
    </row>
    <row r="2832" spans="4:4">
      <c r="D2832" s="142"/>
    </row>
    <row r="2833" spans="4:4">
      <c r="D2833" s="142"/>
    </row>
    <row r="2834" spans="4:4">
      <c r="D2834" s="142"/>
    </row>
    <row r="2835" spans="4:4">
      <c r="D2835" s="142"/>
    </row>
    <row r="2836" spans="4:4">
      <c r="D2836" s="142"/>
    </row>
    <row r="2837" spans="4:4">
      <c r="D2837" s="142"/>
    </row>
    <row r="2838" spans="4:4">
      <c r="D2838" s="142"/>
    </row>
    <row r="2839" spans="4:4">
      <c r="D2839" s="142"/>
    </row>
    <row r="2840" spans="4:4">
      <c r="D2840" s="142"/>
    </row>
    <row r="2841" spans="4:4">
      <c r="D2841" s="142"/>
    </row>
    <row r="2842" spans="4:4">
      <c r="D2842" s="142"/>
    </row>
    <row r="2843" spans="4:4">
      <c r="D2843" s="142"/>
    </row>
    <row r="2844" spans="4:4">
      <c r="D2844" s="142"/>
    </row>
    <row r="2845" spans="4:4">
      <c r="D2845" s="142"/>
    </row>
    <row r="2846" spans="4:4">
      <c r="D2846" s="142"/>
    </row>
    <row r="2847" spans="4:4">
      <c r="D2847" s="142"/>
    </row>
    <row r="2848" spans="4:4">
      <c r="D2848" s="142"/>
    </row>
    <row r="2849" spans="4:4">
      <c r="D2849" s="142"/>
    </row>
    <row r="2850" spans="4:4">
      <c r="D2850" s="142"/>
    </row>
    <row r="2851" spans="4:4">
      <c r="D2851" s="142"/>
    </row>
    <row r="2852" spans="4:4">
      <c r="D2852" s="142"/>
    </row>
    <row r="2853" spans="4:4">
      <c r="D2853" s="142"/>
    </row>
    <row r="2854" spans="4:4">
      <c r="D2854" s="142"/>
    </row>
    <row r="2855" spans="4:4">
      <c r="D2855" s="142"/>
    </row>
    <row r="2856" spans="4:4">
      <c r="D2856" s="142"/>
    </row>
    <row r="2857" spans="4:4">
      <c r="D2857" s="142"/>
    </row>
    <row r="2858" spans="4:4">
      <c r="D2858" s="142"/>
    </row>
    <row r="2859" spans="4:4">
      <c r="D2859" s="142"/>
    </row>
    <row r="2860" spans="4:4">
      <c r="D2860" s="142"/>
    </row>
    <row r="2861" spans="4:4">
      <c r="D2861" s="142"/>
    </row>
    <row r="2862" spans="4:4">
      <c r="D2862" s="142"/>
    </row>
    <row r="2863" spans="4:4">
      <c r="D2863" s="142"/>
    </row>
    <row r="2864" spans="4:4">
      <c r="D2864" s="142"/>
    </row>
    <row r="2865" spans="4:4">
      <c r="D2865" s="142"/>
    </row>
    <row r="2866" spans="4:4">
      <c r="D2866" s="142"/>
    </row>
    <row r="2867" spans="4:4">
      <c r="D2867" s="142"/>
    </row>
    <row r="2868" spans="4:4">
      <c r="D2868" s="142"/>
    </row>
    <row r="2869" spans="4:4">
      <c r="D2869" s="142"/>
    </row>
    <row r="2870" spans="4:4">
      <c r="D2870" s="142"/>
    </row>
    <row r="2871" spans="4:4">
      <c r="D2871" s="142"/>
    </row>
    <row r="2872" spans="4:4">
      <c r="D2872" s="142"/>
    </row>
    <row r="2873" spans="4:4">
      <c r="D2873" s="142"/>
    </row>
    <row r="2874" spans="4:4">
      <c r="D2874" s="142"/>
    </row>
    <row r="2875" spans="4:4">
      <c r="D2875" s="142"/>
    </row>
    <row r="2876" spans="4:4">
      <c r="D2876" s="142"/>
    </row>
    <row r="2877" spans="4:4">
      <c r="D2877" s="142"/>
    </row>
    <row r="2878" spans="4:4">
      <c r="D2878" s="142"/>
    </row>
    <row r="2879" spans="4:4">
      <c r="D2879" s="142"/>
    </row>
    <row r="2880" spans="4:4">
      <c r="D2880" s="142"/>
    </row>
    <row r="2881" spans="4:4">
      <c r="D2881" s="142"/>
    </row>
    <row r="2882" spans="4:4">
      <c r="D2882" s="142"/>
    </row>
    <row r="2883" spans="4:4">
      <c r="D2883" s="142"/>
    </row>
    <row r="2884" spans="4:4">
      <c r="D2884" s="142"/>
    </row>
    <row r="2885" spans="4:4">
      <c r="D2885" s="142"/>
    </row>
    <row r="2886" spans="4:4">
      <c r="D2886" s="142"/>
    </row>
    <row r="2887" spans="4:4">
      <c r="D2887" s="142"/>
    </row>
    <row r="2888" spans="4:4">
      <c r="D2888" s="142"/>
    </row>
    <row r="2889" spans="4:4">
      <c r="D2889" s="142"/>
    </row>
    <row r="2890" spans="4:4">
      <c r="D2890" s="142"/>
    </row>
    <row r="2891" spans="4:4">
      <c r="D2891" s="142"/>
    </row>
    <row r="2892" spans="4:4">
      <c r="D2892" s="142"/>
    </row>
    <row r="2893" spans="4:4">
      <c r="D2893" s="142"/>
    </row>
    <row r="2894" spans="4:4">
      <c r="D2894" s="142"/>
    </row>
    <row r="2895" spans="4:4">
      <c r="D2895" s="142"/>
    </row>
    <row r="2896" spans="4:4">
      <c r="D2896" s="142"/>
    </row>
    <row r="2897" spans="4:4">
      <c r="D2897" s="142"/>
    </row>
    <row r="2898" spans="4:4">
      <c r="D2898" s="142"/>
    </row>
    <row r="2899" spans="4:4">
      <c r="D2899" s="142"/>
    </row>
    <row r="2900" spans="4:4">
      <c r="D2900" s="142"/>
    </row>
    <row r="2901" spans="4:4">
      <c r="D2901" s="142"/>
    </row>
    <row r="2902" spans="4:4">
      <c r="D2902" s="142"/>
    </row>
    <row r="2903" spans="4:4">
      <c r="D2903" s="142"/>
    </row>
    <row r="2904" spans="4:4">
      <c r="D2904" s="142"/>
    </row>
    <row r="2905" spans="4:4">
      <c r="D2905" s="142"/>
    </row>
    <row r="2906" spans="4:4">
      <c r="D2906" s="142"/>
    </row>
    <row r="2907" spans="4:4">
      <c r="D2907" s="142"/>
    </row>
    <row r="2908" spans="4:4">
      <c r="D2908" s="142"/>
    </row>
    <row r="2909" spans="4:4">
      <c r="D2909" s="142"/>
    </row>
    <row r="2910" spans="4:4">
      <c r="D2910" s="142"/>
    </row>
    <row r="2911" spans="4:4">
      <c r="D2911" s="142"/>
    </row>
    <row r="2912" spans="4:4">
      <c r="D2912" s="142"/>
    </row>
    <row r="2913" spans="4:4">
      <c r="D2913" s="142"/>
    </row>
    <row r="2914" spans="4:4">
      <c r="D2914" s="142"/>
    </row>
    <row r="2915" spans="4:4">
      <c r="D2915" s="142"/>
    </row>
    <row r="2916" spans="4:4">
      <c r="D2916" s="142"/>
    </row>
    <row r="2917" spans="4:4">
      <c r="D2917" s="142"/>
    </row>
    <row r="2918" spans="4:4">
      <c r="D2918" s="142"/>
    </row>
    <row r="2919" spans="4:4">
      <c r="D2919" s="142"/>
    </row>
    <row r="2920" spans="4:4">
      <c r="D2920" s="142"/>
    </row>
    <row r="2921" spans="4:4">
      <c r="D2921" s="142"/>
    </row>
    <row r="2922" spans="4:4">
      <c r="D2922" s="142"/>
    </row>
    <row r="2923" spans="4:4">
      <c r="D2923" s="142"/>
    </row>
    <row r="2924" spans="4:4">
      <c r="D2924" s="142"/>
    </row>
    <row r="2925" spans="4:4">
      <c r="D2925" s="142"/>
    </row>
    <row r="2926" spans="4:4">
      <c r="D2926" s="142"/>
    </row>
    <row r="2927" spans="4:4">
      <c r="D2927" s="142"/>
    </row>
    <row r="2928" spans="4:4">
      <c r="D2928" s="142"/>
    </row>
    <row r="2929" spans="4:4">
      <c r="D2929" s="142"/>
    </row>
    <row r="2930" spans="4:4">
      <c r="D2930" s="142"/>
    </row>
    <row r="2931" spans="4:4">
      <c r="D2931" s="142"/>
    </row>
    <row r="2932" spans="4:4">
      <c r="D2932" s="142"/>
    </row>
    <row r="2933" spans="4:4">
      <c r="D2933" s="142"/>
    </row>
    <row r="2934" spans="4:4">
      <c r="D2934" s="142"/>
    </row>
    <row r="2935" spans="4:4">
      <c r="D2935" s="142"/>
    </row>
    <row r="2936" spans="4:4">
      <c r="D2936" s="142"/>
    </row>
    <row r="2937" spans="4:4">
      <c r="D2937" s="142"/>
    </row>
    <row r="2938" spans="4:4">
      <c r="D2938" s="142"/>
    </row>
    <row r="2939" spans="4:4">
      <c r="D2939" s="142"/>
    </row>
    <row r="2940" spans="4:4">
      <c r="D2940" s="142"/>
    </row>
    <row r="2941" spans="4:4">
      <c r="D2941" s="142"/>
    </row>
    <row r="2942" spans="4:4">
      <c r="D2942" s="142"/>
    </row>
    <row r="2943" spans="4:4">
      <c r="D2943" s="142"/>
    </row>
    <row r="2944" spans="4:4">
      <c r="D2944" s="142"/>
    </row>
    <row r="2945" spans="4:4">
      <c r="D2945" s="142"/>
    </row>
    <row r="2946" spans="4:4">
      <c r="D2946" s="142"/>
    </row>
    <row r="2947" spans="4:4">
      <c r="D2947" s="142"/>
    </row>
    <row r="2948" spans="4:4">
      <c r="D2948" s="142"/>
    </row>
    <row r="2949" spans="4:4">
      <c r="D2949" s="142"/>
    </row>
    <row r="2950" spans="4:4">
      <c r="D2950" s="142"/>
    </row>
    <row r="2951" spans="4:4">
      <c r="D2951" s="142"/>
    </row>
    <row r="2952" spans="4:4">
      <c r="D2952" s="142"/>
    </row>
    <row r="2953" spans="4:4">
      <c r="D2953" s="142"/>
    </row>
    <row r="2954" spans="4:4">
      <c r="D2954" s="142"/>
    </row>
    <row r="2955" spans="4:4">
      <c r="D2955" s="142"/>
    </row>
    <row r="2956" spans="4:4">
      <c r="D2956" s="142"/>
    </row>
    <row r="2957" spans="4:4">
      <c r="D2957" s="142"/>
    </row>
    <row r="2958" spans="4:4">
      <c r="D2958" s="142"/>
    </row>
    <row r="2959" spans="4:4">
      <c r="D2959" s="142"/>
    </row>
    <row r="2960" spans="4:4">
      <c r="D2960" s="142"/>
    </row>
    <row r="2961" spans="4:4">
      <c r="D2961" s="142"/>
    </row>
    <row r="2962" spans="4:4">
      <c r="D2962" s="142"/>
    </row>
    <row r="2963" spans="4:4">
      <c r="D2963" s="142"/>
    </row>
    <row r="2964" spans="4:4">
      <c r="D2964" s="142"/>
    </row>
    <row r="2965" spans="4:4">
      <c r="D2965" s="142"/>
    </row>
    <row r="2966" spans="4:4">
      <c r="D2966" s="142"/>
    </row>
    <row r="2967" spans="4:4">
      <c r="D2967" s="142"/>
    </row>
    <row r="2968" spans="4:4">
      <c r="D2968" s="142"/>
    </row>
    <row r="2969" spans="4:4">
      <c r="D2969" s="142"/>
    </row>
    <row r="2970" spans="4:4">
      <c r="D2970" s="142"/>
    </row>
    <row r="2971" spans="4:4">
      <c r="D2971" s="142"/>
    </row>
    <row r="2972" spans="4:4">
      <c r="D2972" s="142"/>
    </row>
    <row r="2973" spans="4:4">
      <c r="D2973" s="142"/>
    </row>
    <row r="2974" spans="4:4">
      <c r="D2974" s="142"/>
    </row>
    <row r="2975" spans="4:4">
      <c r="D2975" s="142"/>
    </row>
    <row r="2976" spans="4:4">
      <c r="D2976" s="142"/>
    </row>
    <row r="2977" spans="4:4">
      <c r="D2977" s="142"/>
    </row>
    <row r="2978" spans="4:4">
      <c r="D2978" s="142"/>
    </row>
    <row r="2979" spans="4:4">
      <c r="D2979" s="142"/>
    </row>
    <row r="2980" spans="4:4">
      <c r="D2980" s="142"/>
    </row>
    <row r="2981" spans="4:4">
      <c r="D2981" s="142"/>
    </row>
    <row r="2982" spans="4:4">
      <c r="D2982" s="142"/>
    </row>
    <row r="2983" spans="4:4">
      <c r="D2983" s="142"/>
    </row>
    <row r="2984" spans="4:4">
      <c r="D2984" s="142"/>
    </row>
    <row r="2985" spans="4:4">
      <c r="D2985" s="142"/>
    </row>
    <row r="2986" spans="4:4">
      <c r="D2986" s="142"/>
    </row>
    <row r="2987" spans="4:4">
      <c r="D2987" s="142"/>
    </row>
    <row r="2988" spans="4:4">
      <c r="D2988" s="142"/>
    </row>
    <row r="2989" spans="4:4">
      <c r="D2989" s="142"/>
    </row>
    <row r="2990" spans="4:4">
      <c r="D2990" s="142"/>
    </row>
    <row r="2991" spans="4:4">
      <c r="D2991" s="142"/>
    </row>
    <row r="2992" spans="4:4">
      <c r="D2992" s="142"/>
    </row>
    <row r="2993" spans="4:4">
      <c r="D2993" s="142"/>
    </row>
    <row r="2994" spans="4:4">
      <c r="D2994" s="142"/>
    </row>
    <row r="2995" spans="4:4">
      <c r="D2995" s="142"/>
    </row>
    <row r="2996" spans="4:4">
      <c r="D2996" s="142"/>
    </row>
    <row r="2997" spans="4:4">
      <c r="D2997" s="142"/>
    </row>
    <row r="2998" spans="4:4">
      <c r="D2998" s="142"/>
    </row>
    <row r="2999" spans="4:4">
      <c r="D2999" s="142"/>
    </row>
    <row r="3000" spans="4:4">
      <c r="D3000" s="142"/>
    </row>
    <row r="3001" spans="4:4">
      <c r="D3001" s="142"/>
    </row>
    <row r="3002" spans="4:4">
      <c r="D3002" s="142"/>
    </row>
    <row r="3003" spans="4:4">
      <c r="D3003" s="142"/>
    </row>
    <row r="3004" spans="4:4">
      <c r="D3004" s="142"/>
    </row>
    <row r="3005" spans="4:4">
      <c r="D3005" s="142"/>
    </row>
    <row r="3006" spans="4:4">
      <c r="D3006" s="142"/>
    </row>
    <row r="3007" spans="4:4">
      <c r="D3007" s="142"/>
    </row>
    <row r="3008" spans="4:4">
      <c r="D3008" s="142"/>
    </row>
    <row r="3009" spans="4:4">
      <c r="D3009" s="142"/>
    </row>
    <row r="3010" spans="4:4">
      <c r="D3010" s="142"/>
    </row>
    <row r="3011" spans="4:4">
      <c r="D3011" s="142"/>
    </row>
    <row r="3012" spans="4:4">
      <c r="D3012" s="142"/>
    </row>
    <row r="3013" spans="4:4">
      <c r="D3013" s="142"/>
    </row>
    <row r="3014" spans="4:4">
      <c r="D3014" s="142"/>
    </row>
    <row r="3015" spans="4:4">
      <c r="D3015" s="142"/>
    </row>
    <row r="3016" spans="4:4">
      <c r="D3016" s="142"/>
    </row>
    <row r="3017" spans="4:4">
      <c r="D3017" s="142"/>
    </row>
    <row r="3018" spans="4:4">
      <c r="D3018" s="142"/>
    </row>
    <row r="3019" spans="4:4">
      <c r="D3019" s="142"/>
    </row>
    <row r="3020" spans="4:4">
      <c r="D3020" s="142"/>
    </row>
    <row r="3021" spans="4:4">
      <c r="D3021" s="142"/>
    </row>
    <row r="3022" spans="4:4">
      <c r="D3022" s="142"/>
    </row>
    <row r="3023" spans="4:4">
      <c r="D3023" s="142"/>
    </row>
    <row r="3024" spans="4:4">
      <c r="D3024" s="142"/>
    </row>
    <row r="3025" spans="4:4">
      <c r="D3025" s="142"/>
    </row>
    <row r="3026" spans="4:4">
      <c r="D3026" s="142"/>
    </row>
    <row r="3027" spans="4:4">
      <c r="D3027" s="142"/>
    </row>
    <row r="3028" spans="4:4">
      <c r="D3028" s="142"/>
    </row>
    <row r="3029" spans="4:4">
      <c r="D3029" s="142"/>
    </row>
    <row r="3030" spans="4:4">
      <c r="D3030" s="142"/>
    </row>
    <row r="3031" spans="4:4">
      <c r="D3031" s="142"/>
    </row>
    <row r="3032" spans="4:4">
      <c r="D3032" s="142"/>
    </row>
    <row r="3033" spans="4:4">
      <c r="D3033" s="142"/>
    </row>
    <row r="3034" spans="4:4">
      <c r="D3034" s="142"/>
    </row>
    <row r="3035" spans="4:4">
      <c r="D3035" s="142"/>
    </row>
    <row r="3036" spans="4:4">
      <c r="D3036" s="142"/>
    </row>
    <row r="3037" spans="4:4">
      <c r="D3037" s="142"/>
    </row>
    <row r="3038" spans="4:4">
      <c r="D3038" s="142"/>
    </row>
    <row r="3039" spans="4:4">
      <c r="D3039" s="142"/>
    </row>
    <row r="3040" spans="4:4">
      <c r="D3040" s="142"/>
    </row>
    <row r="3041" spans="4:4">
      <c r="D3041" s="142"/>
    </row>
    <row r="3042" spans="4:4">
      <c r="D3042" s="142"/>
    </row>
    <row r="3043" spans="4:4">
      <c r="D3043" s="142"/>
    </row>
    <row r="3044" spans="4:4">
      <c r="D3044" s="142"/>
    </row>
    <row r="3045" spans="4:4">
      <c r="D3045" s="142"/>
    </row>
    <row r="3046" spans="4:4">
      <c r="D3046" s="142"/>
    </row>
    <row r="3047" spans="4:4">
      <c r="D3047" s="142"/>
    </row>
    <row r="3048" spans="4:4">
      <c r="D3048" s="142"/>
    </row>
    <row r="3049" spans="4:4">
      <c r="D3049" s="142"/>
    </row>
    <row r="3050" spans="4:4">
      <c r="D3050" s="142"/>
    </row>
    <row r="3051" spans="4:4">
      <c r="D3051" s="142"/>
    </row>
    <row r="3052" spans="4:4">
      <c r="D3052" s="142"/>
    </row>
    <row r="3053" spans="4:4">
      <c r="D3053" s="142"/>
    </row>
    <row r="3054" spans="4:4">
      <c r="D3054" s="142"/>
    </row>
    <row r="3055" spans="4:4">
      <c r="D3055" s="142"/>
    </row>
    <row r="3056" spans="4:4">
      <c r="D3056" s="142"/>
    </row>
    <row r="3057" spans="4:4">
      <c r="D3057" s="142"/>
    </row>
    <row r="3058" spans="4:4">
      <c r="D3058" s="142"/>
    </row>
    <row r="3059" spans="4:4">
      <c r="D3059" s="142"/>
    </row>
    <row r="3060" spans="4:4">
      <c r="D3060" s="142"/>
    </row>
    <row r="3061" spans="4:4">
      <c r="D3061" s="142"/>
    </row>
    <row r="3062" spans="4:4">
      <c r="D3062" s="142"/>
    </row>
    <row r="3063" spans="4:4">
      <c r="D3063" s="142"/>
    </row>
    <row r="3064" spans="4:4">
      <c r="D3064" s="142"/>
    </row>
    <row r="3065" spans="4:4">
      <c r="D3065" s="142"/>
    </row>
    <row r="3066" spans="4:4">
      <c r="D3066" s="142"/>
    </row>
    <row r="3067" spans="4:4">
      <c r="D3067" s="142"/>
    </row>
    <row r="3068" spans="4:4">
      <c r="D3068" s="142"/>
    </row>
    <row r="3069" spans="4:4">
      <c r="D3069" s="142"/>
    </row>
    <row r="3070" spans="4:4">
      <c r="D3070" s="142"/>
    </row>
    <row r="3071" spans="4:4">
      <c r="D3071" s="142"/>
    </row>
    <row r="3072" spans="4:4">
      <c r="D3072" s="142"/>
    </row>
    <row r="3073" spans="4:4">
      <c r="D3073" s="142"/>
    </row>
    <row r="3074" spans="4:4">
      <c r="D3074" s="142"/>
    </row>
    <row r="3075" spans="4:4">
      <c r="D3075" s="142"/>
    </row>
    <row r="3076" spans="4:4">
      <c r="D3076" s="142"/>
    </row>
    <row r="3077" spans="4:4">
      <c r="D3077" s="142"/>
    </row>
    <row r="3078" spans="4:4">
      <c r="D3078" s="142"/>
    </row>
    <row r="3079" spans="4:4">
      <c r="D3079" s="142"/>
    </row>
    <row r="3080" spans="4:4">
      <c r="D3080" s="142"/>
    </row>
    <row r="3081" spans="4:4">
      <c r="D3081" s="142"/>
    </row>
    <row r="3082" spans="4:4">
      <c r="D3082" s="142"/>
    </row>
    <row r="3083" spans="4:4">
      <c r="D3083" s="142"/>
    </row>
    <row r="3084" spans="4:4">
      <c r="D3084" s="142"/>
    </row>
    <row r="3085" spans="4:4">
      <c r="D3085" s="142"/>
    </row>
    <row r="3086" spans="4:4">
      <c r="D3086" s="142"/>
    </row>
    <row r="3087" spans="4:4">
      <c r="D3087" s="142"/>
    </row>
    <row r="3088" spans="4:4">
      <c r="D3088" s="142"/>
    </row>
    <row r="3089" spans="4:4">
      <c r="D3089" s="142"/>
    </row>
    <row r="3090" spans="4:4">
      <c r="D3090" s="142"/>
    </row>
    <row r="3091" spans="4:4">
      <c r="D3091" s="142"/>
    </row>
    <row r="3092" spans="4:4">
      <c r="D3092" s="142"/>
    </row>
    <row r="3093" spans="4:4">
      <c r="D3093" s="142"/>
    </row>
    <row r="3094" spans="4:4">
      <c r="D3094" s="142"/>
    </row>
    <row r="3095" spans="4:4">
      <c r="D3095" s="142"/>
    </row>
    <row r="3096" spans="4:4">
      <c r="D3096" s="142"/>
    </row>
    <row r="3097" spans="4:4">
      <c r="D3097" s="142"/>
    </row>
    <row r="3098" spans="4:4">
      <c r="D3098" s="142"/>
    </row>
    <row r="3099" spans="4:4">
      <c r="D3099" s="142"/>
    </row>
    <row r="3100" spans="4:4">
      <c r="D3100" s="142"/>
    </row>
    <row r="3101" spans="4:4">
      <c r="D3101" s="142"/>
    </row>
    <row r="3102" spans="4:4">
      <c r="D3102" s="142"/>
    </row>
    <row r="3103" spans="4:4">
      <c r="D3103" s="142"/>
    </row>
    <row r="3104" spans="4:4">
      <c r="D3104" s="142"/>
    </row>
    <row r="3105" spans="4:4">
      <c r="D3105" s="142"/>
    </row>
    <row r="3106" spans="4:4">
      <c r="D3106" s="142"/>
    </row>
    <row r="3107" spans="4:4">
      <c r="D3107" s="142"/>
    </row>
    <row r="3108" spans="4:4">
      <c r="D3108" s="142"/>
    </row>
    <row r="3109" spans="4:4">
      <c r="D3109" s="142"/>
    </row>
    <row r="3110" spans="4:4">
      <c r="D3110" s="142"/>
    </row>
    <row r="3111" spans="4:4">
      <c r="D3111" s="142"/>
    </row>
    <row r="3112" spans="4:4">
      <c r="D3112" s="142"/>
    </row>
    <row r="3113" spans="4:4">
      <c r="D3113" s="142"/>
    </row>
    <row r="3114" spans="4:4">
      <c r="D3114" s="142"/>
    </row>
    <row r="3115" spans="4:4">
      <c r="D3115" s="142"/>
    </row>
    <row r="3116" spans="4:4">
      <c r="D3116" s="142"/>
    </row>
    <row r="3117" spans="4:4">
      <c r="D3117" s="142"/>
    </row>
    <row r="3118" spans="4:4">
      <c r="D3118" s="142"/>
    </row>
    <row r="3119" spans="4:4">
      <c r="D3119" s="142"/>
    </row>
    <row r="3120" spans="4:4">
      <c r="D3120" s="142"/>
    </row>
    <row r="3121" spans="4:4">
      <c r="D3121" s="142"/>
    </row>
    <row r="3122" spans="4:4">
      <c r="D3122" s="142"/>
    </row>
    <row r="3123" spans="4:4">
      <c r="D3123" s="142"/>
    </row>
    <row r="3124" spans="4:4">
      <c r="D3124" s="142"/>
    </row>
    <row r="3125" spans="4:4">
      <c r="D3125" s="142"/>
    </row>
    <row r="3126" spans="4:4">
      <c r="D3126" s="142"/>
    </row>
    <row r="3127" spans="4:4">
      <c r="D3127" s="142"/>
    </row>
    <row r="3128" spans="4:4">
      <c r="D3128" s="142"/>
    </row>
    <row r="3129" spans="4:4">
      <c r="D3129" s="142"/>
    </row>
    <row r="3130" spans="4:4">
      <c r="D3130" s="142"/>
    </row>
    <row r="3131" spans="4:4">
      <c r="D3131" s="142"/>
    </row>
    <row r="3132" spans="4:4">
      <c r="D3132" s="142"/>
    </row>
    <row r="3133" spans="4:4">
      <c r="D3133" s="142"/>
    </row>
    <row r="3134" spans="4:4">
      <c r="D3134" s="142"/>
    </row>
    <row r="3135" spans="4:4">
      <c r="D3135" s="142"/>
    </row>
    <row r="3136" spans="4:4">
      <c r="D3136" s="142"/>
    </row>
    <row r="3137" spans="4:4">
      <c r="D3137" s="142"/>
    </row>
    <row r="3138" spans="4:4">
      <c r="D3138" s="142"/>
    </row>
    <row r="3139" spans="4:4">
      <c r="D3139" s="142"/>
    </row>
    <row r="3140" spans="4:4">
      <c r="D3140" s="142"/>
    </row>
    <row r="3141" spans="4:4">
      <c r="D3141" s="142"/>
    </row>
    <row r="3142" spans="4:4">
      <c r="D3142" s="142"/>
    </row>
    <row r="3143" spans="4:4">
      <c r="D3143" s="142"/>
    </row>
    <row r="3144" spans="4:4">
      <c r="D3144" s="142"/>
    </row>
    <row r="3145" spans="4:4">
      <c r="D3145" s="142"/>
    </row>
    <row r="3146" spans="4:4">
      <c r="D3146" s="142"/>
    </row>
    <row r="3147" spans="4:4">
      <c r="D3147" s="142"/>
    </row>
    <row r="3148" spans="4:4">
      <c r="D3148" s="142"/>
    </row>
    <row r="3149" spans="4:4">
      <c r="D3149" s="142"/>
    </row>
    <row r="3150" spans="4:4">
      <c r="D3150" s="142"/>
    </row>
    <row r="3151" spans="4:4">
      <c r="D3151" s="142"/>
    </row>
    <row r="3152" spans="4:4">
      <c r="D3152" s="142"/>
    </row>
    <row r="3153" spans="4:4">
      <c r="D3153" s="142"/>
    </row>
    <row r="3154" spans="4:4">
      <c r="D3154" s="142"/>
    </row>
    <row r="3155" spans="4:4">
      <c r="D3155" s="142"/>
    </row>
    <row r="3156" spans="4:4">
      <c r="D3156" s="142"/>
    </row>
    <row r="3157" spans="4:4">
      <c r="D3157" s="142"/>
    </row>
    <row r="3158" spans="4:4">
      <c r="D3158" s="142"/>
    </row>
    <row r="3159" spans="4:4">
      <c r="D3159" s="142"/>
    </row>
    <row r="3160" spans="4:4">
      <c r="D3160" s="142"/>
    </row>
    <row r="3161" spans="4:4">
      <c r="D3161" s="142"/>
    </row>
    <row r="3162" spans="4:4">
      <c r="D3162" s="142"/>
    </row>
    <row r="3163" spans="4:4">
      <c r="D3163" s="142"/>
    </row>
    <row r="3164" spans="4:4">
      <c r="D3164" s="142"/>
    </row>
    <row r="3165" spans="4:4">
      <c r="D3165" s="142"/>
    </row>
    <row r="3166" spans="4:4">
      <c r="D3166" s="142"/>
    </row>
    <row r="3167" spans="4:4">
      <c r="D3167" s="142"/>
    </row>
    <row r="3168" spans="4:4">
      <c r="D3168" s="142"/>
    </row>
    <row r="3169" spans="4:4">
      <c r="D3169" s="142"/>
    </row>
    <row r="3170" spans="4:4">
      <c r="D3170" s="142"/>
    </row>
    <row r="3171" spans="4:4">
      <c r="D3171" s="142"/>
    </row>
    <row r="3172" spans="4:4">
      <c r="D3172" s="142"/>
    </row>
    <row r="3173" spans="4:4">
      <c r="D3173" s="142"/>
    </row>
    <row r="3174" spans="4:4">
      <c r="D3174" s="142"/>
    </row>
    <row r="3175" spans="4:4">
      <c r="D3175" s="142"/>
    </row>
    <row r="3176" spans="4:4">
      <c r="D3176" s="142"/>
    </row>
    <row r="3177" spans="4:4">
      <c r="D3177" s="142"/>
    </row>
    <row r="3178" spans="4:4">
      <c r="D3178" s="142"/>
    </row>
    <row r="3179" spans="4:4">
      <c r="D3179" s="142"/>
    </row>
    <row r="3180" spans="4:4">
      <c r="D3180" s="142"/>
    </row>
    <row r="3181" spans="4:4">
      <c r="D3181" s="142"/>
    </row>
    <row r="3182" spans="4:4">
      <c r="D3182" s="142"/>
    </row>
    <row r="3183" spans="4:4">
      <c r="D3183" s="142"/>
    </row>
    <row r="3184" spans="4:4">
      <c r="D3184" s="142"/>
    </row>
    <row r="3185" spans="4:4">
      <c r="D3185" s="142"/>
    </row>
    <row r="3186" spans="4:4">
      <c r="D3186" s="142"/>
    </row>
    <row r="3187" spans="4:4">
      <c r="D3187" s="142"/>
    </row>
    <row r="3188" spans="4:4">
      <c r="D3188" s="142"/>
    </row>
    <row r="3189" spans="4:4">
      <c r="D3189" s="142"/>
    </row>
    <row r="3190" spans="4:4">
      <c r="D3190" s="142"/>
    </row>
    <row r="3191" spans="4:4">
      <c r="D3191" s="142"/>
    </row>
    <row r="3192" spans="4:4">
      <c r="D3192" s="142"/>
    </row>
    <row r="3193" spans="4:4">
      <c r="D3193" s="142"/>
    </row>
    <row r="3194" spans="4:4">
      <c r="D3194" s="142"/>
    </row>
    <row r="3195" spans="4:4">
      <c r="D3195" s="142"/>
    </row>
    <row r="3196" spans="4:4">
      <c r="D3196" s="142"/>
    </row>
    <row r="3197" spans="4:4">
      <c r="D3197" s="142"/>
    </row>
    <row r="3198" spans="4:4">
      <c r="D3198" s="142"/>
    </row>
    <row r="3199" spans="4:4">
      <c r="D3199" s="142"/>
    </row>
    <row r="3200" spans="4:4">
      <c r="D3200" s="142"/>
    </row>
    <row r="3201" spans="4:4">
      <c r="D3201" s="142"/>
    </row>
    <row r="3202" spans="4:4">
      <c r="D3202" s="142"/>
    </row>
    <row r="3203" spans="4:4">
      <c r="D3203" s="142"/>
    </row>
    <row r="3204" spans="4:4">
      <c r="D3204" s="142"/>
    </row>
    <row r="3205" spans="4:4">
      <c r="D3205" s="142"/>
    </row>
    <row r="3206" spans="4:4">
      <c r="D3206" s="142"/>
    </row>
    <row r="3207" spans="4:4">
      <c r="D3207" s="142"/>
    </row>
    <row r="3208" spans="4:4">
      <c r="D3208" s="142"/>
    </row>
    <row r="3209" spans="4:4">
      <c r="D3209" s="142"/>
    </row>
    <row r="3210" spans="4:4">
      <c r="D3210" s="142"/>
    </row>
    <row r="3211" spans="4:4">
      <c r="D3211" s="142"/>
    </row>
    <row r="3212" spans="4:4">
      <c r="D3212" s="142"/>
    </row>
    <row r="3213" spans="4:4">
      <c r="D3213" s="142"/>
    </row>
    <row r="3214" spans="4:4">
      <c r="D3214" s="142"/>
    </row>
    <row r="3215" spans="4:4">
      <c r="D3215" s="142"/>
    </row>
    <row r="3216" spans="4:4">
      <c r="D3216" s="142"/>
    </row>
    <row r="3217" spans="4:4">
      <c r="D3217" s="142"/>
    </row>
    <row r="3218" spans="4:4">
      <c r="D3218" s="142"/>
    </row>
    <row r="3219" spans="4:4">
      <c r="D3219" s="142"/>
    </row>
    <row r="3220" spans="4:4">
      <c r="D3220" s="142"/>
    </row>
    <row r="3221" spans="4:4">
      <c r="D3221" s="142"/>
    </row>
    <row r="3222" spans="4:4">
      <c r="D3222" s="142"/>
    </row>
    <row r="3223" spans="4:4">
      <c r="D3223" s="142"/>
    </row>
    <row r="3224" spans="4:4">
      <c r="D3224" s="142"/>
    </row>
    <row r="3225" spans="4:4">
      <c r="D3225" s="142"/>
    </row>
    <row r="3226" spans="4:4">
      <c r="D3226" s="142"/>
    </row>
    <row r="3227" spans="4:4">
      <c r="D3227" s="142"/>
    </row>
    <row r="3228" spans="4:4">
      <c r="D3228" s="142"/>
    </row>
    <row r="3229" spans="4:4">
      <c r="D3229" s="142"/>
    </row>
    <row r="3230" spans="4:4">
      <c r="D3230" s="142"/>
    </row>
    <row r="3231" spans="4:4">
      <c r="D3231" s="142"/>
    </row>
    <row r="3232" spans="4:4">
      <c r="D3232" s="142"/>
    </row>
    <row r="3233" spans="4:4">
      <c r="D3233" s="142"/>
    </row>
    <row r="3234" spans="4:4">
      <c r="D3234" s="142"/>
    </row>
    <row r="3235" spans="4:4">
      <c r="D3235" s="142"/>
    </row>
    <row r="3236" spans="4:4">
      <c r="D3236" s="142"/>
    </row>
    <row r="3237" spans="4:4">
      <c r="D3237" s="142"/>
    </row>
    <row r="3238" spans="4:4">
      <c r="D3238" s="142"/>
    </row>
    <row r="3239" spans="4:4">
      <c r="D3239" s="142"/>
    </row>
    <row r="3240" spans="4:4">
      <c r="D3240" s="142"/>
    </row>
    <row r="3241" spans="4:4">
      <c r="D3241" s="142"/>
    </row>
    <row r="3242" spans="4:4">
      <c r="D3242" s="142"/>
    </row>
    <row r="3243" spans="4:4">
      <c r="D3243" s="142"/>
    </row>
    <row r="3244" spans="4:4">
      <c r="D3244" s="142"/>
    </row>
    <row r="3245" spans="4:4">
      <c r="D3245" s="142"/>
    </row>
    <row r="3246" spans="4:4">
      <c r="D3246" s="142"/>
    </row>
    <row r="3247" spans="4:4">
      <c r="D3247" s="142"/>
    </row>
    <row r="3248" spans="4:4">
      <c r="D3248" s="142"/>
    </row>
    <row r="3249" spans="4:4">
      <c r="D3249" s="142"/>
    </row>
    <row r="3250" spans="4:4">
      <c r="D3250" s="142"/>
    </row>
    <row r="3251" spans="4:4">
      <c r="D3251" s="142"/>
    </row>
    <row r="3252" spans="4:4">
      <c r="D3252" s="142"/>
    </row>
    <row r="3253" spans="4:4">
      <c r="D3253" s="142"/>
    </row>
    <row r="3254" spans="4:4">
      <c r="D3254" s="142"/>
    </row>
    <row r="3255" spans="4:4">
      <c r="D3255" s="142"/>
    </row>
    <row r="3256" spans="4:4">
      <c r="D3256" s="142"/>
    </row>
    <row r="3257" spans="4:4">
      <c r="D3257" s="142"/>
    </row>
    <row r="3258" spans="4:4">
      <c r="D3258" s="142"/>
    </row>
    <row r="3259" spans="4:4">
      <c r="D3259" s="142"/>
    </row>
    <row r="3260" spans="4:4">
      <c r="D3260" s="142"/>
    </row>
    <row r="3261" spans="4:4">
      <c r="D3261" s="142"/>
    </row>
    <row r="3262" spans="4:4">
      <c r="D3262" s="142"/>
    </row>
    <row r="3263" spans="4:4">
      <c r="D3263" s="142"/>
    </row>
    <row r="3264" spans="4:4">
      <c r="D3264" s="142"/>
    </row>
    <row r="3265" spans="4:4">
      <c r="D3265" s="142"/>
    </row>
    <row r="3266" spans="4:4">
      <c r="D3266" s="142"/>
    </row>
    <row r="3267" spans="4:4">
      <c r="D3267" s="142"/>
    </row>
    <row r="3268" spans="4:4">
      <c r="D3268" s="142"/>
    </row>
    <row r="3269" spans="4:4">
      <c r="D3269" s="142"/>
    </row>
    <row r="3270" spans="4:4">
      <c r="D3270" s="142"/>
    </row>
    <row r="3271" spans="4:4">
      <c r="D3271" s="142"/>
    </row>
    <row r="3272" spans="4:4">
      <c r="D3272" s="142"/>
    </row>
    <row r="3273" spans="4:4">
      <c r="D3273" s="142"/>
    </row>
    <row r="3274" spans="4:4">
      <c r="D3274" s="142"/>
    </row>
    <row r="3275" spans="4:4">
      <c r="D3275" s="142"/>
    </row>
    <row r="3276" spans="4:4">
      <c r="D3276" s="142"/>
    </row>
    <row r="3277" spans="4:4">
      <c r="D3277" s="142"/>
    </row>
    <row r="3278" spans="4:4">
      <c r="D3278" s="142"/>
    </row>
    <row r="3279" spans="4:4">
      <c r="D3279" s="142"/>
    </row>
    <row r="3280" spans="4:4">
      <c r="D3280" s="142"/>
    </row>
    <row r="3281" spans="4:4">
      <c r="D3281" s="142"/>
    </row>
    <row r="3282" spans="4:4">
      <c r="D3282" s="142"/>
    </row>
    <row r="3283" spans="4:4">
      <c r="D3283" s="142"/>
    </row>
    <row r="3284" spans="4:4">
      <c r="D3284" s="142"/>
    </row>
    <row r="3285" spans="4:4">
      <c r="D3285" s="142"/>
    </row>
    <row r="3286" spans="4:4">
      <c r="D3286" s="142"/>
    </row>
    <row r="3287" spans="4:4">
      <c r="D3287" s="142"/>
    </row>
    <row r="3288" spans="4:4">
      <c r="D3288" s="142"/>
    </row>
    <row r="3289" spans="4:4">
      <c r="D3289" s="142"/>
    </row>
    <row r="3290" spans="4:4">
      <c r="D3290" s="142"/>
    </row>
    <row r="3291" spans="4:4">
      <c r="D3291" s="142"/>
    </row>
    <row r="3292" spans="4:4">
      <c r="D3292" s="142"/>
    </row>
    <row r="3293" spans="4:4">
      <c r="D3293" s="142"/>
    </row>
    <row r="3294" spans="4:4">
      <c r="D3294" s="142"/>
    </row>
    <row r="3295" spans="4:4">
      <c r="D3295" s="142"/>
    </row>
    <row r="3296" spans="4:4">
      <c r="D3296" s="142"/>
    </row>
    <row r="3297" spans="4:4">
      <c r="D3297" s="142"/>
    </row>
    <row r="3298" spans="4:4">
      <c r="D3298" s="142"/>
    </row>
    <row r="3299" spans="4:4">
      <c r="D3299" s="142"/>
    </row>
    <row r="3300" spans="4:4">
      <c r="D3300" s="142"/>
    </row>
    <row r="3301" spans="4:4">
      <c r="D3301" s="142"/>
    </row>
    <row r="3302" spans="4:4">
      <c r="D3302" s="142"/>
    </row>
    <row r="3303" spans="4:4">
      <c r="D3303" s="142"/>
    </row>
    <row r="3304" spans="4:4">
      <c r="D3304" s="142"/>
    </row>
    <row r="3305" spans="4:4">
      <c r="D3305" s="142"/>
    </row>
    <row r="3306" spans="4:4">
      <c r="D3306" s="142"/>
    </row>
    <row r="3307" spans="4:4">
      <c r="D3307" s="142"/>
    </row>
    <row r="3308" spans="4:4">
      <c r="D3308" s="142"/>
    </row>
    <row r="3309" spans="4:4">
      <c r="D3309" s="142"/>
    </row>
    <row r="3310" spans="4:4">
      <c r="D3310" s="142"/>
    </row>
    <row r="3311" spans="4:4">
      <c r="D3311" s="142"/>
    </row>
    <row r="3312" spans="4:4">
      <c r="D3312" s="142"/>
    </row>
    <row r="3313" spans="4:4">
      <c r="D3313" s="142"/>
    </row>
    <row r="3314" spans="4:4">
      <c r="D3314" s="142"/>
    </row>
    <row r="3315" spans="4:4">
      <c r="D3315" s="142"/>
    </row>
    <row r="3316" spans="4:4">
      <c r="D3316" s="142"/>
    </row>
    <row r="3317" spans="4:4">
      <c r="D3317" s="142"/>
    </row>
    <row r="3318" spans="4:4">
      <c r="D3318" s="142"/>
    </row>
    <row r="3319" spans="4:4">
      <c r="D3319" s="142"/>
    </row>
    <row r="3320" spans="4:4">
      <c r="D3320" s="142"/>
    </row>
    <row r="3321" spans="4:4">
      <c r="D3321" s="142"/>
    </row>
    <row r="3322" spans="4:4">
      <c r="D3322" s="142"/>
    </row>
    <row r="3323" spans="4:4">
      <c r="D3323" s="142"/>
    </row>
    <row r="3324" spans="4:4">
      <c r="D3324" s="142"/>
    </row>
    <row r="3325" spans="4:4">
      <c r="D3325" s="142"/>
    </row>
    <row r="3326" spans="4:4">
      <c r="D3326" s="142"/>
    </row>
    <row r="3327" spans="4:4">
      <c r="D3327" s="142"/>
    </row>
    <row r="3328" spans="4:4">
      <c r="D3328" s="142"/>
    </row>
    <row r="3329" spans="4:4">
      <c r="D3329" s="142"/>
    </row>
    <row r="3330" spans="4:4">
      <c r="D3330" s="142"/>
    </row>
    <row r="3331" spans="4:4">
      <c r="D3331" s="142"/>
    </row>
    <row r="3332" spans="4:4">
      <c r="D3332" s="142"/>
    </row>
    <row r="3333" spans="4:4">
      <c r="D3333" s="142"/>
    </row>
    <row r="3334" spans="4:4">
      <c r="D3334" s="142"/>
    </row>
    <row r="3335" spans="4:4">
      <c r="D3335" s="142"/>
    </row>
    <row r="3336" spans="4:4">
      <c r="D3336" s="142"/>
    </row>
    <row r="3337" spans="4:4">
      <c r="D3337" s="142"/>
    </row>
    <row r="3338" spans="4:4">
      <c r="D3338" s="142"/>
    </row>
    <row r="3339" spans="4:4">
      <c r="D3339" s="142"/>
    </row>
    <row r="3340" spans="4:4">
      <c r="D3340" s="142"/>
    </row>
    <row r="3341" spans="4:4">
      <c r="D3341" s="142"/>
    </row>
    <row r="3342" spans="4:4">
      <c r="D3342" s="142"/>
    </row>
    <row r="3343" spans="4:4">
      <c r="D3343" s="142"/>
    </row>
    <row r="3344" spans="4:4">
      <c r="D3344" s="142"/>
    </row>
    <row r="3345" spans="4:4">
      <c r="D3345" s="142"/>
    </row>
    <row r="3346" spans="4:4">
      <c r="D3346" s="142"/>
    </row>
    <row r="3347" spans="4:4">
      <c r="D3347" s="142"/>
    </row>
    <row r="3348" spans="4:4">
      <c r="D3348" s="142"/>
    </row>
    <row r="3349" spans="4:4">
      <c r="D3349" s="142"/>
    </row>
    <row r="3350" spans="4:4">
      <c r="D3350" s="142"/>
    </row>
    <row r="3351" spans="4:4">
      <c r="D3351" s="142"/>
    </row>
    <row r="3352" spans="4:4">
      <c r="D3352" s="142"/>
    </row>
    <row r="3353" spans="4:4">
      <c r="D3353" s="142"/>
    </row>
    <row r="3354" spans="4:4">
      <c r="D3354" s="142"/>
    </row>
    <row r="3355" spans="4:4">
      <c r="D3355" s="142"/>
    </row>
    <row r="3356" spans="4:4">
      <c r="D3356" s="142"/>
    </row>
    <row r="3357" spans="4:4">
      <c r="D3357" s="142"/>
    </row>
    <row r="3358" spans="4:4">
      <c r="D3358" s="142"/>
    </row>
    <row r="3359" spans="4:4">
      <c r="D3359" s="142"/>
    </row>
    <row r="3360" spans="4:4">
      <c r="D3360" s="142"/>
    </row>
    <row r="3361" spans="4:4">
      <c r="D3361" s="142"/>
    </row>
    <row r="3362" spans="4:4">
      <c r="D3362" s="142"/>
    </row>
    <row r="3363" spans="4:4">
      <c r="D3363" s="142"/>
    </row>
    <row r="3364" spans="4:4">
      <c r="D3364" s="142"/>
    </row>
    <row r="3365" spans="4:4">
      <c r="D3365" s="142"/>
    </row>
    <row r="3366" spans="4:4">
      <c r="D3366" s="142"/>
    </row>
    <row r="3367" spans="4:4">
      <c r="D3367" s="142"/>
    </row>
    <row r="3368" spans="4:4">
      <c r="D3368" s="142"/>
    </row>
    <row r="3369" spans="4:4">
      <c r="D3369" s="142"/>
    </row>
    <row r="3370" spans="4:4">
      <c r="D3370" s="142"/>
    </row>
    <row r="3371" spans="4:4">
      <c r="D3371" s="142"/>
    </row>
    <row r="3372" spans="4:4">
      <c r="D3372" s="142"/>
    </row>
    <row r="3373" spans="4:4">
      <c r="D3373" s="142"/>
    </row>
    <row r="3374" spans="4:4">
      <c r="D3374" s="142"/>
    </row>
    <row r="3375" spans="4:4">
      <c r="D3375" s="142"/>
    </row>
    <row r="3376" spans="4:4">
      <c r="D3376" s="142"/>
    </row>
    <row r="3377" spans="4:4">
      <c r="D3377" s="142"/>
    </row>
    <row r="3378" spans="4:4">
      <c r="D3378" s="142"/>
    </row>
    <row r="3379" spans="4:4">
      <c r="D3379" s="142"/>
    </row>
    <row r="3380" spans="4:4">
      <c r="D3380" s="142"/>
    </row>
    <row r="3381" spans="4:4">
      <c r="D3381" s="142"/>
    </row>
    <row r="3382" spans="4:4">
      <c r="D3382" s="142"/>
    </row>
    <row r="3383" spans="4:4">
      <c r="D3383" s="142"/>
    </row>
    <row r="3384" spans="4:4">
      <c r="D3384" s="142"/>
    </row>
    <row r="3385" spans="4:4">
      <c r="D3385" s="142"/>
    </row>
    <row r="3386" spans="4:4">
      <c r="D3386" s="142"/>
    </row>
    <row r="3387" spans="4:4">
      <c r="D3387" s="142"/>
    </row>
    <row r="3388" spans="4:4">
      <c r="D3388" s="142"/>
    </row>
    <row r="3389" spans="4:4">
      <c r="D3389" s="142"/>
    </row>
    <row r="3390" spans="4:4">
      <c r="D3390" s="142"/>
    </row>
    <row r="3391" spans="4:4">
      <c r="D3391" s="142"/>
    </row>
    <row r="3392" spans="4:4">
      <c r="D3392" s="142"/>
    </row>
    <row r="3393" spans="4:4">
      <c r="D3393" s="142"/>
    </row>
    <row r="3394" spans="4:4">
      <c r="D3394" s="142"/>
    </row>
    <row r="3395" spans="4:4">
      <c r="D3395" s="142"/>
    </row>
    <row r="3396" spans="4:4">
      <c r="D3396" s="142"/>
    </row>
    <row r="3397" spans="4:4">
      <c r="D3397" s="142"/>
    </row>
    <row r="3398" spans="4:4">
      <c r="D3398" s="142"/>
    </row>
    <row r="3399" spans="4:4">
      <c r="D3399" s="142"/>
    </row>
    <row r="3400" spans="4:4">
      <c r="D3400" s="142"/>
    </row>
    <row r="3401" spans="4:4">
      <c r="D3401" s="142"/>
    </row>
    <row r="3402" spans="4:4">
      <c r="D3402" s="142"/>
    </row>
    <row r="3403" spans="4:4">
      <c r="D3403" s="142"/>
    </row>
    <row r="3404" spans="4:4">
      <c r="D3404" s="142"/>
    </row>
    <row r="3405" spans="4:4">
      <c r="D3405" s="142"/>
    </row>
    <row r="3406" spans="4:4">
      <c r="D3406" s="142"/>
    </row>
    <row r="3407" spans="4:4">
      <c r="D3407" s="142"/>
    </row>
    <row r="3408" spans="4:4">
      <c r="D3408" s="142"/>
    </row>
    <row r="3409" spans="4:4">
      <c r="D3409" s="142"/>
    </row>
    <row r="3410" spans="4:4">
      <c r="D3410" s="142"/>
    </row>
    <row r="3411" spans="4:4">
      <c r="D3411" s="142"/>
    </row>
    <row r="3412" spans="4:4">
      <c r="D3412" s="142"/>
    </row>
    <row r="3413" spans="4:4">
      <c r="D3413" s="142"/>
    </row>
    <row r="3414" spans="4:4">
      <c r="D3414" s="142"/>
    </row>
    <row r="3415" spans="4:4">
      <c r="D3415" s="142"/>
    </row>
    <row r="3416" spans="4:4">
      <c r="D3416" s="142"/>
    </row>
    <row r="3417" spans="4:4">
      <c r="D3417" s="142"/>
    </row>
    <row r="3418" spans="4:4">
      <c r="D3418" s="142"/>
    </row>
    <row r="3419" spans="4:4">
      <c r="D3419" s="142"/>
    </row>
    <row r="3420" spans="4:4">
      <c r="D3420" s="142"/>
    </row>
    <row r="3421" spans="4:4">
      <c r="D3421" s="142"/>
    </row>
    <row r="3422" spans="4:4">
      <c r="D3422" s="142"/>
    </row>
    <row r="3423" spans="4:4">
      <c r="D3423" s="142"/>
    </row>
    <row r="3424" spans="4:4">
      <c r="D3424" s="142"/>
    </row>
    <row r="3425" spans="4:4">
      <c r="D3425" s="142"/>
    </row>
    <row r="3426" spans="4:4">
      <c r="D3426" s="142"/>
    </row>
    <row r="3427" spans="4:4">
      <c r="D3427" s="142"/>
    </row>
    <row r="3428" spans="4:4">
      <c r="D3428" s="142"/>
    </row>
    <row r="3429" spans="4:4">
      <c r="D3429" s="142"/>
    </row>
    <row r="3430" spans="4:4">
      <c r="D3430" s="142"/>
    </row>
    <row r="3431" spans="4:4">
      <c r="D3431" s="142"/>
    </row>
    <row r="3432" spans="4:4">
      <c r="D3432" s="142"/>
    </row>
    <row r="3433" spans="4:4">
      <c r="D3433" s="142"/>
    </row>
    <row r="3434" spans="4:4">
      <c r="D3434" s="142"/>
    </row>
    <row r="3435" spans="4:4">
      <c r="D3435" s="142"/>
    </row>
    <row r="3436" spans="4:4">
      <c r="D3436" s="142"/>
    </row>
    <row r="3437" spans="4:4">
      <c r="D3437" s="142"/>
    </row>
    <row r="3438" spans="4:4">
      <c r="D3438" s="142"/>
    </row>
    <row r="3439" spans="4:4">
      <c r="D3439" s="142"/>
    </row>
    <row r="3440" spans="4:4">
      <c r="D3440" s="142"/>
    </row>
    <row r="3441" spans="4:4">
      <c r="D3441" s="142"/>
    </row>
    <row r="3442" spans="4:4">
      <c r="D3442" s="142"/>
    </row>
    <row r="3443" spans="4:4">
      <c r="D3443" s="142"/>
    </row>
    <row r="3444" spans="4:4">
      <c r="D3444" s="142"/>
    </row>
    <row r="3445" spans="4:4">
      <c r="D3445" s="142"/>
    </row>
    <row r="3446" spans="4:4">
      <c r="D3446" s="142"/>
    </row>
    <row r="3447" spans="4:4">
      <c r="D3447" s="142"/>
    </row>
    <row r="3448" spans="4:4">
      <c r="D3448" s="142"/>
    </row>
    <row r="3449" spans="4:4">
      <c r="D3449" s="142"/>
    </row>
    <row r="3450" spans="4:4">
      <c r="D3450" s="142"/>
    </row>
    <row r="3451" spans="4:4">
      <c r="D3451" s="142"/>
    </row>
    <row r="3452" spans="4:4">
      <c r="D3452" s="142"/>
    </row>
    <row r="3453" spans="4:4">
      <c r="D3453" s="142"/>
    </row>
    <row r="3454" spans="4:4">
      <c r="D3454" s="142"/>
    </row>
    <row r="3455" spans="4:4">
      <c r="D3455" s="142"/>
    </row>
    <row r="3456" spans="4:4">
      <c r="D3456" s="142"/>
    </row>
    <row r="3457" spans="4:4">
      <c r="D3457" s="142"/>
    </row>
    <row r="3458" spans="4:4">
      <c r="D3458" s="142"/>
    </row>
    <row r="3459" spans="4:4">
      <c r="D3459" s="142"/>
    </row>
    <row r="3460" spans="4:4">
      <c r="D3460" s="142"/>
    </row>
    <row r="3461" spans="4:4">
      <c r="D3461" s="142"/>
    </row>
    <row r="3462" spans="4:4">
      <c r="D3462" s="142"/>
    </row>
    <row r="3463" spans="4:4">
      <c r="D3463" s="142"/>
    </row>
    <row r="3464" spans="4:4">
      <c r="D3464" s="142"/>
    </row>
    <row r="3465" spans="4:4">
      <c r="D3465" s="142"/>
    </row>
    <row r="3466" spans="4:4">
      <c r="D3466" s="142"/>
    </row>
    <row r="3467" spans="4:4">
      <c r="D3467" s="142"/>
    </row>
    <row r="3468" spans="4:4">
      <c r="D3468" s="142"/>
    </row>
    <row r="3469" spans="4:4">
      <c r="D3469" s="142"/>
    </row>
    <row r="3470" spans="4:4">
      <c r="D3470" s="142"/>
    </row>
    <row r="3471" spans="4:4">
      <c r="D3471" s="142"/>
    </row>
    <row r="3472" spans="4:4">
      <c r="D3472" s="142"/>
    </row>
    <row r="3473" spans="4:4">
      <c r="D3473" s="142"/>
    </row>
    <row r="3474" spans="4:4">
      <c r="D3474" s="142"/>
    </row>
    <row r="3475" spans="4:4">
      <c r="D3475" s="142"/>
    </row>
    <row r="3476" spans="4:4">
      <c r="D3476" s="142"/>
    </row>
    <row r="3477" spans="4:4">
      <c r="D3477" s="142"/>
    </row>
    <row r="3478" spans="4:4">
      <c r="D3478" s="142"/>
    </row>
    <row r="3479" spans="4:4">
      <c r="D3479" s="142"/>
    </row>
    <row r="3480" spans="4:4">
      <c r="D3480" s="142"/>
    </row>
    <row r="3481" spans="4:4">
      <c r="D3481" s="142"/>
    </row>
    <row r="3482" spans="4:4">
      <c r="D3482" s="142"/>
    </row>
    <row r="3483" spans="4:4">
      <c r="D3483" s="142"/>
    </row>
    <row r="3484" spans="4:4">
      <c r="D3484" s="142"/>
    </row>
    <row r="3485" spans="4:4">
      <c r="D3485" s="142"/>
    </row>
    <row r="3486" spans="4:4">
      <c r="D3486" s="142"/>
    </row>
    <row r="3487" spans="4:4">
      <c r="D3487" s="142"/>
    </row>
    <row r="3488" spans="4:4">
      <c r="D3488" s="142"/>
    </row>
    <row r="3489" spans="4:4">
      <c r="D3489" s="142"/>
    </row>
    <row r="3490" spans="4:4">
      <c r="D3490" s="142"/>
    </row>
    <row r="3491" spans="4:4">
      <c r="D3491" s="142"/>
    </row>
    <row r="3492" spans="4:4">
      <c r="D3492" s="142"/>
    </row>
    <row r="3493" spans="4:4">
      <c r="D3493" s="142"/>
    </row>
    <row r="3494" spans="4:4">
      <c r="D3494" s="142"/>
    </row>
    <row r="3495" spans="4:4">
      <c r="D3495" s="142"/>
    </row>
    <row r="3496" spans="4:4">
      <c r="D3496" s="142"/>
    </row>
    <row r="3497" spans="4:4">
      <c r="D3497" s="142"/>
    </row>
    <row r="3498" spans="4:4">
      <c r="D3498" s="142"/>
    </row>
    <row r="3499" spans="4:4">
      <c r="D3499" s="142"/>
    </row>
    <row r="3500" spans="4:4">
      <c r="D3500" s="142"/>
    </row>
    <row r="3501" spans="4:4">
      <c r="D3501" s="142"/>
    </row>
    <row r="3502" spans="4:4">
      <c r="D3502" s="142"/>
    </row>
    <row r="3503" spans="4:4">
      <c r="D3503" s="142"/>
    </row>
    <row r="3504" spans="4:4">
      <c r="D3504" s="142"/>
    </row>
    <row r="3505" spans="4:4">
      <c r="D3505" s="142"/>
    </row>
    <row r="3506" spans="4:4">
      <c r="D3506" s="142"/>
    </row>
    <row r="3507" spans="4:4">
      <c r="D3507" s="142"/>
    </row>
    <row r="3508" spans="4:4">
      <c r="D3508" s="142"/>
    </row>
    <row r="3509" spans="4:4">
      <c r="D3509" s="142"/>
    </row>
    <row r="3510" spans="4:4">
      <c r="D3510" s="142"/>
    </row>
    <row r="3511" spans="4:4">
      <c r="D3511" s="142"/>
    </row>
    <row r="3512" spans="4:4">
      <c r="D3512" s="142"/>
    </row>
    <row r="3513" spans="4:4">
      <c r="D3513" s="142"/>
    </row>
    <row r="3514" spans="4:4">
      <c r="D3514" s="142"/>
    </row>
    <row r="3515" spans="4:4">
      <c r="D3515" s="142"/>
    </row>
    <row r="3516" spans="4:4">
      <c r="D3516" s="142"/>
    </row>
    <row r="3517" spans="4:4">
      <c r="D3517" s="142"/>
    </row>
    <row r="3518" spans="4:4">
      <c r="D3518" s="142"/>
    </row>
    <row r="3519" spans="4:4">
      <c r="D3519" s="142"/>
    </row>
    <row r="3520" spans="4:4">
      <c r="D3520" s="142"/>
    </row>
    <row r="3521" spans="4:4">
      <c r="D3521" s="142"/>
    </row>
    <row r="3522" spans="4:4">
      <c r="D3522" s="142"/>
    </row>
    <row r="3523" spans="4:4">
      <c r="D3523" s="142"/>
    </row>
    <row r="3524" spans="4:4">
      <c r="D3524" s="142"/>
    </row>
    <row r="3525" spans="4:4">
      <c r="D3525" s="142"/>
    </row>
    <row r="3526" spans="4:4">
      <c r="D3526" s="142"/>
    </row>
    <row r="3527" spans="4:4">
      <c r="D3527" s="142"/>
    </row>
    <row r="3528" spans="4:4">
      <c r="D3528" s="142"/>
    </row>
    <row r="3529" spans="4:4">
      <c r="D3529" s="142"/>
    </row>
    <row r="3530" spans="4:4">
      <c r="D3530" s="142"/>
    </row>
    <row r="3531" spans="4:4">
      <c r="D3531" s="142"/>
    </row>
    <row r="3532" spans="4:4">
      <c r="D3532" s="142"/>
    </row>
    <row r="3533" spans="4:4">
      <c r="D3533" s="142"/>
    </row>
    <row r="3534" spans="4:4">
      <c r="D3534" s="142"/>
    </row>
    <row r="3535" spans="4:4">
      <c r="D3535" s="142"/>
    </row>
    <row r="3536" spans="4:4">
      <c r="D3536" s="142"/>
    </row>
    <row r="3537" spans="4:4">
      <c r="D3537" s="142"/>
    </row>
    <row r="3538" spans="4:4">
      <c r="D3538" s="142"/>
    </row>
    <row r="3539" spans="4:4">
      <c r="D3539" s="142"/>
    </row>
    <row r="3540" spans="4:4">
      <c r="D3540" s="142"/>
    </row>
    <row r="3541" spans="4:4">
      <c r="D3541" s="142"/>
    </row>
    <row r="3542" spans="4:4">
      <c r="D3542" s="142"/>
    </row>
    <row r="3543" spans="4:4">
      <c r="D3543" s="142"/>
    </row>
    <row r="3544" spans="4:4">
      <c r="D3544" s="142"/>
    </row>
    <row r="3545" spans="4:4">
      <c r="D3545" s="142"/>
    </row>
    <row r="3546" spans="4:4">
      <c r="D3546" s="142"/>
    </row>
    <row r="3547" spans="4:4">
      <c r="D3547" s="142"/>
    </row>
    <row r="3548" spans="4:4">
      <c r="D3548" s="142"/>
    </row>
    <row r="3549" spans="4:4">
      <c r="D3549" s="142"/>
    </row>
    <row r="3550" spans="4:4">
      <c r="D3550" s="142"/>
    </row>
    <row r="3551" spans="4:4">
      <c r="D3551" s="142"/>
    </row>
    <row r="3552" spans="4:4">
      <c r="D3552" s="142"/>
    </row>
    <row r="3553" spans="4:4">
      <c r="D3553" s="142"/>
    </row>
    <row r="3554" spans="4:4">
      <c r="D3554" s="142"/>
    </row>
    <row r="3555" spans="4:4">
      <c r="D3555" s="142"/>
    </row>
    <row r="3556" spans="4:4">
      <c r="D3556" s="142"/>
    </row>
    <row r="3557" spans="4:4">
      <c r="D3557" s="142"/>
    </row>
    <row r="3558" spans="4:4">
      <c r="D3558" s="142"/>
    </row>
    <row r="3559" spans="4:4">
      <c r="D3559" s="142"/>
    </row>
    <row r="3560" spans="4:4">
      <c r="D3560" s="142"/>
    </row>
    <row r="3561" spans="4:4">
      <c r="D3561" s="142"/>
    </row>
    <row r="3562" spans="4:4">
      <c r="D3562" s="142"/>
    </row>
    <row r="3563" spans="4:4">
      <c r="D3563" s="142"/>
    </row>
    <row r="3564" spans="4:4">
      <c r="D3564" s="142"/>
    </row>
    <row r="3565" spans="4:4">
      <c r="D3565" s="142"/>
    </row>
    <row r="3566" spans="4:4">
      <c r="D3566" s="142"/>
    </row>
    <row r="3567" spans="4:4">
      <c r="D3567" s="142"/>
    </row>
    <row r="3568" spans="4:4">
      <c r="D3568" s="142"/>
    </row>
    <row r="3569" spans="4:4">
      <c r="D3569" s="142"/>
    </row>
    <row r="3570" spans="4:4">
      <c r="D3570" s="142"/>
    </row>
    <row r="3571" spans="4:4">
      <c r="D3571" s="142"/>
    </row>
    <row r="3572" spans="4:4">
      <c r="D3572" s="142"/>
    </row>
    <row r="3573" spans="4:4">
      <c r="D3573" s="142"/>
    </row>
    <row r="3574" spans="4:4">
      <c r="D3574" s="142"/>
    </row>
    <row r="3575" spans="4:4">
      <c r="D3575" s="142"/>
    </row>
    <row r="3576" spans="4:4">
      <c r="D3576" s="142"/>
    </row>
    <row r="3577" spans="4:4">
      <c r="D3577" s="142"/>
    </row>
    <row r="3578" spans="4:4">
      <c r="D3578" s="142"/>
    </row>
    <row r="3579" spans="4:4">
      <c r="D3579" s="142"/>
    </row>
    <row r="3580" spans="4:4">
      <c r="D3580" s="142"/>
    </row>
    <row r="3581" spans="4:4">
      <c r="D3581" s="142"/>
    </row>
    <row r="3582" spans="4:4">
      <c r="D3582" s="142"/>
    </row>
    <row r="3583" spans="4:4">
      <c r="D3583" s="142"/>
    </row>
    <row r="3584" spans="4:4">
      <c r="D3584" s="142"/>
    </row>
    <row r="3585" spans="4:4">
      <c r="D3585" s="142"/>
    </row>
    <row r="3586" spans="4:4">
      <c r="D3586" s="142"/>
    </row>
    <row r="3587" spans="4:4">
      <c r="D3587" s="142"/>
    </row>
    <row r="3588" spans="4:4">
      <c r="D3588" s="142"/>
    </row>
    <row r="3589" spans="4:4">
      <c r="D3589" s="142"/>
    </row>
    <row r="3590" spans="4:4">
      <c r="D3590" s="142"/>
    </row>
    <row r="3591" spans="4:4">
      <c r="D3591" s="142"/>
    </row>
    <row r="3592" spans="4:4">
      <c r="D3592" s="142"/>
    </row>
    <row r="3593" spans="4:4">
      <c r="D3593" s="142"/>
    </row>
    <row r="3594" spans="4:4">
      <c r="D3594" s="142"/>
    </row>
    <row r="3595" spans="4:4">
      <c r="D3595" s="142"/>
    </row>
    <row r="3596" spans="4:4">
      <c r="D3596" s="142"/>
    </row>
    <row r="3597" spans="4:4">
      <c r="D3597" s="142"/>
    </row>
    <row r="3598" spans="4:4">
      <c r="D3598" s="142"/>
    </row>
    <row r="3599" spans="4:4">
      <c r="D3599" s="142"/>
    </row>
    <row r="3600" spans="4:4">
      <c r="D3600" s="142"/>
    </row>
    <row r="3601" spans="4:4">
      <c r="D3601" s="142"/>
    </row>
    <row r="3602" spans="4:4">
      <c r="D3602" s="142"/>
    </row>
    <row r="3603" spans="4:4">
      <c r="D3603" s="142"/>
    </row>
    <row r="3604" spans="4:4">
      <c r="D3604" s="142"/>
    </row>
    <row r="3605" spans="4:4">
      <c r="D3605" s="142"/>
    </row>
    <row r="3606" spans="4:4">
      <c r="D3606" s="142"/>
    </row>
    <row r="3607" spans="4:4">
      <c r="D3607" s="142"/>
    </row>
    <row r="3608" spans="4:4">
      <c r="D3608" s="142"/>
    </row>
    <row r="3609" spans="4:4">
      <c r="D3609" s="142"/>
    </row>
    <row r="3610" spans="4:4">
      <c r="D3610" s="142"/>
    </row>
    <row r="3611" spans="4:4">
      <c r="D3611" s="142"/>
    </row>
    <row r="3612" spans="4:4">
      <c r="D3612" s="142"/>
    </row>
    <row r="3613" spans="4:4">
      <c r="D3613" s="142"/>
    </row>
    <row r="3614" spans="4:4">
      <c r="D3614" s="142"/>
    </row>
    <row r="3615" spans="4:4">
      <c r="D3615" s="142"/>
    </row>
    <row r="3616" spans="4:4">
      <c r="D3616" s="142"/>
    </row>
    <row r="3617" spans="4:4">
      <c r="D3617" s="142"/>
    </row>
    <row r="3618" spans="4:4">
      <c r="D3618" s="142"/>
    </row>
    <row r="3619" spans="4:4">
      <c r="D3619" s="142"/>
    </row>
    <row r="3620" spans="4:4">
      <c r="D3620" s="142"/>
    </row>
    <row r="3621" spans="4:4">
      <c r="D3621" s="142"/>
    </row>
    <row r="3622" spans="4:4">
      <c r="D3622" s="142"/>
    </row>
    <row r="3623" spans="4:4">
      <c r="D3623" s="142"/>
    </row>
    <row r="3624" spans="4:4">
      <c r="D3624" s="142"/>
    </row>
    <row r="3625" spans="4:4">
      <c r="D3625" s="142"/>
    </row>
    <row r="3626" spans="4:4">
      <c r="D3626" s="142"/>
    </row>
    <row r="3627" spans="4:4">
      <c r="D3627" s="142"/>
    </row>
    <row r="3628" spans="4:4">
      <c r="D3628" s="142"/>
    </row>
    <row r="3629" spans="4:4">
      <c r="D3629" s="142"/>
    </row>
    <row r="3630" spans="4:4">
      <c r="D3630" s="142"/>
    </row>
    <row r="3631" spans="4:4">
      <c r="D3631" s="142"/>
    </row>
    <row r="3632" spans="4:4">
      <c r="D3632" s="142"/>
    </row>
    <row r="3633" spans="4:4">
      <c r="D3633" s="142"/>
    </row>
    <row r="3634" spans="4:4">
      <c r="D3634" s="142"/>
    </row>
    <row r="3635" spans="4:4">
      <c r="D3635" s="142"/>
    </row>
    <row r="3636" spans="4:4">
      <c r="D3636" s="142"/>
    </row>
    <row r="3637" spans="4:4">
      <c r="D3637" s="142"/>
    </row>
    <row r="3638" spans="4:4">
      <c r="D3638" s="142"/>
    </row>
    <row r="3639" spans="4:4">
      <c r="D3639" s="142"/>
    </row>
    <row r="3640" spans="4:4">
      <c r="D3640" s="142"/>
    </row>
    <row r="3641" spans="4:4">
      <c r="D3641" s="142"/>
    </row>
    <row r="3642" spans="4:4">
      <c r="D3642" s="142"/>
    </row>
    <row r="3643" spans="4:4">
      <c r="D3643" s="142"/>
    </row>
    <row r="3644" spans="4:4">
      <c r="D3644" s="142"/>
    </row>
    <row r="3645" spans="4:4">
      <c r="D3645" s="142"/>
    </row>
    <row r="3646" spans="4:4">
      <c r="D3646" s="142"/>
    </row>
    <row r="3647" spans="4:4">
      <c r="D3647" s="142"/>
    </row>
    <row r="3648" spans="4:4">
      <c r="D3648" s="142"/>
    </row>
    <row r="3649" spans="4:4">
      <c r="D3649" s="142"/>
    </row>
    <row r="3650" spans="4:4">
      <c r="D3650" s="142"/>
    </row>
    <row r="3651" spans="4:4">
      <c r="D3651" s="142"/>
    </row>
    <row r="3652" spans="4:4">
      <c r="D3652" s="142"/>
    </row>
    <row r="3653" spans="4:4">
      <c r="D3653" s="142"/>
    </row>
    <row r="3654" spans="4:4">
      <c r="D3654" s="142"/>
    </row>
    <row r="3655" spans="4:4">
      <c r="D3655" s="142"/>
    </row>
    <row r="3656" spans="4:4">
      <c r="D3656" s="142"/>
    </row>
    <row r="3657" spans="4:4">
      <c r="D3657" s="142"/>
    </row>
    <row r="3658" spans="4:4">
      <c r="D3658" s="142"/>
    </row>
    <row r="3659" spans="4:4">
      <c r="D3659" s="142"/>
    </row>
    <row r="3660" spans="4:4">
      <c r="D3660" s="142"/>
    </row>
    <row r="3661" spans="4:4">
      <c r="D3661" s="142"/>
    </row>
    <row r="3662" spans="4:4">
      <c r="D3662" s="142"/>
    </row>
    <row r="3663" spans="4:4">
      <c r="D3663" s="142"/>
    </row>
    <row r="3664" spans="4:4">
      <c r="D3664" s="142"/>
    </row>
    <row r="3665" spans="4:4">
      <c r="D3665" s="142"/>
    </row>
    <row r="3666" spans="4:4">
      <c r="D3666" s="142"/>
    </row>
    <row r="3667" spans="4:4">
      <c r="D3667" s="142"/>
    </row>
    <row r="3668" spans="4:4">
      <c r="D3668" s="142"/>
    </row>
    <row r="3669" spans="4:4">
      <c r="D3669" s="142"/>
    </row>
    <row r="3670" spans="4:4">
      <c r="D3670" s="142"/>
    </row>
    <row r="3671" spans="4:4">
      <c r="D3671" s="142"/>
    </row>
    <row r="3672" spans="4:4">
      <c r="D3672" s="142"/>
    </row>
    <row r="3673" spans="4:4">
      <c r="D3673" s="142"/>
    </row>
    <row r="3674" spans="4:4">
      <c r="D3674" s="142"/>
    </row>
    <row r="3675" spans="4:4">
      <c r="D3675" s="142"/>
    </row>
    <row r="3676" spans="4:4">
      <c r="D3676" s="142"/>
    </row>
    <row r="3677" spans="4:4">
      <c r="D3677" s="142"/>
    </row>
    <row r="3678" spans="4:4">
      <c r="D3678" s="142"/>
    </row>
    <row r="3679" spans="4:4">
      <c r="D3679" s="142"/>
    </row>
    <row r="3680" spans="4:4">
      <c r="D3680" s="142"/>
    </row>
    <row r="3681" spans="4:4">
      <c r="D3681" s="142"/>
    </row>
    <row r="3682" spans="4:4">
      <c r="D3682" s="142"/>
    </row>
    <row r="3683" spans="4:4">
      <c r="D3683" s="142"/>
    </row>
    <row r="3684" spans="4:4">
      <c r="D3684" s="142"/>
    </row>
    <row r="3685" spans="4:4">
      <c r="D3685" s="142"/>
    </row>
    <row r="3686" spans="4:4">
      <c r="D3686" s="142"/>
    </row>
    <row r="3687" spans="4:4">
      <c r="D3687" s="142"/>
    </row>
    <row r="3688" spans="4:4">
      <c r="D3688" s="142"/>
    </row>
    <row r="3689" spans="4:4">
      <c r="D3689" s="142"/>
    </row>
    <row r="3690" spans="4:4">
      <c r="D3690" s="142"/>
    </row>
    <row r="3691" spans="4:4">
      <c r="D3691" s="142"/>
    </row>
    <row r="3692" spans="4:4">
      <c r="D3692" s="142"/>
    </row>
    <row r="3693" spans="4:4">
      <c r="D3693" s="142"/>
    </row>
    <row r="3694" spans="4:4">
      <c r="D3694" s="142"/>
    </row>
    <row r="3695" spans="4:4">
      <c r="D3695" s="142"/>
    </row>
    <row r="3696" spans="4:4">
      <c r="D3696" s="142"/>
    </row>
    <row r="3697" spans="4:4">
      <c r="D3697" s="142"/>
    </row>
    <row r="3698" spans="4:4">
      <c r="D3698" s="142"/>
    </row>
    <row r="3699" spans="4:4">
      <c r="D3699" s="142"/>
    </row>
    <row r="3700" spans="4:4">
      <c r="D3700" s="142"/>
    </row>
    <row r="3701" spans="4:4">
      <c r="D3701" s="142"/>
    </row>
    <row r="3702" spans="4:4">
      <c r="D3702" s="142"/>
    </row>
    <row r="3703" spans="4:4">
      <c r="D3703" s="142"/>
    </row>
    <row r="3704" spans="4:4">
      <c r="D3704" s="142"/>
    </row>
    <row r="3705" spans="4:4">
      <c r="D3705" s="142"/>
    </row>
    <row r="3706" spans="4:4">
      <c r="D3706" s="142"/>
    </row>
    <row r="3707" spans="4:4">
      <c r="D3707" s="142"/>
    </row>
    <row r="3708" spans="4:4">
      <c r="D3708" s="142"/>
    </row>
    <row r="3709" spans="4:4">
      <c r="D3709" s="142"/>
    </row>
    <row r="3710" spans="4:4">
      <c r="D3710" s="142"/>
    </row>
    <row r="3711" spans="4:4">
      <c r="D3711" s="142"/>
    </row>
    <row r="3712" spans="4:4">
      <c r="D3712" s="142"/>
    </row>
    <row r="3713" spans="4:4">
      <c r="D3713" s="142"/>
    </row>
    <row r="3714" spans="4:4">
      <c r="D3714" s="142"/>
    </row>
    <row r="3715" spans="4:4">
      <c r="D3715" s="142"/>
    </row>
    <row r="3716" spans="4:4">
      <c r="D3716" s="142"/>
    </row>
    <row r="3717" spans="4:4">
      <c r="D3717" s="142"/>
    </row>
    <row r="3718" spans="4:4">
      <c r="D3718" s="142"/>
    </row>
    <row r="3719" spans="4:4">
      <c r="D3719" s="142"/>
    </row>
    <row r="3720" spans="4:4">
      <c r="D3720" s="142"/>
    </row>
    <row r="3721" spans="4:4">
      <c r="D3721" s="142"/>
    </row>
    <row r="3722" spans="4:4">
      <c r="D3722" s="142"/>
    </row>
    <row r="3723" spans="4:4">
      <c r="D3723" s="142"/>
    </row>
    <row r="3724" spans="4:4">
      <c r="D3724" s="142"/>
    </row>
    <row r="3725" spans="4:4">
      <c r="D3725" s="142"/>
    </row>
    <row r="3726" spans="4:4">
      <c r="D3726" s="142"/>
    </row>
    <row r="3727" spans="4:4">
      <c r="D3727" s="142"/>
    </row>
    <row r="3728" spans="4:4">
      <c r="D3728" s="142"/>
    </row>
    <row r="3729" spans="4:4">
      <c r="D3729" s="142"/>
    </row>
    <row r="3730" spans="4:4">
      <c r="D3730" s="142"/>
    </row>
    <row r="3731" spans="4:4">
      <c r="D3731" s="142"/>
    </row>
    <row r="3732" spans="4:4">
      <c r="D3732" s="142"/>
    </row>
    <row r="3733" spans="4:4">
      <c r="D3733" s="142"/>
    </row>
    <row r="3734" spans="4:4">
      <c r="D3734" s="142"/>
    </row>
    <row r="3735" spans="4:4">
      <c r="D3735" s="142"/>
    </row>
    <row r="3736" spans="4:4">
      <c r="D3736" s="142"/>
    </row>
    <row r="3737" spans="4:4">
      <c r="D3737" s="142"/>
    </row>
    <row r="3738" spans="4:4">
      <c r="D3738" s="142"/>
    </row>
    <row r="3739" spans="4:4">
      <c r="D3739" s="142"/>
    </row>
    <row r="3740" spans="4:4">
      <c r="D3740" s="142"/>
    </row>
    <row r="3741" spans="4:4">
      <c r="D3741" s="142"/>
    </row>
    <row r="3742" spans="4:4">
      <c r="D3742" s="142"/>
    </row>
    <row r="3743" spans="4:4">
      <c r="D3743" s="142"/>
    </row>
    <row r="3744" spans="4:4">
      <c r="D3744" s="142"/>
    </row>
    <row r="3745" spans="4:4">
      <c r="D3745" s="142"/>
    </row>
    <row r="3746" spans="4:4">
      <c r="D3746" s="142"/>
    </row>
    <row r="3747" spans="4:4">
      <c r="D3747" s="142"/>
    </row>
    <row r="3748" spans="4:4">
      <c r="D3748" s="142"/>
    </row>
    <row r="3749" spans="4:4">
      <c r="D3749" s="142"/>
    </row>
    <row r="3750" spans="4:4">
      <c r="D3750" s="142"/>
    </row>
    <row r="3751" spans="4:4">
      <c r="D3751" s="142"/>
    </row>
    <row r="3752" spans="4:4">
      <c r="D3752" s="142"/>
    </row>
    <row r="3753" spans="4:4">
      <c r="D3753" s="142"/>
    </row>
    <row r="3754" spans="4:4">
      <c r="D3754" s="142"/>
    </row>
    <row r="3755" spans="4:4">
      <c r="D3755" s="142"/>
    </row>
    <row r="3756" spans="4:4">
      <c r="D3756" s="142"/>
    </row>
    <row r="3757" spans="4:4">
      <c r="D3757" s="142"/>
    </row>
    <row r="3758" spans="4:4">
      <c r="D3758" s="142"/>
    </row>
    <row r="3759" spans="4:4">
      <c r="D3759" s="142"/>
    </row>
    <row r="3760" spans="4:4">
      <c r="D3760" s="142"/>
    </row>
    <row r="3761" spans="4:4">
      <c r="D3761" s="142"/>
    </row>
    <row r="3762" spans="4:4">
      <c r="D3762" s="142"/>
    </row>
    <row r="3763" spans="4:4">
      <c r="D3763" s="142"/>
    </row>
    <row r="3764" spans="4:4">
      <c r="D3764" s="142"/>
    </row>
    <row r="3765" spans="4:4">
      <c r="D3765" s="142"/>
    </row>
    <row r="3766" spans="4:4">
      <c r="D3766" s="142"/>
    </row>
    <row r="3767" spans="4:4">
      <c r="D3767" s="142"/>
    </row>
    <row r="3768" spans="4:4">
      <c r="D3768" s="142"/>
    </row>
    <row r="3769" spans="4:4">
      <c r="D3769" s="142"/>
    </row>
    <row r="3770" spans="4:4">
      <c r="D3770" s="142"/>
    </row>
    <row r="3771" spans="4:4">
      <c r="D3771" s="142"/>
    </row>
    <row r="3772" spans="4:4">
      <c r="D3772" s="142"/>
    </row>
    <row r="3773" spans="4:4">
      <c r="D3773" s="142"/>
    </row>
    <row r="3774" spans="4:4">
      <c r="D3774" s="142"/>
    </row>
    <row r="3775" spans="4:4">
      <c r="D3775" s="142"/>
    </row>
    <row r="3776" spans="4:4">
      <c r="D3776" s="142"/>
    </row>
    <row r="3777" spans="4:4">
      <c r="D3777" s="142"/>
    </row>
    <row r="3778" spans="4:4">
      <c r="D3778" s="142"/>
    </row>
    <row r="3779" spans="4:4">
      <c r="D3779" s="142"/>
    </row>
    <row r="3780" spans="4:4">
      <c r="D3780" s="142"/>
    </row>
    <row r="3781" spans="4:4">
      <c r="D3781" s="142"/>
    </row>
    <row r="3782" spans="4:4">
      <c r="D3782" s="142"/>
    </row>
    <row r="3783" spans="4:4">
      <c r="D3783" s="142"/>
    </row>
    <row r="3784" spans="4:4">
      <c r="D3784" s="142"/>
    </row>
    <row r="3785" spans="4:4">
      <c r="D3785" s="142"/>
    </row>
    <row r="3786" spans="4:4">
      <c r="D3786" s="142"/>
    </row>
    <row r="3787" spans="4:4">
      <c r="D3787" s="142"/>
    </row>
    <row r="3788" spans="4:4">
      <c r="D3788" s="142"/>
    </row>
    <row r="3789" spans="4:4">
      <c r="D3789" s="142"/>
    </row>
    <row r="3790" spans="4:4">
      <c r="D3790" s="142"/>
    </row>
    <row r="3791" spans="4:4">
      <c r="D3791" s="142"/>
    </row>
    <row r="3792" spans="4:4">
      <c r="D3792" s="142"/>
    </row>
    <row r="3793" spans="4:4">
      <c r="D3793" s="142"/>
    </row>
    <row r="3794" spans="4:4">
      <c r="D3794" s="142"/>
    </row>
    <row r="3795" spans="4:4">
      <c r="D3795" s="142"/>
    </row>
    <row r="3796" spans="4:4">
      <c r="D3796" s="142"/>
    </row>
    <row r="3797" spans="4:4">
      <c r="D3797" s="142"/>
    </row>
    <row r="3798" spans="4:4">
      <c r="D3798" s="142"/>
    </row>
    <row r="3799" spans="4:4">
      <c r="D3799" s="142"/>
    </row>
    <row r="3800" spans="4:4">
      <c r="D3800" s="142"/>
    </row>
    <row r="3801" spans="4:4">
      <c r="D3801" s="142"/>
    </row>
    <row r="3802" spans="4:4">
      <c r="D3802" s="142"/>
    </row>
    <row r="3803" spans="4:4">
      <c r="D3803" s="142"/>
    </row>
    <row r="3804" spans="4:4">
      <c r="D3804" s="142"/>
    </row>
    <row r="3805" spans="4:4">
      <c r="D3805" s="142"/>
    </row>
    <row r="3806" spans="4:4">
      <c r="D3806" s="142"/>
    </row>
    <row r="3807" spans="4:4">
      <c r="D3807" s="142"/>
    </row>
    <row r="3808" spans="4:4">
      <c r="D3808" s="142"/>
    </row>
    <row r="3809" spans="4:4">
      <c r="D3809" s="142"/>
    </row>
    <row r="3810" spans="4:4">
      <c r="D3810" s="142"/>
    </row>
    <row r="3811" spans="4:4">
      <c r="D3811" s="142"/>
    </row>
    <row r="3812" spans="4:4">
      <c r="D3812" s="142"/>
    </row>
    <row r="3813" spans="4:4">
      <c r="D3813" s="142"/>
    </row>
    <row r="3814" spans="4:4">
      <c r="D3814" s="142"/>
    </row>
    <row r="3815" spans="4:4">
      <c r="D3815" s="142"/>
    </row>
    <row r="3816" spans="4:4">
      <c r="D3816" s="142"/>
    </row>
    <row r="3817" spans="4:4">
      <c r="D3817" s="142"/>
    </row>
    <row r="3818" spans="4:4">
      <c r="D3818" s="142"/>
    </row>
    <row r="3819" spans="4:4">
      <c r="D3819" s="142"/>
    </row>
    <row r="3820" spans="4:4">
      <c r="D3820" s="142"/>
    </row>
    <row r="3821" spans="4:4">
      <c r="D3821" s="142"/>
    </row>
    <row r="3822" spans="4:4">
      <c r="D3822" s="142"/>
    </row>
    <row r="3823" spans="4:4">
      <c r="D3823" s="142"/>
    </row>
    <row r="3824" spans="4:4">
      <c r="D3824" s="142"/>
    </row>
    <row r="3825" spans="4:4">
      <c r="D3825" s="142"/>
    </row>
    <row r="3826" spans="4:4">
      <c r="D3826" s="142"/>
    </row>
    <row r="3827" spans="4:4">
      <c r="D3827" s="142"/>
    </row>
    <row r="3828" spans="4:4">
      <c r="D3828" s="142"/>
    </row>
    <row r="3829" spans="4:4">
      <c r="D3829" s="142"/>
    </row>
    <row r="3830" spans="4:4">
      <c r="D3830" s="142"/>
    </row>
    <row r="3831" spans="4:4">
      <c r="D3831" s="142"/>
    </row>
    <row r="3832" spans="4:4">
      <c r="D3832" s="142"/>
    </row>
    <row r="3833" spans="4:4">
      <c r="D3833" s="142"/>
    </row>
    <row r="3834" spans="4:4">
      <c r="D3834" s="142"/>
    </row>
    <row r="3835" spans="4:4">
      <c r="D3835" s="142"/>
    </row>
    <row r="3836" spans="4:4">
      <c r="D3836" s="142"/>
    </row>
    <row r="3837" spans="4:4">
      <c r="D3837" s="142"/>
    </row>
    <row r="3838" spans="4:4">
      <c r="D3838" s="142"/>
    </row>
    <row r="3839" spans="4:4">
      <c r="D3839" s="142"/>
    </row>
    <row r="3840" spans="4:4">
      <c r="D3840" s="142"/>
    </row>
    <row r="3841" spans="4:4">
      <c r="D3841" s="142"/>
    </row>
    <row r="3842" spans="4:4">
      <c r="D3842" s="142"/>
    </row>
    <row r="3843" spans="4:4">
      <c r="D3843" s="142"/>
    </row>
    <row r="3844" spans="4:4">
      <c r="D3844" s="142"/>
    </row>
    <row r="3845" spans="4:4">
      <c r="D3845" s="142"/>
    </row>
    <row r="3846" spans="4:4">
      <c r="D3846" s="142"/>
    </row>
    <row r="3847" spans="4:4">
      <c r="D3847" s="142"/>
    </row>
    <row r="3848" spans="4:4">
      <c r="D3848" s="142"/>
    </row>
    <row r="3849" spans="4:4">
      <c r="D3849" s="142"/>
    </row>
    <row r="3850" spans="4:4">
      <c r="D3850" s="142"/>
    </row>
    <row r="3851" spans="4:4">
      <c r="D3851" s="142"/>
    </row>
    <row r="3852" spans="4:4">
      <c r="D3852" s="142"/>
    </row>
    <row r="3853" spans="4:4">
      <c r="D3853" s="142"/>
    </row>
    <row r="3854" spans="4:4">
      <c r="D3854" s="142"/>
    </row>
    <row r="3855" spans="4:4">
      <c r="D3855" s="142"/>
    </row>
    <row r="3856" spans="4:4">
      <c r="D3856" s="142"/>
    </row>
    <row r="3857" spans="4:4">
      <c r="D3857" s="142"/>
    </row>
    <row r="3858" spans="4:4">
      <c r="D3858" s="142"/>
    </row>
    <row r="3859" spans="4:4">
      <c r="D3859" s="142"/>
    </row>
    <row r="3860" spans="4:4">
      <c r="D3860" s="142"/>
    </row>
    <row r="3861" spans="4:4">
      <c r="D3861" s="142"/>
    </row>
    <row r="3862" spans="4:4">
      <c r="D3862" s="142"/>
    </row>
    <row r="3863" spans="4:4">
      <c r="D3863" s="142"/>
    </row>
    <row r="3864" spans="4:4">
      <c r="D3864" s="142"/>
    </row>
    <row r="3865" spans="4:4">
      <c r="D3865" s="142"/>
    </row>
    <row r="3866" spans="4:4">
      <c r="D3866" s="142"/>
    </row>
    <row r="3867" spans="4:4">
      <c r="D3867" s="142"/>
    </row>
    <row r="3868" spans="4:4">
      <c r="D3868" s="142"/>
    </row>
    <row r="3869" spans="4:4">
      <c r="D3869" s="142"/>
    </row>
    <row r="3870" spans="4:4">
      <c r="D3870" s="142"/>
    </row>
    <row r="3871" spans="4:4">
      <c r="D3871" s="142"/>
    </row>
    <row r="3872" spans="4:4">
      <c r="D3872" s="142"/>
    </row>
    <row r="3873" spans="4:4">
      <c r="D3873" s="142"/>
    </row>
    <row r="3874" spans="4:4">
      <c r="D3874" s="142"/>
    </row>
    <row r="3875" spans="4:4">
      <c r="D3875" s="142"/>
    </row>
    <row r="3876" spans="4:4">
      <c r="D3876" s="142"/>
    </row>
    <row r="3877" spans="4:4">
      <c r="D3877" s="142"/>
    </row>
    <row r="3878" spans="4:4">
      <c r="D3878" s="142"/>
    </row>
    <row r="3879" spans="4:4">
      <c r="D3879" s="142"/>
    </row>
    <row r="3880" spans="4:4">
      <c r="D3880" s="142"/>
    </row>
    <row r="3881" spans="4:4">
      <c r="D3881" s="142"/>
    </row>
    <row r="3882" spans="4:4">
      <c r="D3882" s="142"/>
    </row>
    <row r="3883" spans="4:4">
      <c r="D3883" s="142"/>
    </row>
    <row r="3884" spans="4:4">
      <c r="D3884" s="142"/>
    </row>
    <row r="3885" spans="4:4">
      <c r="D3885" s="142"/>
    </row>
    <row r="3886" spans="4:4">
      <c r="D3886" s="142"/>
    </row>
    <row r="3887" spans="4:4">
      <c r="D3887" s="142"/>
    </row>
    <row r="3888" spans="4:4">
      <c r="D3888" s="142"/>
    </row>
    <row r="3889" spans="4:4">
      <c r="D3889" s="142"/>
    </row>
    <row r="3890" spans="4:4">
      <c r="D3890" s="142"/>
    </row>
    <row r="3891" spans="4:4">
      <c r="D3891" s="142"/>
    </row>
    <row r="3892" spans="4:4">
      <c r="D3892" s="142"/>
    </row>
    <row r="3893" spans="4:4">
      <c r="D3893" s="142"/>
    </row>
    <row r="3894" spans="4:4">
      <c r="D3894" s="142"/>
    </row>
    <row r="3895" spans="4:4">
      <c r="D3895" s="142"/>
    </row>
    <row r="3896" spans="4:4">
      <c r="D3896" s="142"/>
    </row>
    <row r="3897" spans="4:4">
      <c r="D3897" s="142"/>
    </row>
    <row r="3898" spans="4:4">
      <c r="D3898" s="142"/>
    </row>
    <row r="3899" spans="4:4">
      <c r="D3899" s="142"/>
    </row>
    <row r="3900" spans="4:4">
      <c r="D3900" s="142"/>
    </row>
    <row r="3901" spans="4:4">
      <c r="D3901" s="142"/>
    </row>
    <row r="3902" spans="4:4">
      <c r="D3902" s="142"/>
    </row>
    <row r="3903" spans="4:4">
      <c r="D3903" s="142"/>
    </row>
    <row r="3904" spans="4:4">
      <c r="D3904" s="142"/>
    </row>
    <row r="3905" spans="4:4">
      <c r="D3905" s="142"/>
    </row>
    <row r="3906" spans="4:4">
      <c r="D3906" s="142"/>
    </row>
    <row r="3907" spans="4:4">
      <c r="D3907" s="142"/>
    </row>
    <row r="3908" spans="4:4">
      <c r="D3908" s="142"/>
    </row>
    <row r="3909" spans="4:4">
      <c r="D3909" s="142"/>
    </row>
    <row r="3910" spans="4:4">
      <c r="D3910" s="142"/>
    </row>
    <row r="3911" spans="4:4">
      <c r="D3911" s="142"/>
    </row>
    <row r="3912" spans="4:4">
      <c r="D3912" s="142"/>
    </row>
    <row r="3913" spans="4:4">
      <c r="D3913" s="142"/>
    </row>
    <row r="3914" spans="4:4">
      <c r="D3914" s="142"/>
    </row>
    <row r="3915" spans="4:4">
      <c r="D3915" s="142"/>
    </row>
    <row r="3916" spans="4:4">
      <c r="D3916" s="142"/>
    </row>
    <row r="3917" spans="4:4">
      <c r="D3917" s="142"/>
    </row>
    <row r="3918" spans="4:4">
      <c r="D3918" s="142"/>
    </row>
    <row r="3919" spans="4:4">
      <c r="D3919" s="142"/>
    </row>
    <row r="3920" spans="4:4">
      <c r="D3920" s="142"/>
    </row>
    <row r="3921" spans="4:4">
      <c r="D3921" s="142"/>
    </row>
    <row r="3922" spans="4:4">
      <c r="D3922" s="142"/>
    </row>
    <row r="3923" spans="4:4">
      <c r="D3923" s="142"/>
    </row>
    <row r="3924" spans="4:4">
      <c r="D3924" s="142"/>
    </row>
    <row r="3925" spans="4:4">
      <c r="D3925" s="142"/>
    </row>
    <row r="3926" spans="4:4">
      <c r="D3926" s="142"/>
    </row>
    <row r="3927" spans="4:4">
      <c r="D3927" s="142"/>
    </row>
    <row r="3928" spans="4:4">
      <c r="D3928" s="142"/>
    </row>
    <row r="3929" spans="4:4">
      <c r="D3929" s="142"/>
    </row>
    <row r="3930" spans="4:4">
      <c r="D3930" s="142"/>
    </row>
    <row r="3931" spans="4:4">
      <c r="D3931" s="142"/>
    </row>
    <row r="3932" spans="4:4">
      <c r="D3932" s="142"/>
    </row>
    <row r="3933" spans="4:4">
      <c r="D3933" s="142"/>
    </row>
    <row r="3934" spans="4:4">
      <c r="D3934" s="142"/>
    </row>
    <row r="3935" spans="4:4">
      <c r="D3935" s="142"/>
    </row>
    <row r="3936" spans="4:4">
      <c r="D3936" s="142"/>
    </row>
    <row r="3937" spans="4:4">
      <c r="D3937" s="142"/>
    </row>
    <row r="3938" spans="4:4">
      <c r="D3938" s="142"/>
    </row>
    <row r="3939" spans="4:4">
      <c r="D3939" s="142"/>
    </row>
    <row r="3940" spans="4:4">
      <c r="D3940" s="142"/>
    </row>
    <row r="3941" spans="4:4">
      <c r="D3941" s="142"/>
    </row>
    <row r="3942" spans="4:4">
      <c r="D3942" s="142"/>
    </row>
    <row r="3943" spans="4:4">
      <c r="D3943" s="142"/>
    </row>
    <row r="3944" spans="4:4">
      <c r="D3944" s="142"/>
    </row>
    <row r="3945" spans="4:4">
      <c r="D3945" s="142"/>
    </row>
    <row r="3946" spans="4:4">
      <c r="D3946" s="142"/>
    </row>
    <row r="3947" spans="4:4">
      <c r="D3947" s="142"/>
    </row>
    <row r="3948" spans="4:4">
      <c r="D3948" s="142"/>
    </row>
    <row r="3949" spans="4:4">
      <c r="D3949" s="142"/>
    </row>
    <row r="3950" spans="4:4">
      <c r="D3950" s="142"/>
    </row>
    <row r="3951" spans="4:4">
      <c r="D3951" s="142"/>
    </row>
    <row r="3952" spans="4:4">
      <c r="D3952" s="142"/>
    </row>
    <row r="3953" spans="4:4">
      <c r="D3953" s="142"/>
    </row>
    <row r="3954" spans="4:4">
      <c r="D3954" s="142"/>
    </row>
    <row r="3955" spans="4:4">
      <c r="D3955" s="142"/>
    </row>
    <row r="3956" spans="4:4">
      <c r="D3956" s="142"/>
    </row>
    <row r="3957" spans="4:4">
      <c r="D3957" s="142"/>
    </row>
    <row r="3958" spans="4:4">
      <c r="D3958" s="142"/>
    </row>
    <row r="3959" spans="4:4">
      <c r="D3959" s="142"/>
    </row>
    <row r="3960" spans="4:4">
      <c r="D3960" s="142"/>
    </row>
    <row r="3961" spans="4:4">
      <c r="D3961" s="142"/>
    </row>
    <row r="3962" spans="4:4">
      <c r="D3962" s="142"/>
    </row>
    <row r="3963" spans="4:4">
      <c r="D3963" s="142"/>
    </row>
    <row r="3964" spans="4:4">
      <c r="D3964" s="142"/>
    </row>
    <row r="3965" spans="4:4">
      <c r="D3965" s="142"/>
    </row>
    <row r="3966" spans="4:4">
      <c r="D3966" s="142"/>
    </row>
    <row r="3967" spans="4:4">
      <c r="D3967" s="142"/>
    </row>
    <row r="3968" spans="4:4">
      <c r="D3968" s="142"/>
    </row>
    <row r="3969" spans="4:4">
      <c r="D3969" s="142"/>
    </row>
    <row r="3970" spans="4:4">
      <c r="D3970" s="142"/>
    </row>
    <row r="3971" spans="4:4">
      <c r="D3971" s="142"/>
    </row>
    <row r="3972" spans="4:4">
      <c r="D3972" s="142"/>
    </row>
    <row r="3973" spans="4:4">
      <c r="D3973" s="142"/>
    </row>
    <row r="3974" spans="4:4">
      <c r="D3974" s="142"/>
    </row>
    <row r="3975" spans="4:4">
      <c r="D3975" s="142"/>
    </row>
    <row r="3976" spans="4:4">
      <c r="D3976" s="142"/>
    </row>
    <row r="3977" spans="4:4">
      <c r="D3977" s="142"/>
    </row>
    <row r="3978" spans="4:4">
      <c r="D3978" s="142"/>
    </row>
    <row r="3979" spans="4:4">
      <c r="D3979" s="142"/>
    </row>
    <row r="3980" spans="4:4">
      <c r="D3980" s="142"/>
    </row>
    <row r="3981" spans="4:4">
      <c r="D3981" s="142"/>
    </row>
    <row r="3982" spans="4:4">
      <c r="D3982" s="142"/>
    </row>
    <row r="3983" spans="4:4">
      <c r="D3983" s="142"/>
    </row>
    <row r="3984" spans="4:4">
      <c r="D3984" s="142"/>
    </row>
    <row r="3985" spans="4:4">
      <c r="D3985" s="142"/>
    </row>
    <row r="3986" spans="4:4">
      <c r="D3986" s="142"/>
    </row>
    <row r="3987" spans="4:4">
      <c r="D3987" s="142"/>
    </row>
    <row r="3988" spans="4:4">
      <c r="D3988" s="142"/>
    </row>
    <row r="3989" spans="4:4">
      <c r="D3989" s="142"/>
    </row>
    <row r="3990" spans="4:4">
      <c r="D3990" s="142"/>
    </row>
    <row r="3991" spans="4:4">
      <c r="D3991" s="142"/>
    </row>
    <row r="3992" spans="4:4">
      <c r="D3992" s="142"/>
    </row>
    <row r="3993" spans="4:4">
      <c r="D3993" s="142"/>
    </row>
    <row r="3994" spans="4:4">
      <c r="D3994" s="142"/>
    </row>
    <row r="3995" spans="4:4">
      <c r="D3995" s="142"/>
    </row>
    <row r="3996" spans="4:4">
      <c r="D3996" s="142"/>
    </row>
    <row r="3997" spans="4:4">
      <c r="D3997" s="142"/>
    </row>
    <row r="3998" spans="4:4">
      <c r="D3998" s="142"/>
    </row>
    <row r="3999" spans="4:4">
      <c r="D3999" s="142"/>
    </row>
    <row r="4000" spans="4:4">
      <c r="D4000" s="142"/>
    </row>
    <row r="4001" spans="4:4">
      <c r="D4001" s="142"/>
    </row>
    <row r="4002" spans="4:4">
      <c r="D4002" s="142"/>
    </row>
    <row r="4003" spans="4:4">
      <c r="D4003" s="142"/>
    </row>
    <row r="4004" spans="4:4">
      <c r="D4004" s="142"/>
    </row>
    <row r="4005" spans="4:4">
      <c r="D4005" s="142"/>
    </row>
    <row r="4006" spans="4:4">
      <c r="D4006" s="142"/>
    </row>
    <row r="4007" spans="4:4">
      <c r="D4007" s="142"/>
    </row>
    <row r="4008" spans="4:4">
      <c r="D4008" s="142"/>
    </row>
    <row r="4009" spans="4:4">
      <c r="D4009" s="142"/>
    </row>
    <row r="4010" spans="4:4">
      <c r="D4010" s="142"/>
    </row>
    <row r="4011" spans="4:4">
      <c r="D4011" s="142"/>
    </row>
    <row r="4012" spans="4:4">
      <c r="D4012" s="142"/>
    </row>
    <row r="4013" spans="4:4">
      <c r="D4013" s="142"/>
    </row>
    <row r="4014" spans="4:4">
      <c r="D4014" s="142"/>
    </row>
    <row r="4015" spans="4:4">
      <c r="D4015" s="142"/>
    </row>
    <row r="4016" spans="4:4">
      <c r="D4016" s="142"/>
    </row>
    <row r="4017" spans="4:4">
      <c r="D4017" s="142"/>
    </row>
    <row r="4018" spans="4:4">
      <c r="D4018" s="142"/>
    </row>
    <row r="4019" spans="4:4">
      <c r="D4019" s="142"/>
    </row>
    <row r="4020" spans="4:4">
      <c r="D4020" s="142"/>
    </row>
    <row r="4021" spans="4:4">
      <c r="D4021" s="142"/>
    </row>
    <row r="4022" spans="4:4">
      <c r="D4022" s="142"/>
    </row>
    <row r="4023" spans="4:4">
      <c r="D4023" s="142"/>
    </row>
    <row r="4024" spans="4:4">
      <c r="D4024" s="142"/>
    </row>
    <row r="4025" spans="4:4">
      <c r="D4025" s="142"/>
    </row>
    <row r="4026" spans="4:4">
      <c r="D4026" s="142"/>
    </row>
    <row r="4027" spans="4:4">
      <c r="D4027" s="142"/>
    </row>
    <row r="4028" spans="4:4">
      <c r="D4028" s="142"/>
    </row>
    <row r="4029" spans="4:4">
      <c r="D4029" s="142"/>
    </row>
    <row r="4030" spans="4:4">
      <c r="D4030" s="142"/>
    </row>
    <row r="4031" spans="4:4">
      <c r="D4031" s="142"/>
    </row>
    <row r="4032" spans="4:4">
      <c r="D4032" s="142"/>
    </row>
    <row r="4033" spans="4:4">
      <c r="D4033" s="142"/>
    </row>
    <row r="4034" spans="4:4">
      <c r="D4034" s="142"/>
    </row>
    <row r="4035" spans="4:4">
      <c r="D4035" s="142"/>
    </row>
    <row r="4036" spans="4:4">
      <c r="D4036" s="142"/>
    </row>
    <row r="4037" spans="4:4">
      <c r="D4037" s="142"/>
    </row>
    <row r="4038" spans="4:4">
      <c r="D4038" s="142"/>
    </row>
    <row r="4039" spans="4:4">
      <c r="D4039" s="142"/>
    </row>
    <row r="4040" spans="4:4">
      <c r="D4040" s="142"/>
    </row>
    <row r="4041" spans="4:4">
      <c r="D4041" s="142"/>
    </row>
    <row r="4042" spans="4:4">
      <c r="D4042" s="142"/>
    </row>
    <row r="4043" spans="4:4">
      <c r="D4043" s="142"/>
    </row>
    <row r="4044" spans="4:4">
      <c r="D4044" s="142"/>
    </row>
    <row r="4045" spans="4:4">
      <c r="D4045" s="142"/>
    </row>
    <row r="4046" spans="4:4">
      <c r="D4046" s="142"/>
    </row>
    <row r="4047" spans="4:4">
      <c r="D4047" s="142"/>
    </row>
    <row r="4048" spans="4:4">
      <c r="D4048" s="142"/>
    </row>
    <row r="4049" spans="4:4">
      <c r="D4049" s="142"/>
    </row>
    <row r="4050" spans="4:4">
      <c r="D4050" s="142"/>
    </row>
    <row r="4051" spans="4:4">
      <c r="D4051" s="142"/>
    </row>
    <row r="4052" spans="4:4">
      <c r="D4052" s="142"/>
    </row>
    <row r="4053" spans="4:4">
      <c r="D4053" s="142"/>
    </row>
    <row r="4054" spans="4:4">
      <c r="D4054" s="142"/>
    </row>
    <row r="4055" spans="4:4">
      <c r="D4055" s="142"/>
    </row>
    <row r="4056" spans="4:4">
      <c r="D4056" s="142"/>
    </row>
    <row r="4057" spans="4:4">
      <c r="D4057" s="142"/>
    </row>
    <row r="4058" spans="4:4">
      <c r="D4058" s="142"/>
    </row>
    <row r="4059" spans="4:4">
      <c r="D4059" s="142"/>
    </row>
    <row r="4060" spans="4:4">
      <c r="D4060" s="142"/>
    </row>
    <row r="4061" spans="4:4">
      <c r="D4061" s="142"/>
    </row>
    <row r="4062" spans="4:4">
      <c r="D4062" s="142"/>
    </row>
    <row r="4063" spans="4:4">
      <c r="D4063" s="142"/>
    </row>
    <row r="4064" spans="4:4">
      <c r="D4064" s="142"/>
    </row>
    <row r="4065" spans="4:4">
      <c r="D4065" s="142"/>
    </row>
    <row r="4066" spans="4:4">
      <c r="D4066" s="142"/>
    </row>
    <row r="4067" spans="4:4">
      <c r="D4067" s="142"/>
    </row>
    <row r="4068" spans="4:4">
      <c r="D4068" s="142"/>
    </row>
    <row r="4069" spans="4:4">
      <c r="D4069" s="142"/>
    </row>
    <row r="4070" spans="4:4">
      <c r="D4070" s="142"/>
    </row>
    <row r="4071" spans="4:4">
      <c r="D4071" s="142"/>
    </row>
    <row r="4072" spans="4:4">
      <c r="D4072" s="142"/>
    </row>
    <row r="4073" spans="4:4">
      <c r="D4073" s="142"/>
    </row>
    <row r="4074" spans="4:4">
      <c r="D4074" s="142"/>
    </row>
    <row r="4075" spans="4:4">
      <c r="D4075" s="142"/>
    </row>
    <row r="4076" spans="4:4">
      <c r="D4076" s="142"/>
    </row>
    <row r="4077" spans="4:4">
      <c r="D4077" s="142"/>
    </row>
    <row r="4078" spans="4:4">
      <c r="D4078" s="142"/>
    </row>
    <row r="4079" spans="4:4">
      <c r="D4079" s="142"/>
    </row>
    <row r="4080" spans="4:4">
      <c r="D4080" s="142"/>
    </row>
    <row r="4081" spans="4:4">
      <c r="D4081" s="142"/>
    </row>
    <row r="4082" spans="4:4">
      <c r="D4082" s="142"/>
    </row>
    <row r="4083" spans="4:4">
      <c r="D4083" s="142"/>
    </row>
    <row r="4084" spans="4:4">
      <c r="D4084" s="142"/>
    </row>
    <row r="4085" spans="4:4">
      <c r="D4085" s="142"/>
    </row>
    <row r="4086" spans="4:4">
      <c r="D4086" s="142"/>
    </row>
    <row r="4087" spans="4:4">
      <c r="D4087" s="142"/>
    </row>
    <row r="4088" spans="4:4">
      <c r="D4088" s="142"/>
    </row>
    <row r="4089" spans="4:4">
      <c r="D4089" s="142"/>
    </row>
    <row r="4090" spans="4:4">
      <c r="D4090" s="142"/>
    </row>
    <row r="4091" spans="4:4">
      <c r="D4091" s="142"/>
    </row>
    <row r="4092" spans="4:4">
      <c r="D4092" s="142"/>
    </row>
    <row r="4093" spans="4:4">
      <c r="D4093" s="142"/>
    </row>
    <row r="4094" spans="4:4">
      <c r="D4094" s="142"/>
    </row>
    <row r="4095" spans="4:4">
      <c r="D4095" s="142"/>
    </row>
    <row r="4096" spans="4:4">
      <c r="D4096" s="142"/>
    </row>
    <row r="4097" spans="4:4">
      <c r="D4097" s="142"/>
    </row>
    <row r="4098" spans="4:4">
      <c r="D4098" s="142"/>
    </row>
    <row r="4099" spans="4:4">
      <c r="D4099" s="142"/>
    </row>
    <row r="4100" spans="4:4">
      <c r="D4100" s="142"/>
    </row>
    <row r="4101" spans="4:4">
      <c r="D4101" s="142"/>
    </row>
    <row r="4102" spans="4:4">
      <c r="D4102" s="142"/>
    </row>
    <row r="4103" spans="4:4">
      <c r="D4103" s="142"/>
    </row>
    <row r="4104" spans="4:4">
      <c r="D4104" s="142"/>
    </row>
    <row r="4105" spans="4:4">
      <c r="D4105" s="142"/>
    </row>
    <row r="4106" spans="4:4">
      <c r="D4106" s="142"/>
    </row>
    <row r="4107" spans="4:4">
      <c r="D4107" s="142"/>
    </row>
    <row r="4108" spans="4:4">
      <c r="D4108" s="142"/>
    </row>
    <row r="4109" spans="4:4">
      <c r="D4109" s="142"/>
    </row>
    <row r="4110" spans="4:4">
      <c r="D4110" s="142"/>
    </row>
    <row r="4111" spans="4:4">
      <c r="D4111" s="142"/>
    </row>
    <row r="4112" spans="4:4">
      <c r="D4112" s="142"/>
    </row>
    <row r="4113" spans="4:4">
      <c r="D4113" s="142"/>
    </row>
    <row r="4114" spans="4:4">
      <c r="D4114" s="142"/>
    </row>
    <row r="4115" spans="4:4">
      <c r="D4115" s="142"/>
    </row>
    <row r="4116" spans="4:4">
      <c r="D4116" s="142"/>
    </row>
    <row r="4117" spans="4:4">
      <c r="D4117" s="142"/>
    </row>
    <row r="4118" spans="4:4">
      <c r="D4118" s="142"/>
    </row>
    <row r="4119" spans="4:4">
      <c r="D4119" s="142"/>
    </row>
    <row r="4120" spans="4:4">
      <c r="D4120" s="142"/>
    </row>
    <row r="4121" spans="4:4">
      <c r="D4121" s="142"/>
    </row>
    <row r="4122" spans="4:4">
      <c r="D4122" s="142"/>
    </row>
    <row r="4123" spans="4:4">
      <c r="D4123" s="142"/>
    </row>
    <row r="4124" spans="4:4">
      <c r="D4124" s="142"/>
    </row>
    <row r="4125" spans="4:4">
      <c r="D4125" s="142"/>
    </row>
    <row r="4126" spans="4:4">
      <c r="D4126" s="142"/>
    </row>
    <row r="4127" spans="4:4">
      <c r="D4127" s="142"/>
    </row>
    <row r="4128" spans="4:4">
      <c r="D4128" s="142"/>
    </row>
    <row r="4129" spans="4:4">
      <c r="D4129" s="142"/>
    </row>
    <row r="4130" spans="4:4">
      <c r="D4130" s="142"/>
    </row>
    <row r="4131" spans="4:4">
      <c r="D4131" s="142"/>
    </row>
    <row r="4132" spans="4:4">
      <c r="D4132" s="142"/>
    </row>
    <row r="4133" spans="4:4">
      <c r="D4133" s="142"/>
    </row>
    <row r="4134" spans="4:4">
      <c r="D4134" s="142"/>
    </row>
    <row r="4135" spans="4:4">
      <c r="D4135" s="142"/>
    </row>
    <row r="4136" spans="4:4">
      <c r="D4136" s="142"/>
    </row>
    <row r="4137" spans="4:4">
      <c r="D4137" s="142"/>
    </row>
    <row r="4138" spans="4:4">
      <c r="D4138" s="142"/>
    </row>
    <row r="4139" spans="4:4">
      <c r="D4139" s="142"/>
    </row>
    <row r="4140" spans="4:4">
      <c r="D4140" s="142"/>
    </row>
    <row r="4141" spans="4:4">
      <c r="D4141" s="142"/>
    </row>
    <row r="4142" spans="4:4">
      <c r="D4142" s="142"/>
    </row>
    <row r="4143" spans="4:4">
      <c r="D4143" s="142"/>
    </row>
    <row r="4144" spans="4:4">
      <c r="D4144" s="142"/>
    </row>
    <row r="4145" spans="4:4">
      <c r="D4145" s="142"/>
    </row>
    <row r="4146" spans="4:4">
      <c r="D4146" s="142"/>
    </row>
    <row r="4147" spans="4:4">
      <c r="D4147" s="142"/>
    </row>
    <row r="4148" spans="4:4">
      <c r="D4148" s="142"/>
    </row>
    <row r="4149" spans="4:4">
      <c r="D4149" s="142"/>
    </row>
    <row r="4150" spans="4:4">
      <c r="D4150" s="142"/>
    </row>
    <row r="4151" spans="4:4">
      <c r="D4151" s="142"/>
    </row>
    <row r="4152" spans="4:4">
      <c r="D4152" s="142"/>
    </row>
    <row r="4153" spans="4:4">
      <c r="D4153" s="142"/>
    </row>
    <row r="4154" spans="4:4">
      <c r="D4154" s="142"/>
    </row>
    <row r="4155" spans="4:4">
      <c r="D4155" s="142"/>
    </row>
    <row r="4156" spans="4:4">
      <c r="D4156" s="142"/>
    </row>
    <row r="4157" spans="4:4">
      <c r="D4157" s="142"/>
    </row>
    <row r="4158" spans="4:4">
      <c r="D4158" s="142"/>
    </row>
    <row r="4159" spans="4:4">
      <c r="D4159" s="142"/>
    </row>
    <row r="4160" spans="4:4">
      <c r="D4160" s="142"/>
    </row>
    <row r="4161" spans="4:4">
      <c r="D4161" s="142"/>
    </row>
    <row r="4162" spans="4:4">
      <c r="D4162" s="142"/>
    </row>
    <row r="4163" spans="4:4">
      <c r="D4163" s="142"/>
    </row>
    <row r="4164" spans="4:4">
      <c r="D4164" s="142"/>
    </row>
    <row r="4165" spans="4:4">
      <c r="D4165" s="142"/>
    </row>
    <row r="4166" spans="4:4">
      <c r="D4166" s="142"/>
    </row>
    <row r="4167" spans="4:4">
      <c r="D4167" s="142"/>
    </row>
    <row r="4168" spans="4:4">
      <c r="D4168" s="142"/>
    </row>
    <row r="4169" spans="4:4">
      <c r="D4169" s="142"/>
    </row>
    <row r="4170" spans="4:4">
      <c r="D4170" s="142"/>
    </row>
    <row r="4171" spans="4:4">
      <c r="D4171" s="142"/>
    </row>
    <row r="4172" spans="4:4">
      <c r="D4172" s="142"/>
    </row>
    <row r="4173" spans="4:4">
      <c r="D4173" s="142"/>
    </row>
    <row r="4174" spans="4:4">
      <c r="D4174" s="142"/>
    </row>
    <row r="4175" spans="4:4">
      <c r="D4175" s="142"/>
    </row>
    <row r="4176" spans="4:4">
      <c r="D4176" s="142"/>
    </row>
    <row r="4177" spans="4:4">
      <c r="D4177" s="142"/>
    </row>
    <row r="4178" spans="4:4">
      <c r="D4178" s="142"/>
    </row>
    <row r="4179" spans="4:4">
      <c r="D4179" s="142"/>
    </row>
    <row r="4180" spans="4:4">
      <c r="D4180" s="142"/>
    </row>
    <row r="4181" spans="4:4">
      <c r="D4181" s="142"/>
    </row>
    <row r="4182" spans="4:4">
      <c r="D4182" s="142"/>
    </row>
    <row r="4183" spans="4:4">
      <c r="D4183" s="142"/>
    </row>
    <row r="4184" spans="4:4">
      <c r="D4184" s="142"/>
    </row>
    <row r="4185" spans="4:4">
      <c r="D4185" s="142"/>
    </row>
    <row r="4186" spans="4:4">
      <c r="D4186" s="142"/>
    </row>
    <row r="4187" spans="4:4">
      <c r="D4187" s="142"/>
    </row>
    <row r="4188" spans="4:4">
      <c r="D4188" s="142"/>
    </row>
    <row r="4189" spans="4:4">
      <c r="D4189" s="142"/>
    </row>
    <row r="4190" spans="4:4">
      <c r="D4190" s="142"/>
    </row>
    <row r="4191" spans="4:4">
      <c r="D4191" s="142"/>
    </row>
    <row r="4192" spans="4:4">
      <c r="D4192" s="142"/>
    </row>
    <row r="4193" spans="4:4">
      <c r="D4193" s="142"/>
    </row>
    <row r="4194" spans="4:4">
      <c r="D4194" s="142"/>
    </row>
    <row r="4195" spans="4:4">
      <c r="D4195" s="142"/>
    </row>
    <row r="4196" spans="4:4">
      <c r="D4196" s="142"/>
    </row>
    <row r="4197" spans="4:4">
      <c r="D4197" s="142"/>
    </row>
    <row r="4198" spans="4:4">
      <c r="D4198" s="142"/>
    </row>
    <row r="4199" spans="4:4">
      <c r="D4199" s="142"/>
    </row>
    <row r="4200" spans="4:4">
      <c r="D4200" s="142"/>
    </row>
    <row r="4201" spans="4:4">
      <c r="D4201" s="142"/>
    </row>
    <row r="4202" spans="4:4">
      <c r="D4202" s="142"/>
    </row>
    <row r="4203" spans="4:4">
      <c r="D4203" s="142"/>
    </row>
    <row r="4204" spans="4:4">
      <c r="D4204" s="142"/>
    </row>
    <row r="4205" spans="4:4">
      <c r="D4205" s="142"/>
    </row>
    <row r="4206" spans="4:4">
      <c r="D4206" s="142"/>
    </row>
    <row r="4207" spans="4:4">
      <c r="D4207" s="142"/>
    </row>
    <row r="4208" spans="4:4">
      <c r="D4208" s="142"/>
    </row>
    <row r="4209" spans="4:4">
      <c r="D4209" s="142"/>
    </row>
    <row r="4210" spans="4:4">
      <c r="D4210" s="142"/>
    </row>
    <row r="4211" spans="4:4">
      <c r="D4211" s="142"/>
    </row>
    <row r="4212" spans="4:4">
      <c r="D4212" s="142"/>
    </row>
    <row r="4213" spans="4:4">
      <c r="D4213" s="142"/>
    </row>
    <row r="4214" spans="4:4">
      <c r="D4214" s="142"/>
    </row>
    <row r="4215" spans="4:4">
      <c r="D4215" s="142"/>
    </row>
    <row r="4216" spans="4:4">
      <c r="D4216" s="142"/>
    </row>
    <row r="4217" spans="4:4">
      <c r="D4217" s="142"/>
    </row>
    <row r="4218" spans="4:4">
      <c r="D4218" s="142"/>
    </row>
    <row r="4219" spans="4:4">
      <c r="D4219" s="142"/>
    </row>
    <row r="4220" spans="4:4">
      <c r="D4220" s="142"/>
    </row>
    <row r="4221" spans="4:4">
      <c r="D4221" s="142"/>
    </row>
    <row r="4222" spans="4:4">
      <c r="D4222" s="142"/>
    </row>
    <row r="4223" spans="4:4">
      <c r="D4223" s="142"/>
    </row>
    <row r="4224" spans="4:4">
      <c r="D4224" s="142"/>
    </row>
    <row r="4225" spans="4:4">
      <c r="D4225" s="142"/>
    </row>
    <row r="4226" spans="4:4">
      <c r="D4226" s="142"/>
    </row>
    <row r="4227" spans="4:4">
      <c r="D4227" s="142"/>
    </row>
    <row r="4228" spans="4:4">
      <c r="D4228" s="142"/>
    </row>
    <row r="4229" spans="4:4">
      <c r="D4229" s="142"/>
    </row>
    <row r="4230" spans="4:4">
      <c r="D4230" s="142"/>
    </row>
    <row r="4231" spans="4:4">
      <c r="D4231" s="142"/>
    </row>
    <row r="4232" spans="4:4">
      <c r="D4232" s="142"/>
    </row>
    <row r="4233" spans="4:4">
      <c r="D4233" s="142"/>
    </row>
    <row r="4234" spans="4:4">
      <c r="D4234" s="142"/>
    </row>
    <row r="4235" spans="4:4">
      <c r="D4235" s="142"/>
    </row>
    <row r="4236" spans="4:4">
      <c r="D4236" s="142"/>
    </row>
    <row r="4237" spans="4:4">
      <c r="D4237" s="142"/>
    </row>
    <row r="4238" spans="4:4">
      <c r="D4238" s="142"/>
    </row>
    <row r="4239" spans="4:4">
      <c r="D4239" s="142"/>
    </row>
    <row r="4240" spans="4:4">
      <c r="D4240" s="142"/>
    </row>
    <row r="4241" spans="4:4">
      <c r="D4241" s="142"/>
    </row>
    <row r="4242" spans="4:4">
      <c r="D4242" s="142"/>
    </row>
    <row r="4243" spans="4:4">
      <c r="D4243" s="142"/>
    </row>
    <row r="4244" spans="4:4">
      <c r="D4244" s="142"/>
    </row>
    <row r="4245" spans="4:4">
      <c r="D4245" s="142"/>
    </row>
    <row r="4246" spans="4:4">
      <c r="D4246" s="142"/>
    </row>
    <row r="4247" spans="4:4">
      <c r="D4247" s="142"/>
    </row>
    <row r="4248" spans="4:4">
      <c r="D4248" s="142"/>
    </row>
    <row r="4249" spans="4:4">
      <c r="D4249" s="142"/>
    </row>
    <row r="4250" spans="4:4">
      <c r="D4250" s="142"/>
    </row>
    <row r="4251" spans="4:4">
      <c r="D4251" s="142"/>
    </row>
    <row r="4252" spans="4:4">
      <c r="D4252" s="142"/>
    </row>
    <row r="4253" spans="4:4">
      <c r="D4253" s="142"/>
    </row>
    <row r="4254" spans="4:4">
      <c r="D4254" s="142"/>
    </row>
    <row r="4255" spans="4:4">
      <c r="D4255" s="142"/>
    </row>
    <row r="4256" spans="4:4">
      <c r="D4256" s="142"/>
    </row>
    <row r="4257" spans="4:4">
      <c r="D4257" s="142"/>
    </row>
    <row r="4258" spans="4:4">
      <c r="D4258" s="142"/>
    </row>
    <row r="4259" spans="4:4">
      <c r="D4259" s="142"/>
    </row>
    <row r="4260" spans="4:4">
      <c r="D4260" s="142"/>
    </row>
    <row r="4261" spans="4:4">
      <c r="D4261" s="142"/>
    </row>
    <row r="4262" spans="4:4">
      <c r="D4262" s="142"/>
    </row>
    <row r="4263" spans="4:4">
      <c r="D4263" s="142"/>
    </row>
    <row r="4264" spans="4:4">
      <c r="D4264" s="142"/>
    </row>
    <row r="4265" spans="4:4">
      <c r="D4265" s="142"/>
    </row>
    <row r="4266" spans="4:4">
      <c r="D4266" s="142"/>
    </row>
    <row r="4267" spans="4:4">
      <c r="D4267" s="142"/>
    </row>
    <row r="4268" spans="4:4">
      <c r="D4268" s="142"/>
    </row>
    <row r="4269" spans="4:4">
      <c r="D4269" s="142"/>
    </row>
    <row r="4270" spans="4:4">
      <c r="D4270" s="142"/>
    </row>
    <row r="4271" spans="4:4">
      <c r="D4271" s="142"/>
    </row>
    <row r="4272" spans="4:4">
      <c r="D4272" s="142"/>
    </row>
    <row r="4273" spans="4:4">
      <c r="D4273" s="142"/>
    </row>
    <row r="4274" spans="4:4">
      <c r="D4274" s="142"/>
    </row>
    <row r="4275" spans="4:4">
      <c r="D4275" s="142"/>
    </row>
    <row r="4276" spans="4:4">
      <c r="D4276" s="142"/>
    </row>
    <row r="4277" spans="4:4">
      <c r="D4277" s="142"/>
    </row>
    <row r="4278" spans="4:4">
      <c r="D4278" s="142"/>
    </row>
    <row r="4279" spans="4:4">
      <c r="D4279" s="142"/>
    </row>
    <row r="4280" spans="4:4">
      <c r="D4280" s="142"/>
    </row>
    <row r="4281" spans="4:4">
      <c r="D4281" s="142"/>
    </row>
    <row r="4282" spans="4:4">
      <c r="D4282" s="142"/>
    </row>
    <row r="4283" spans="4:4">
      <c r="D4283" s="142"/>
    </row>
    <row r="4284" spans="4:4">
      <c r="D4284" s="142"/>
    </row>
    <row r="4285" spans="4:4">
      <c r="D4285" s="142"/>
    </row>
    <row r="4286" spans="4:4">
      <c r="D4286" s="142"/>
    </row>
    <row r="4287" spans="4:4">
      <c r="D4287" s="142"/>
    </row>
    <row r="4288" spans="4:4">
      <c r="D4288" s="142"/>
    </row>
    <row r="4289" spans="4:4">
      <c r="D4289" s="142"/>
    </row>
    <row r="4290" spans="4:4">
      <c r="D4290" s="142"/>
    </row>
    <row r="4291" spans="4:4">
      <c r="D4291" s="142"/>
    </row>
    <row r="4292" spans="4:4">
      <c r="D4292" s="142"/>
    </row>
    <row r="4293" spans="4:4">
      <c r="D4293" s="142"/>
    </row>
    <row r="4294" spans="4:4">
      <c r="D4294" s="142"/>
    </row>
    <row r="4295" spans="4:4">
      <c r="D4295" s="142"/>
    </row>
    <row r="4296" spans="4:4">
      <c r="D4296" s="142"/>
    </row>
    <row r="4297" spans="4:4">
      <c r="D4297" s="142"/>
    </row>
    <row r="4298" spans="4:4">
      <c r="D4298" s="142"/>
    </row>
    <row r="4299" spans="4:4">
      <c r="D4299" s="142"/>
    </row>
    <row r="4300" spans="4:4">
      <c r="D4300" s="142"/>
    </row>
    <row r="4301" spans="4:4">
      <c r="D4301" s="142"/>
    </row>
    <row r="4302" spans="4:4">
      <c r="D4302" s="142"/>
    </row>
    <row r="4303" spans="4:4">
      <c r="D4303" s="142"/>
    </row>
    <row r="4304" spans="4:4">
      <c r="D4304" s="142"/>
    </row>
    <row r="4305" spans="4:4">
      <c r="D4305" s="142"/>
    </row>
    <row r="4306" spans="4:4">
      <c r="D4306" s="142"/>
    </row>
    <row r="4307" spans="4:4">
      <c r="D4307" s="142"/>
    </row>
    <row r="4308" spans="4:4">
      <c r="D4308" s="142"/>
    </row>
    <row r="4309" spans="4:4">
      <c r="D4309" s="142"/>
    </row>
    <row r="4310" spans="4:4">
      <c r="D4310" s="142"/>
    </row>
    <row r="4311" spans="4:4">
      <c r="D4311" s="142"/>
    </row>
    <row r="4312" spans="4:4">
      <c r="D4312" s="142"/>
    </row>
    <row r="4313" spans="4:4">
      <c r="D4313" s="142"/>
    </row>
    <row r="4314" spans="4:4">
      <c r="D4314" s="142"/>
    </row>
    <row r="4315" spans="4:4">
      <c r="D4315" s="142"/>
    </row>
    <row r="4316" spans="4:4">
      <c r="D4316" s="142"/>
    </row>
    <row r="4317" spans="4:4">
      <c r="D4317" s="142"/>
    </row>
    <row r="4318" spans="4:4">
      <c r="D4318" s="142"/>
    </row>
    <row r="4319" spans="4:4">
      <c r="D4319" s="142"/>
    </row>
    <row r="4320" spans="4:4">
      <c r="D4320" s="142"/>
    </row>
    <row r="4321" spans="4:4">
      <c r="D4321" s="142"/>
    </row>
    <row r="4322" spans="4:4">
      <c r="D4322" s="142"/>
    </row>
    <row r="4323" spans="4:4">
      <c r="D4323" s="142"/>
    </row>
    <row r="4324" spans="4:4">
      <c r="D4324" s="142"/>
    </row>
    <row r="4325" spans="4:4">
      <c r="D4325" s="142"/>
    </row>
    <row r="4326" spans="4:4">
      <c r="D4326" s="142"/>
    </row>
    <row r="4327" spans="4:4">
      <c r="D4327" s="142"/>
    </row>
    <row r="4328" spans="4:4">
      <c r="D4328" s="142"/>
    </row>
    <row r="4329" spans="4:4">
      <c r="D4329" s="142"/>
    </row>
    <row r="4330" spans="4:4">
      <c r="D4330" s="142"/>
    </row>
    <row r="4331" spans="4:4">
      <c r="D4331" s="142"/>
    </row>
    <row r="4332" spans="4:4">
      <c r="D4332" s="142"/>
    </row>
    <row r="4333" spans="4:4">
      <c r="D4333" s="142"/>
    </row>
    <row r="4334" spans="4:4">
      <c r="D4334" s="142"/>
    </row>
    <row r="4335" spans="4:4">
      <c r="D4335" s="142"/>
    </row>
    <row r="4336" spans="4:4">
      <c r="D4336" s="142"/>
    </row>
    <row r="4337" spans="4:4">
      <c r="D4337" s="142"/>
    </row>
    <row r="4338" spans="4:4">
      <c r="D4338" s="142"/>
    </row>
    <row r="4339" spans="4:4">
      <c r="D4339" s="142"/>
    </row>
    <row r="4340" spans="4:4">
      <c r="D4340" s="142"/>
    </row>
    <row r="4341" spans="4:4">
      <c r="D4341" s="142"/>
    </row>
    <row r="4342" spans="4:4">
      <c r="D4342" s="142"/>
    </row>
    <row r="4343" spans="4:4">
      <c r="D4343" s="142"/>
    </row>
    <row r="4344" spans="4:4">
      <c r="D4344" s="142"/>
    </row>
    <row r="4345" spans="4:4">
      <c r="D4345" s="142"/>
    </row>
    <row r="4346" spans="4:4">
      <c r="D4346" s="142"/>
    </row>
    <row r="4347" spans="4:4">
      <c r="D4347" s="142"/>
    </row>
    <row r="4348" spans="4:4">
      <c r="D4348" s="142"/>
    </row>
    <row r="4349" spans="4:4">
      <c r="D4349" s="142"/>
    </row>
    <row r="4350" spans="4:4">
      <c r="D4350" s="142"/>
    </row>
    <row r="4351" spans="4:4">
      <c r="D4351" s="142"/>
    </row>
    <row r="4352" spans="4:4">
      <c r="D4352" s="142"/>
    </row>
    <row r="4353" spans="4:4">
      <c r="D4353" s="142"/>
    </row>
    <row r="4354" spans="4:4">
      <c r="D4354" s="142"/>
    </row>
    <row r="4355" spans="4:4">
      <c r="D4355" s="142"/>
    </row>
    <row r="4356" spans="4:4">
      <c r="D4356" s="142"/>
    </row>
    <row r="4357" spans="4:4">
      <c r="D4357" s="142"/>
    </row>
    <row r="4358" spans="4:4">
      <c r="D4358" s="142"/>
    </row>
    <row r="4359" spans="4:4">
      <c r="D4359" s="142"/>
    </row>
    <row r="4360" spans="4:4">
      <c r="D4360" s="142"/>
    </row>
    <row r="4361" spans="4:4">
      <c r="D4361" s="142"/>
    </row>
    <row r="4362" spans="4:4">
      <c r="D4362" s="142"/>
    </row>
    <row r="4363" spans="4:4">
      <c r="D4363" s="142"/>
    </row>
    <row r="4364" spans="4:4">
      <c r="D4364" s="142"/>
    </row>
    <row r="4365" spans="4:4">
      <c r="D4365" s="142"/>
    </row>
    <row r="4366" spans="4:4">
      <c r="D4366" s="142"/>
    </row>
    <row r="4367" spans="4:4">
      <c r="D4367" s="142"/>
    </row>
    <row r="4368" spans="4:4">
      <c r="D4368" s="142"/>
    </row>
    <row r="4369" spans="4:4">
      <c r="D4369" s="142"/>
    </row>
    <row r="4370" spans="4:4">
      <c r="D4370" s="142"/>
    </row>
    <row r="4371" spans="4:4">
      <c r="D4371" s="142"/>
    </row>
    <row r="4372" spans="4:4">
      <c r="D4372" s="142"/>
    </row>
    <row r="4373" spans="4:4">
      <c r="D4373" s="142"/>
    </row>
    <row r="4374" spans="4:4">
      <c r="D4374" s="142"/>
    </row>
    <row r="4375" spans="4:4">
      <c r="D4375" s="142"/>
    </row>
    <row r="4376" spans="4:4">
      <c r="D4376" s="142"/>
    </row>
    <row r="4377" spans="4:4">
      <c r="D4377" s="142"/>
    </row>
    <row r="4378" spans="4:4">
      <c r="D4378" s="142"/>
    </row>
    <row r="4379" spans="4:4">
      <c r="D4379" s="142"/>
    </row>
    <row r="4380" spans="4:4">
      <c r="D4380" s="142"/>
    </row>
    <row r="4381" spans="4:4">
      <c r="D4381" s="142"/>
    </row>
    <row r="4382" spans="4:4">
      <c r="D4382" s="142"/>
    </row>
    <row r="4383" spans="4:4">
      <c r="D4383" s="142"/>
    </row>
    <row r="4384" spans="4:4">
      <c r="D4384" s="142"/>
    </row>
    <row r="4385" spans="4:4">
      <c r="D4385" s="142"/>
    </row>
    <row r="4386" spans="4:4">
      <c r="D4386" s="142"/>
    </row>
    <row r="4387" spans="4:4">
      <c r="D4387" s="142"/>
    </row>
    <row r="4388" spans="4:4">
      <c r="D4388" s="142"/>
    </row>
    <row r="4389" spans="4:4">
      <c r="D4389" s="142"/>
    </row>
    <row r="4390" spans="4:4">
      <c r="D4390" s="142"/>
    </row>
    <row r="4391" spans="4:4">
      <c r="D4391" s="142"/>
    </row>
    <row r="4392" spans="4:4">
      <c r="D4392" s="142"/>
    </row>
    <row r="4393" spans="4:4">
      <c r="D4393" s="142"/>
    </row>
    <row r="4394" spans="4:4">
      <c r="D4394" s="142"/>
    </row>
    <row r="4395" spans="4:4">
      <c r="D4395" s="142"/>
    </row>
    <row r="4396" spans="4:4">
      <c r="D4396" s="142"/>
    </row>
    <row r="4397" spans="4:4">
      <c r="D4397" s="142"/>
    </row>
    <row r="4398" spans="4:4">
      <c r="D4398" s="142"/>
    </row>
    <row r="4399" spans="4:4">
      <c r="D4399" s="142"/>
    </row>
    <row r="4400" spans="4:4">
      <c r="D4400" s="142"/>
    </row>
    <row r="4401" spans="4:4">
      <c r="D4401" s="142"/>
    </row>
    <row r="4402" spans="4:4">
      <c r="D4402" s="142"/>
    </row>
    <row r="4403" spans="4:4">
      <c r="D4403" s="142"/>
    </row>
    <row r="4404" spans="4:4">
      <c r="D4404" s="142"/>
    </row>
    <row r="4405" spans="4:4">
      <c r="D4405" s="142"/>
    </row>
    <row r="4406" spans="4:4">
      <c r="D4406" s="142"/>
    </row>
    <row r="4407" spans="4:4">
      <c r="D4407" s="142"/>
    </row>
    <row r="4408" spans="4:4">
      <c r="D4408" s="142"/>
    </row>
    <row r="4409" spans="4:4">
      <c r="D4409" s="142"/>
    </row>
    <row r="4410" spans="4:4">
      <c r="D4410" s="142"/>
    </row>
    <row r="4411" spans="4:4">
      <c r="D4411" s="142"/>
    </row>
    <row r="4412" spans="4:4">
      <c r="D4412" s="142"/>
    </row>
    <row r="4413" spans="4:4">
      <c r="D4413" s="142"/>
    </row>
    <row r="4414" spans="4:4">
      <c r="D4414" s="142"/>
    </row>
    <row r="4415" spans="4:4">
      <c r="D4415" s="142"/>
    </row>
    <row r="4416" spans="4:4">
      <c r="D4416" s="142"/>
    </row>
    <row r="4417" spans="4:4">
      <c r="D4417" s="142"/>
    </row>
    <row r="4418" spans="4:4">
      <c r="D4418" s="142"/>
    </row>
    <row r="4419" spans="4:4">
      <c r="D4419" s="142"/>
    </row>
    <row r="4420" spans="4:4">
      <c r="D4420" s="142"/>
    </row>
    <row r="4421" spans="4:4">
      <c r="D4421" s="142"/>
    </row>
    <row r="4422" spans="4:4">
      <c r="D4422" s="142"/>
    </row>
    <row r="4423" spans="4:4">
      <c r="D4423" s="142"/>
    </row>
    <row r="4424" spans="4:4">
      <c r="D4424" s="142"/>
    </row>
    <row r="4425" spans="4:4">
      <c r="D4425" s="142"/>
    </row>
    <row r="4426" spans="4:4">
      <c r="D4426" s="142"/>
    </row>
    <row r="4427" spans="4:4">
      <c r="D4427" s="142"/>
    </row>
    <row r="4428" spans="4:4">
      <c r="D4428" s="142"/>
    </row>
    <row r="4429" spans="4:4">
      <c r="D4429" s="142"/>
    </row>
    <row r="4430" spans="4:4">
      <c r="D4430" s="142"/>
    </row>
    <row r="4431" spans="4:4">
      <c r="D4431" s="142"/>
    </row>
    <row r="4432" spans="4:4">
      <c r="D4432" s="142"/>
    </row>
    <row r="4433" spans="4:4">
      <c r="D4433" s="142"/>
    </row>
    <row r="4434" spans="4:4">
      <c r="D4434" s="142"/>
    </row>
    <row r="4435" spans="4:4">
      <c r="D4435" s="142"/>
    </row>
    <row r="4436" spans="4:4">
      <c r="D4436" s="142"/>
    </row>
    <row r="4437" spans="4:4">
      <c r="D4437" s="142"/>
    </row>
    <row r="4438" spans="4:4">
      <c r="D4438" s="142"/>
    </row>
    <row r="4439" spans="4:4">
      <c r="D4439" s="142"/>
    </row>
    <row r="4440" spans="4:4">
      <c r="D4440" s="142"/>
    </row>
    <row r="4441" spans="4:4">
      <c r="D4441" s="142"/>
    </row>
    <row r="4442" spans="4:4">
      <c r="D4442" s="142"/>
    </row>
    <row r="4443" spans="4:4">
      <c r="D4443" s="142"/>
    </row>
    <row r="4444" spans="4:4">
      <c r="D4444" s="142"/>
    </row>
    <row r="4445" spans="4:4">
      <c r="D4445" s="142"/>
    </row>
    <row r="4446" spans="4:4">
      <c r="D4446" s="142"/>
    </row>
    <row r="4447" spans="4:4">
      <c r="D4447" s="142"/>
    </row>
    <row r="4448" spans="4:4">
      <c r="D4448" s="142"/>
    </row>
    <row r="4449" spans="4:4">
      <c r="D4449" s="142"/>
    </row>
    <row r="4450" spans="4:4">
      <c r="D4450" s="142"/>
    </row>
    <row r="4451" spans="4:4">
      <c r="D4451" s="142"/>
    </row>
    <row r="4452" spans="4:4">
      <c r="D4452" s="142"/>
    </row>
    <row r="4453" spans="4:4">
      <c r="D4453" s="142"/>
    </row>
    <row r="4454" spans="4:4">
      <c r="D4454" s="142"/>
    </row>
    <row r="4455" spans="4:4">
      <c r="D4455" s="142"/>
    </row>
    <row r="4456" spans="4:4">
      <c r="D4456" s="142"/>
    </row>
    <row r="4457" spans="4:4">
      <c r="D4457" s="142"/>
    </row>
    <row r="4458" spans="4:4">
      <c r="D4458" s="142"/>
    </row>
    <row r="4459" spans="4:4">
      <c r="D4459" s="142"/>
    </row>
    <row r="4460" spans="4:4">
      <c r="D4460" s="142"/>
    </row>
    <row r="4461" spans="4:4">
      <c r="D4461" s="142"/>
    </row>
    <row r="4462" spans="4:4">
      <c r="D4462" s="142"/>
    </row>
    <row r="4463" spans="4:4">
      <c r="D4463" s="142"/>
    </row>
    <row r="4464" spans="4:4">
      <c r="D4464" s="142"/>
    </row>
    <row r="4465" spans="4:4">
      <c r="D4465" s="142"/>
    </row>
    <row r="4466" spans="4:4">
      <c r="D4466" s="142"/>
    </row>
    <row r="4467" spans="4:4">
      <c r="D4467" s="142"/>
    </row>
    <row r="4468" spans="4:4">
      <c r="D4468" s="142"/>
    </row>
    <row r="4469" spans="4:4">
      <c r="D4469" s="142"/>
    </row>
    <row r="4470" spans="4:4">
      <c r="D4470" s="142"/>
    </row>
    <row r="4471" spans="4:4">
      <c r="D4471" s="142"/>
    </row>
    <row r="4472" spans="4:4">
      <c r="D4472" s="142"/>
    </row>
    <row r="4473" spans="4:4">
      <c r="D4473" s="142"/>
    </row>
    <row r="4474" spans="4:4">
      <c r="D4474" s="142"/>
    </row>
    <row r="4475" spans="4:4">
      <c r="D4475" s="142"/>
    </row>
    <row r="4476" spans="4:4">
      <c r="D4476" s="142"/>
    </row>
    <row r="4477" spans="4:4">
      <c r="D4477" s="142"/>
    </row>
    <row r="4478" spans="4:4">
      <c r="D4478" s="142"/>
    </row>
    <row r="4479" spans="4:4">
      <c r="D4479" s="142"/>
    </row>
    <row r="4480" spans="4:4">
      <c r="D4480" s="142"/>
    </row>
    <row r="4481" spans="4:4">
      <c r="D4481" s="142"/>
    </row>
    <row r="4482" spans="4:4">
      <c r="D4482" s="142"/>
    </row>
    <row r="4483" spans="4:4">
      <c r="D4483" s="142"/>
    </row>
    <row r="4484" spans="4:4">
      <c r="D4484" s="142"/>
    </row>
    <row r="4485" spans="4:4">
      <c r="D4485" s="142"/>
    </row>
    <row r="4486" spans="4:4">
      <c r="D4486" s="142"/>
    </row>
    <row r="4487" spans="4:4">
      <c r="D4487" s="142"/>
    </row>
    <row r="4488" spans="4:4">
      <c r="D4488" s="142"/>
    </row>
    <row r="4489" spans="4:4">
      <c r="D4489" s="142"/>
    </row>
    <row r="4490" spans="4:4">
      <c r="D4490" s="142"/>
    </row>
    <row r="4491" spans="4:4">
      <c r="D4491" s="142"/>
    </row>
    <row r="4492" spans="4:4">
      <c r="D4492" s="142"/>
    </row>
    <row r="4493" spans="4:4">
      <c r="D4493" s="142"/>
    </row>
    <row r="4494" spans="4:4">
      <c r="D4494" s="142"/>
    </row>
    <row r="4495" spans="4:4">
      <c r="D4495" s="142"/>
    </row>
    <row r="4496" spans="4:4">
      <c r="D4496" s="142"/>
    </row>
    <row r="4497" spans="4:4">
      <c r="D4497" s="142"/>
    </row>
    <row r="4498" spans="4:4">
      <c r="D4498" s="142"/>
    </row>
    <row r="4499" spans="4:4">
      <c r="D4499" s="142"/>
    </row>
    <row r="4500" spans="4:4">
      <c r="D4500" s="142"/>
    </row>
    <row r="4501" spans="4:4">
      <c r="D4501" s="142"/>
    </row>
    <row r="4502" spans="4:4">
      <c r="D4502" s="142"/>
    </row>
    <row r="4503" spans="4:4">
      <c r="D4503" s="142"/>
    </row>
    <row r="4504" spans="4:4">
      <c r="D4504" s="142"/>
    </row>
    <row r="4505" spans="4:4">
      <c r="D4505" s="142"/>
    </row>
    <row r="4506" spans="4:4">
      <c r="D4506" s="142"/>
    </row>
    <row r="4507" spans="4:4">
      <c r="D4507" s="142"/>
    </row>
    <row r="4508" spans="4:4">
      <c r="D4508" s="142"/>
    </row>
    <row r="4509" spans="4:4">
      <c r="D4509" s="142"/>
    </row>
    <row r="4510" spans="4:4">
      <c r="D4510" s="142"/>
    </row>
    <row r="4511" spans="4:4">
      <c r="D4511" s="142"/>
    </row>
    <row r="4512" spans="4:4">
      <c r="D4512" s="142"/>
    </row>
    <row r="4513" spans="4:4">
      <c r="D4513" s="142"/>
    </row>
    <row r="4514" spans="4:4">
      <c r="D4514" s="142"/>
    </row>
    <row r="4515" spans="4:4">
      <c r="D4515" s="142"/>
    </row>
    <row r="4516" spans="4:4">
      <c r="D4516" s="142"/>
    </row>
    <row r="4517" spans="4:4">
      <c r="D4517" s="142"/>
    </row>
    <row r="4518" spans="4:4">
      <c r="D4518" s="142"/>
    </row>
    <row r="4519" spans="4:4">
      <c r="D4519" s="142"/>
    </row>
    <row r="4520" spans="4:4">
      <c r="D4520" s="142"/>
    </row>
    <row r="4521" spans="4:4">
      <c r="D4521" s="142"/>
    </row>
    <row r="4522" spans="4:4">
      <c r="D4522" s="142"/>
    </row>
    <row r="4523" spans="4:4">
      <c r="D4523" s="142"/>
    </row>
    <row r="4524" spans="4:4">
      <c r="D4524" s="142"/>
    </row>
    <row r="4525" spans="4:4">
      <c r="D4525" s="142"/>
    </row>
    <row r="4526" spans="4:4">
      <c r="D4526" s="142"/>
    </row>
    <row r="4527" spans="4:4">
      <c r="D4527" s="142"/>
    </row>
    <row r="4528" spans="4:4">
      <c r="D4528" s="142"/>
    </row>
    <row r="4529" spans="4:4">
      <c r="D4529" s="142"/>
    </row>
    <row r="4530" spans="4:4">
      <c r="D4530" s="142"/>
    </row>
    <row r="4531" spans="4:4">
      <c r="D4531" s="142"/>
    </row>
    <row r="4532" spans="4:4">
      <c r="D4532" s="142"/>
    </row>
    <row r="4533" spans="4:4">
      <c r="D4533" s="142"/>
    </row>
    <row r="4534" spans="4:4">
      <c r="D4534" s="142"/>
    </row>
    <row r="4535" spans="4:4">
      <c r="D4535" s="142"/>
    </row>
    <row r="4536" spans="4:4">
      <c r="D4536" s="142"/>
    </row>
    <row r="4537" spans="4:4">
      <c r="D4537" s="142"/>
    </row>
    <row r="4538" spans="4:4">
      <c r="D4538" s="142"/>
    </row>
    <row r="4539" spans="4:4">
      <c r="D4539" s="142"/>
    </row>
    <row r="4540" spans="4:4">
      <c r="D4540" s="142"/>
    </row>
    <row r="4541" spans="4:4">
      <c r="D4541" s="142"/>
    </row>
    <row r="4542" spans="4:4">
      <c r="D4542" s="142"/>
    </row>
    <row r="4543" spans="4:4">
      <c r="D4543" s="142"/>
    </row>
    <row r="4544" spans="4:4">
      <c r="D4544" s="142"/>
    </row>
    <row r="4545" spans="4:4">
      <c r="D4545" s="142"/>
    </row>
    <row r="4546" spans="4:4">
      <c r="D4546" s="142"/>
    </row>
    <row r="4547" spans="4:4">
      <c r="D4547" s="142"/>
    </row>
    <row r="4548" spans="4:4">
      <c r="D4548" s="142"/>
    </row>
    <row r="4549" spans="4:4">
      <c r="D4549" s="142"/>
    </row>
    <row r="4550" spans="4:4">
      <c r="D4550" s="142"/>
    </row>
    <row r="4551" spans="4:4">
      <c r="D4551" s="142"/>
    </row>
    <row r="4552" spans="4:4">
      <c r="D4552" s="142"/>
    </row>
    <row r="4553" spans="4:4">
      <c r="D4553" s="142"/>
    </row>
    <row r="4554" spans="4:4">
      <c r="D4554" s="142"/>
    </row>
    <row r="4555" spans="4:4">
      <c r="D4555" s="142"/>
    </row>
    <row r="4556" spans="4:4">
      <c r="D4556" s="142"/>
    </row>
    <row r="4557" spans="4:4">
      <c r="D4557" s="142"/>
    </row>
    <row r="4558" spans="4:4">
      <c r="D4558" s="142"/>
    </row>
    <row r="4559" spans="4:4">
      <c r="D4559" s="142"/>
    </row>
    <row r="4560" spans="4:4">
      <c r="D4560" s="142"/>
    </row>
    <row r="4561" spans="4:4">
      <c r="D4561" s="142"/>
    </row>
    <row r="4562" spans="4:4">
      <c r="D4562" s="142"/>
    </row>
    <row r="4563" spans="4:4">
      <c r="D4563" s="142"/>
    </row>
    <row r="4564" spans="4:4">
      <c r="D4564" s="142"/>
    </row>
    <row r="4565" spans="4:4">
      <c r="D4565" s="142"/>
    </row>
    <row r="4566" spans="4:4">
      <c r="D4566" s="142"/>
    </row>
    <row r="4567" spans="4:4">
      <c r="D4567" s="142"/>
    </row>
    <row r="4568" spans="4:4">
      <c r="D4568" s="142"/>
    </row>
    <row r="4569" spans="4:4">
      <c r="D4569" s="142"/>
    </row>
    <row r="4570" spans="4:4">
      <c r="D4570" s="142"/>
    </row>
    <row r="4571" spans="4:4">
      <c r="D4571" s="142"/>
    </row>
    <row r="4572" spans="4:4">
      <c r="D4572" s="142"/>
    </row>
    <row r="4573" spans="4:4">
      <c r="D4573" s="142"/>
    </row>
    <row r="4574" spans="4:4">
      <c r="D4574" s="142"/>
    </row>
    <row r="4575" spans="4:4">
      <c r="D4575" s="142"/>
    </row>
    <row r="4576" spans="4:4">
      <c r="D4576" s="142"/>
    </row>
    <row r="4577" spans="4:4">
      <c r="D4577" s="142"/>
    </row>
    <row r="4578" spans="4:4">
      <c r="D4578" s="142"/>
    </row>
    <row r="4579" spans="4:4">
      <c r="D4579" s="142"/>
    </row>
    <row r="4580" spans="4:4">
      <c r="D4580" s="142"/>
    </row>
    <row r="4581" spans="4:4">
      <c r="D4581" s="142"/>
    </row>
    <row r="4582" spans="4:4">
      <c r="D4582" s="142"/>
    </row>
    <row r="4583" spans="4:4">
      <c r="D4583" s="142"/>
    </row>
    <row r="4584" spans="4:4">
      <c r="D4584" s="142"/>
    </row>
    <row r="4585" spans="4:4">
      <c r="D4585" s="142"/>
    </row>
    <row r="4586" spans="4:4">
      <c r="D4586" s="142"/>
    </row>
    <row r="4587" spans="4:4">
      <c r="D4587" s="142"/>
    </row>
    <row r="4588" spans="4:4">
      <c r="D4588" s="142"/>
    </row>
    <row r="4589" spans="4:4">
      <c r="D4589" s="142"/>
    </row>
    <row r="4590" spans="4:4">
      <c r="D4590" s="142"/>
    </row>
    <row r="4591" spans="4:4">
      <c r="D4591" s="142"/>
    </row>
    <row r="4592" spans="4:4">
      <c r="D4592" s="142"/>
    </row>
    <row r="4593" spans="4:4">
      <c r="D4593" s="142"/>
    </row>
    <row r="4594" spans="4:4">
      <c r="D4594" s="142"/>
    </row>
    <row r="4595" spans="4:4">
      <c r="D4595" s="142"/>
    </row>
    <row r="4596" spans="4:4">
      <c r="D4596" s="142"/>
    </row>
    <row r="4597" spans="4:4">
      <c r="D4597" s="142"/>
    </row>
    <row r="4598" spans="4:4">
      <c r="D4598" s="142"/>
    </row>
    <row r="4599" spans="4:4">
      <c r="D4599" s="142"/>
    </row>
    <row r="4600" spans="4:4">
      <c r="D4600" s="142"/>
    </row>
    <row r="4601" spans="4:4">
      <c r="D4601" s="142"/>
    </row>
    <row r="4602" spans="4:4">
      <c r="D4602" s="142"/>
    </row>
    <row r="4603" spans="4:4">
      <c r="D4603" s="142"/>
    </row>
    <row r="4604" spans="4:4">
      <c r="D4604" s="142"/>
    </row>
    <row r="4605" spans="4:4">
      <c r="D4605" s="142"/>
    </row>
    <row r="4606" spans="4:4">
      <c r="D4606" s="142"/>
    </row>
    <row r="4607" spans="4:4">
      <c r="D4607" s="142"/>
    </row>
    <row r="4608" spans="4:4">
      <c r="D4608" s="142"/>
    </row>
    <row r="4609" spans="4:4">
      <c r="D4609" s="142"/>
    </row>
    <row r="4610" spans="4:4">
      <c r="D4610" s="142"/>
    </row>
    <row r="4611" spans="4:4">
      <c r="D4611" s="142"/>
    </row>
    <row r="4612" spans="4:4">
      <c r="D4612" s="142"/>
    </row>
    <row r="4613" spans="4:4">
      <c r="D4613" s="142"/>
    </row>
    <row r="4614" spans="4:4">
      <c r="D4614" s="142"/>
    </row>
    <row r="4615" spans="4:4">
      <c r="D4615" s="142"/>
    </row>
    <row r="4616" spans="4:4">
      <c r="D4616" s="142"/>
    </row>
    <row r="4617" spans="4:4">
      <c r="D4617" s="142"/>
    </row>
    <row r="4618" spans="4:4">
      <c r="D4618" s="142"/>
    </row>
    <row r="4619" spans="4:4">
      <c r="D4619" s="142"/>
    </row>
    <row r="4620" spans="4:4">
      <c r="D4620" s="142"/>
    </row>
    <row r="4621" spans="4:4">
      <c r="D4621" s="142"/>
    </row>
    <row r="4622" spans="4:4">
      <c r="D4622" s="142"/>
    </row>
    <row r="4623" spans="4:4">
      <c r="D4623" s="142"/>
    </row>
    <row r="4624" spans="4:4">
      <c r="D4624" s="142"/>
    </row>
    <row r="4625" spans="4:4">
      <c r="D4625" s="142"/>
    </row>
    <row r="4626" spans="4:4">
      <c r="D4626" s="142"/>
    </row>
    <row r="4627" spans="4:4">
      <c r="D4627" s="142"/>
    </row>
    <row r="4628" spans="4:4">
      <c r="D4628" s="142"/>
    </row>
    <row r="4629" spans="4:4">
      <c r="D4629" s="142"/>
    </row>
    <row r="4630" spans="4:4">
      <c r="D4630" s="142"/>
    </row>
    <row r="4631" spans="4:4">
      <c r="D4631" s="142"/>
    </row>
    <row r="4632" spans="4:4">
      <c r="D4632" s="142"/>
    </row>
    <row r="4633" spans="4:4">
      <c r="D4633" s="142"/>
    </row>
    <row r="4634" spans="4:4">
      <c r="D4634" s="142"/>
    </row>
    <row r="4635" spans="4:4">
      <c r="D4635" s="142"/>
    </row>
    <row r="4636" spans="4:4">
      <c r="D4636" s="142"/>
    </row>
    <row r="4637" spans="4:4">
      <c r="D4637" s="142"/>
    </row>
    <row r="4638" spans="4:4">
      <c r="D4638" s="142"/>
    </row>
    <row r="4639" spans="4:4">
      <c r="D4639" s="142"/>
    </row>
    <row r="4640" spans="4:4">
      <c r="D4640" s="142"/>
    </row>
    <row r="4641" spans="4:4">
      <c r="D4641" s="142"/>
    </row>
    <row r="4642" spans="4:4">
      <c r="D4642" s="142"/>
    </row>
    <row r="4643" spans="4:4">
      <c r="D4643" s="142"/>
    </row>
    <row r="4644" spans="4:4">
      <c r="D4644" s="142"/>
    </row>
    <row r="4645" spans="4:4">
      <c r="D4645" s="142"/>
    </row>
    <row r="4646" spans="4:4">
      <c r="D4646" s="142"/>
    </row>
    <row r="4647" spans="4:4">
      <c r="D4647" s="142"/>
    </row>
    <row r="4648" spans="4:4">
      <c r="D4648" s="142"/>
    </row>
    <row r="4649" spans="4:4">
      <c r="D4649" s="142"/>
    </row>
    <row r="4650" spans="4:4">
      <c r="D4650" s="142"/>
    </row>
    <row r="4651" spans="4:4">
      <c r="D4651" s="142"/>
    </row>
    <row r="4652" spans="4:4">
      <c r="D4652" s="142"/>
    </row>
    <row r="4653" spans="4:4">
      <c r="D4653" s="142"/>
    </row>
    <row r="4654" spans="4:4">
      <c r="D4654" s="142"/>
    </row>
    <row r="4655" spans="4:4">
      <c r="D4655" s="142"/>
    </row>
    <row r="4656" spans="4:4">
      <c r="D4656" s="142"/>
    </row>
    <row r="4657" spans="4:4">
      <c r="D4657" s="142"/>
    </row>
    <row r="4658" spans="4:4">
      <c r="D4658" s="142"/>
    </row>
    <row r="4659" spans="4:4">
      <c r="D4659" s="142"/>
    </row>
    <row r="4660" spans="4:4">
      <c r="D4660" s="142"/>
    </row>
    <row r="4661" spans="4:4">
      <c r="D4661" s="142"/>
    </row>
    <row r="4662" spans="4:4">
      <c r="D4662" s="142"/>
    </row>
    <row r="4663" spans="4:4">
      <c r="D4663" s="142"/>
    </row>
    <row r="4664" spans="4:4">
      <c r="D4664" s="142"/>
    </row>
    <row r="4665" spans="4:4">
      <c r="D4665" s="142"/>
    </row>
    <row r="4666" spans="4:4">
      <c r="D4666" s="142"/>
    </row>
    <row r="4667" spans="4:4">
      <c r="D4667" s="142"/>
    </row>
    <row r="4668" spans="4:4">
      <c r="D4668" s="142"/>
    </row>
    <row r="4669" spans="4:4">
      <c r="D4669" s="142"/>
    </row>
    <row r="4670" spans="4:4">
      <c r="D4670" s="142"/>
    </row>
    <row r="4671" spans="4:4">
      <c r="D4671" s="142"/>
    </row>
    <row r="4672" spans="4:4">
      <c r="D4672" s="142"/>
    </row>
    <row r="4673" spans="4:4">
      <c r="D4673" s="142"/>
    </row>
    <row r="4674" spans="4:4">
      <c r="D4674" s="142"/>
    </row>
    <row r="4675" spans="4:4">
      <c r="D4675" s="142"/>
    </row>
    <row r="4676" spans="4:4">
      <c r="D4676" s="142"/>
    </row>
    <row r="4677" spans="4:4">
      <c r="D4677" s="142"/>
    </row>
    <row r="4678" spans="4:4">
      <c r="D4678" s="142"/>
    </row>
    <row r="4679" spans="4:4">
      <c r="D4679" s="142"/>
    </row>
    <row r="4680" spans="4:4">
      <c r="D4680" s="142"/>
    </row>
    <row r="4681" spans="4:4">
      <c r="D4681" s="142"/>
    </row>
    <row r="4682" spans="4:4">
      <c r="D4682" s="142"/>
    </row>
    <row r="4683" spans="4:4">
      <c r="D4683" s="142"/>
    </row>
    <row r="4684" spans="4:4">
      <c r="D4684" s="142"/>
    </row>
    <row r="4685" spans="4:4">
      <c r="D4685" s="142"/>
    </row>
    <row r="4686" spans="4:4">
      <c r="D4686" s="142"/>
    </row>
    <row r="4687" spans="4:4">
      <c r="D4687" s="142"/>
    </row>
    <row r="4688" spans="4:4">
      <c r="D4688" s="142"/>
    </row>
    <row r="4689" spans="4:4">
      <c r="D4689" s="142"/>
    </row>
    <row r="4690" spans="4:4">
      <c r="D4690" s="142"/>
    </row>
    <row r="4691" spans="4:4">
      <c r="D4691" s="142"/>
    </row>
    <row r="4692" spans="4:4">
      <c r="D4692" s="142"/>
    </row>
    <row r="4693" spans="4:4">
      <c r="D4693" s="142"/>
    </row>
    <row r="4694" spans="4:4">
      <c r="D4694" s="142"/>
    </row>
    <row r="4695" spans="4:4">
      <c r="D4695" s="142"/>
    </row>
    <row r="4696" spans="4:4">
      <c r="D4696" s="142"/>
    </row>
    <row r="4697" spans="4:4">
      <c r="D4697" s="142"/>
    </row>
    <row r="4698" spans="4:4">
      <c r="D4698" s="142"/>
    </row>
    <row r="4699" spans="4:4">
      <c r="D4699" s="142"/>
    </row>
    <row r="4700" spans="4:4">
      <c r="D4700" s="142"/>
    </row>
    <row r="4701" spans="4:4">
      <c r="D4701" s="142"/>
    </row>
    <row r="4702" spans="4:4">
      <c r="D4702" s="142"/>
    </row>
    <row r="4703" spans="4:4">
      <c r="D4703" s="142"/>
    </row>
    <row r="4704" spans="4:4">
      <c r="D4704" s="142"/>
    </row>
    <row r="4705" spans="4:4">
      <c r="D4705" s="142"/>
    </row>
    <row r="4706" spans="4:4">
      <c r="D4706" s="142"/>
    </row>
    <row r="4707" spans="4:4">
      <c r="D4707" s="142"/>
    </row>
    <row r="4708" spans="4:4">
      <c r="D4708" s="142"/>
    </row>
    <row r="4709" spans="4:4">
      <c r="D4709" s="142"/>
    </row>
    <row r="4710" spans="4:4">
      <c r="D4710" s="142"/>
    </row>
    <row r="4711" spans="4:4">
      <c r="D4711" s="142"/>
    </row>
    <row r="4712" spans="4:4">
      <c r="D4712" s="142"/>
    </row>
    <row r="4713" spans="4:4">
      <c r="D4713" s="142"/>
    </row>
    <row r="4714" spans="4:4">
      <c r="D4714" s="142"/>
    </row>
    <row r="4715" spans="4:4">
      <c r="D4715" s="142"/>
    </row>
    <row r="4716" spans="4:4">
      <c r="D4716" s="142"/>
    </row>
    <row r="4717" spans="4:4">
      <c r="D4717" s="142"/>
    </row>
    <row r="4718" spans="4:4">
      <c r="D4718" s="142"/>
    </row>
    <row r="4719" spans="4:4">
      <c r="D4719" s="142"/>
    </row>
    <row r="4720" spans="4:4">
      <c r="D4720" s="142"/>
    </row>
    <row r="4721" spans="4:4">
      <c r="D4721" s="142"/>
    </row>
    <row r="4722" spans="4:4">
      <c r="D4722" s="142"/>
    </row>
    <row r="4723" spans="4:4">
      <c r="D4723" s="142"/>
    </row>
    <row r="4724" spans="4:4">
      <c r="D4724" s="142"/>
    </row>
    <row r="4725" spans="4:4">
      <c r="D4725" s="142"/>
    </row>
    <row r="4726" spans="4:4">
      <c r="D4726" s="142"/>
    </row>
    <row r="4727" spans="4:4">
      <c r="D4727" s="142"/>
    </row>
    <row r="4728" spans="4:4">
      <c r="D4728" s="142"/>
    </row>
    <row r="4729" spans="4:4">
      <c r="D4729" s="142"/>
    </row>
    <row r="4730" spans="4:4">
      <c r="D4730" s="142"/>
    </row>
    <row r="4731" spans="4:4">
      <c r="D4731" s="142"/>
    </row>
    <row r="4732" spans="4:4">
      <c r="D4732" s="142"/>
    </row>
    <row r="4733" spans="4:4">
      <c r="D4733" s="142"/>
    </row>
    <row r="4734" spans="4:4">
      <c r="D4734" s="142"/>
    </row>
    <row r="4735" spans="4:4">
      <c r="D4735" s="142"/>
    </row>
    <row r="4736" spans="4:4">
      <c r="D4736" s="142"/>
    </row>
    <row r="4737" spans="4:4">
      <c r="D4737" s="142"/>
    </row>
    <row r="4738" spans="4:4">
      <c r="D4738" s="142"/>
    </row>
    <row r="4739" spans="4:4">
      <c r="D4739" s="142"/>
    </row>
    <row r="4740" spans="4:4">
      <c r="D4740" s="142"/>
    </row>
    <row r="4741" spans="4:4">
      <c r="D4741" s="142"/>
    </row>
    <row r="4742" spans="4:4">
      <c r="D4742" s="142"/>
    </row>
    <row r="4743" spans="4:4">
      <c r="D4743" s="142"/>
    </row>
    <row r="4744" spans="4:4">
      <c r="D4744" s="142"/>
    </row>
    <row r="4745" spans="4:4">
      <c r="D4745" s="142"/>
    </row>
    <row r="4746" spans="4:4">
      <c r="D4746" s="142"/>
    </row>
    <row r="4747" spans="4:4">
      <c r="D4747" s="142"/>
    </row>
    <row r="4748" spans="4:4">
      <c r="D4748" s="142"/>
    </row>
    <row r="4749" spans="4:4">
      <c r="D4749" s="142"/>
    </row>
    <row r="4750" spans="4:4">
      <c r="D4750" s="142"/>
    </row>
    <row r="4751" spans="4:4">
      <c r="D4751" s="142"/>
    </row>
    <row r="4752" spans="4:4">
      <c r="D4752" s="142"/>
    </row>
    <row r="4753" spans="4:4">
      <c r="D4753" s="142"/>
    </row>
    <row r="4754" spans="4:4">
      <c r="D4754" s="142"/>
    </row>
    <row r="4755" spans="4:4">
      <c r="D4755" s="142"/>
    </row>
    <row r="4756" spans="4:4">
      <c r="D4756" s="142"/>
    </row>
    <row r="4757" spans="4:4">
      <c r="D4757" s="142"/>
    </row>
    <row r="4758" spans="4:4">
      <c r="D4758" s="142"/>
    </row>
    <row r="4759" spans="4:4">
      <c r="D4759" s="142"/>
    </row>
    <row r="4760" spans="4:4">
      <c r="D4760" s="142"/>
    </row>
    <row r="4761" spans="4:4">
      <c r="D4761" s="142"/>
    </row>
    <row r="4762" spans="4:4">
      <c r="D4762" s="142"/>
    </row>
    <row r="4763" spans="4:4">
      <c r="D4763" s="142"/>
    </row>
    <row r="4764" spans="4:4">
      <c r="D4764" s="142"/>
    </row>
    <row r="4765" spans="4:4">
      <c r="D4765" s="142"/>
    </row>
    <row r="4766" spans="4:4">
      <c r="D4766" s="142"/>
    </row>
    <row r="4767" spans="4:4">
      <c r="D4767" s="142"/>
    </row>
    <row r="4768" spans="4:4">
      <c r="D4768" s="142"/>
    </row>
    <row r="4769" spans="4:4">
      <c r="D4769" s="142"/>
    </row>
    <row r="4770" spans="4:4">
      <c r="D4770" s="142"/>
    </row>
    <row r="4771" spans="4:4">
      <c r="D4771" s="142"/>
    </row>
    <row r="4772" spans="4:4">
      <c r="D4772" s="142"/>
    </row>
    <row r="4773" spans="4:4">
      <c r="D4773" s="142"/>
    </row>
    <row r="4774" spans="4:4">
      <c r="D4774" s="142"/>
    </row>
    <row r="4775" spans="4:4">
      <c r="D4775" s="142"/>
    </row>
    <row r="4776" spans="4:4">
      <c r="D4776" s="142"/>
    </row>
    <row r="4777" spans="4:4">
      <c r="D4777" s="142"/>
    </row>
    <row r="4778" spans="4:4">
      <c r="D4778" s="142"/>
    </row>
    <row r="4779" spans="4:4">
      <c r="D4779" s="142"/>
    </row>
    <row r="4780" spans="4:4">
      <c r="D4780" s="142"/>
    </row>
    <row r="4781" spans="4:4">
      <c r="D4781" s="142"/>
    </row>
    <row r="4782" spans="4:4">
      <c r="D4782" s="142"/>
    </row>
    <row r="4783" spans="4:4">
      <c r="D4783" s="142"/>
    </row>
    <row r="4784" spans="4:4">
      <c r="D4784" s="142"/>
    </row>
    <row r="4785" spans="4:4">
      <c r="D4785" s="142"/>
    </row>
    <row r="4786" spans="4:4">
      <c r="D4786" s="142"/>
    </row>
    <row r="4787" spans="4:4">
      <c r="D4787" s="142"/>
    </row>
    <row r="4788" spans="4:4">
      <c r="D4788" s="142"/>
    </row>
    <row r="4789" spans="4:4">
      <c r="D4789" s="142"/>
    </row>
    <row r="4790" spans="4:4">
      <c r="D4790" s="142"/>
    </row>
    <row r="4791" spans="4:4">
      <c r="D4791" s="142"/>
    </row>
    <row r="4792" spans="4:4">
      <c r="D4792" s="142"/>
    </row>
    <row r="4793" spans="4:4">
      <c r="D4793" s="142"/>
    </row>
    <row r="4794" spans="4:4">
      <c r="D4794" s="142"/>
    </row>
    <row r="4795" spans="4:4">
      <c r="D4795" s="142"/>
    </row>
    <row r="4796" spans="4:4">
      <c r="D4796" s="142"/>
    </row>
    <row r="4797" spans="4:4">
      <c r="D4797" s="142"/>
    </row>
    <row r="4798" spans="4:4">
      <c r="D4798" s="142"/>
    </row>
    <row r="4799" spans="4:4">
      <c r="D4799" s="142"/>
    </row>
    <row r="4800" spans="4:4">
      <c r="D4800" s="142"/>
    </row>
    <row r="4801" spans="4:4">
      <c r="D4801" s="142"/>
    </row>
    <row r="4802" spans="4:4">
      <c r="D4802" s="142"/>
    </row>
    <row r="4803" spans="4:4">
      <c r="D4803" s="142"/>
    </row>
    <row r="4804" spans="4:4">
      <c r="D4804" s="142"/>
    </row>
    <row r="4805" spans="4:4">
      <c r="D4805" s="142"/>
    </row>
    <row r="4806" spans="4:4">
      <c r="D4806" s="142"/>
    </row>
    <row r="4807" spans="4:4">
      <c r="D4807" s="142"/>
    </row>
    <row r="4808" spans="4:4">
      <c r="D4808" s="142"/>
    </row>
    <row r="4809" spans="4:4">
      <c r="D4809" s="142"/>
    </row>
    <row r="4810" spans="4:4">
      <c r="D4810" s="142"/>
    </row>
    <row r="4811" spans="4:4">
      <c r="D4811" s="142"/>
    </row>
    <row r="4812" spans="4:4">
      <c r="D4812" s="142"/>
    </row>
    <row r="4813" spans="4:4">
      <c r="D4813" s="142"/>
    </row>
    <row r="4814" spans="4:4">
      <c r="D4814" s="142"/>
    </row>
    <row r="4815" spans="4:4">
      <c r="D4815" s="142"/>
    </row>
    <row r="4816" spans="4:4">
      <c r="D4816" s="142"/>
    </row>
    <row r="4817" spans="4:4">
      <c r="D4817" s="142"/>
    </row>
    <row r="4818" spans="4:4">
      <c r="D4818" s="142"/>
    </row>
    <row r="4819" spans="4:4">
      <c r="D4819" s="142"/>
    </row>
    <row r="4820" spans="4:4">
      <c r="D4820" s="142"/>
    </row>
    <row r="4821" spans="4:4">
      <c r="D4821" s="142"/>
    </row>
    <row r="4822" spans="4:4">
      <c r="D4822" s="142"/>
    </row>
    <row r="4823" spans="4:4">
      <c r="D4823" s="142"/>
    </row>
    <row r="4824" spans="4:4">
      <c r="D4824" s="142"/>
    </row>
    <row r="4825" spans="4:4">
      <c r="D4825" s="142"/>
    </row>
    <row r="4826" spans="4:4">
      <c r="D4826" s="142"/>
    </row>
    <row r="4827" spans="4:4">
      <c r="D4827" s="142"/>
    </row>
    <row r="4828" spans="4:4">
      <c r="D4828" s="142"/>
    </row>
    <row r="4829" spans="4:4">
      <c r="D4829" s="142"/>
    </row>
    <row r="4830" spans="4:4">
      <c r="D4830" s="142"/>
    </row>
    <row r="4831" spans="4:4">
      <c r="D4831" s="142"/>
    </row>
    <row r="4832" spans="4:4">
      <c r="D4832" s="142"/>
    </row>
    <row r="4833" spans="4:4">
      <c r="D4833" s="142"/>
    </row>
    <row r="4834" spans="4:4">
      <c r="D4834" s="142"/>
    </row>
    <row r="4835" spans="4:4">
      <c r="D4835" s="142"/>
    </row>
    <row r="4836" spans="4:4">
      <c r="D4836" s="142"/>
    </row>
    <row r="4837" spans="4:4">
      <c r="D4837" s="142"/>
    </row>
    <row r="4838" spans="4:4">
      <c r="D4838" s="142"/>
    </row>
    <row r="4839" spans="4:4">
      <c r="D4839" s="142"/>
    </row>
    <row r="4840" spans="4:4">
      <c r="D4840" s="142"/>
    </row>
    <row r="4841" spans="4:4">
      <c r="D4841" s="142"/>
    </row>
    <row r="4842" spans="4:4">
      <c r="D4842" s="142"/>
    </row>
    <row r="4843" spans="4:4">
      <c r="D4843" s="142"/>
    </row>
    <row r="4844" spans="4:4">
      <c r="D4844" s="142"/>
    </row>
    <row r="4845" spans="4:4">
      <c r="D4845" s="142"/>
    </row>
    <row r="4846" spans="4:4">
      <c r="D4846" s="142"/>
    </row>
    <row r="4847" spans="4:4">
      <c r="D4847" s="142"/>
    </row>
    <row r="4848" spans="4:4">
      <c r="D4848" s="142"/>
    </row>
    <row r="4849" spans="4:4">
      <c r="D4849" s="142"/>
    </row>
    <row r="4850" spans="4:4">
      <c r="D4850" s="142"/>
    </row>
    <row r="4851" spans="4:4">
      <c r="D4851" s="142"/>
    </row>
    <row r="4852" spans="4:4">
      <c r="D4852" s="142"/>
    </row>
    <row r="4853" spans="4:4">
      <c r="D4853" s="142"/>
    </row>
    <row r="4854" spans="4:4">
      <c r="D4854" s="142"/>
    </row>
    <row r="4855" spans="4:4">
      <c r="D4855" s="142"/>
    </row>
    <row r="4856" spans="4:4">
      <c r="D4856" s="142"/>
    </row>
    <row r="4857" spans="4:4">
      <c r="D4857" s="142"/>
    </row>
    <row r="4858" spans="4:4">
      <c r="D4858" s="142"/>
    </row>
    <row r="4859" spans="4:4">
      <c r="D4859" s="142"/>
    </row>
    <row r="4860" spans="4:4">
      <c r="D4860" s="142"/>
    </row>
    <row r="4861" spans="4:4">
      <c r="D4861" s="142"/>
    </row>
    <row r="4862" spans="4:4">
      <c r="D4862" s="142"/>
    </row>
    <row r="4863" spans="4:4">
      <c r="D4863" s="142"/>
    </row>
    <row r="4864" spans="4:4">
      <c r="D4864" s="142"/>
    </row>
    <row r="4865" spans="4:4">
      <c r="D4865" s="142"/>
    </row>
    <row r="4866" spans="4:4">
      <c r="D4866" s="142"/>
    </row>
    <row r="4867" spans="4:4">
      <c r="D4867" s="142"/>
    </row>
    <row r="4868" spans="4:4">
      <c r="D4868" s="142"/>
    </row>
    <row r="4869" spans="4:4">
      <c r="D4869" s="142"/>
    </row>
    <row r="4870" spans="4:4">
      <c r="D4870" s="142"/>
    </row>
    <row r="4871" spans="4:4">
      <c r="D4871" s="142"/>
    </row>
    <row r="4872" spans="4:4">
      <c r="D4872" s="142"/>
    </row>
    <row r="4873" spans="4:4">
      <c r="D4873" s="142"/>
    </row>
    <row r="4874" spans="4:4">
      <c r="D4874" s="142"/>
    </row>
    <row r="4875" spans="4:4">
      <c r="D4875" s="142"/>
    </row>
    <row r="4876" spans="4:4">
      <c r="D4876" s="142"/>
    </row>
    <row r="4877" spans="4:4">
      <c r="D4877" s="142"/>
    </row>
    <row r="4878" spans="4:4">
      <c r="D4878" s="142"/>
    </row>
    <row r="4879" spans="4:4">
      <c r="D4879" s="142"/>
    </row>
    <row r="4880" spans="4:4">
      <c r="D4880" s="142"/>
    </row>
    <row r="4881" spans="4:4">
      <c r="D4881" s="142"/>
    </row>
    <row r="4882" spans="4:4">
      <c r="D4882" s="142"/>
    </row>
    <row r="4883" spans="4:4">
      <c r="D4883" s="142"/>
    </row>
    <row r="4884" spans="4:4">
      <c r="D4884" s="142"/>
    </row>
    <row r="4885" spans="4:4">
      <c r="D4885" s="142"/>
    </row>
    <row r="4886" spans="4:4">
      <c r="D4886" s="142"/>
    </row>
    <row r="4887" spans="4:4">
      <c r="D4887" s="142"/>
    </row>
    <row r="4888" spans="4:4">
      <c r="D4888" s="142"/>
    </row>
    <row r="4889" spans="4:4">
      <c r="D4889" s="142"/>
    </row>
    <row r="4890" spans="4:4">
      <c r="D4890" s="142"/>
    </row>
    <row r="4891" spans="4:4">
      <c r="D4891" s="142"/>
    </row>
    <row r="4892" spans="4:4">
      <c r="D4892" s="142"/>
    </row>
    <row r="4893" spans="4:4">
      <c r="D4893" s="142"/>
    </row>
    <row r="4894" spans="4:4">
      <c r="D4894" s="142"/>
    </row>
    <row r="4895" spans="4:4">
      <c r="D4895" s="142"/>
    </row>
    <row r="4896" spans="4:4">
      <c r="D4896" s="142"/>
    </row>
    <row r="4897" spans="4:4">
      <c r="D4897" s="142"/>
    </row>
    <row r="4898" spans="4:4">
      <c r="D4898" s="142"/>
    </row>
    <row r="4899" spans="4:4">
      <c r="D4899" s="142"/>
    </row>
    <row r="4900" spans="4:4">
      <c r="D4900" s="142"/>
    </row>
    <row r="4901" spans="4:4">
      <c r="D4901" s="142"/>
    </row>
    <row r="4902" spans="4:4">
      <c r="D4902" s="142"/>
    </row>
    <row r="4903" spans="4:4">
      <c r="D4903" s="142"/>
    </row>
    <row r="4904" spans="4:4">
      <c r="D4904" s="142"/>
    </row>
    <row r="4905" spans="4:4">
      <c r="D4905" s="142"/>
    </row>
    <row r="4906" spans="4:4">
      <c r="D4906" s="142"/>
    </row>
    <row r="4907" spans="4:4">
      <c r="D4907" s="142"/>
    </row>
    <row r="4908" spans="4:4">
      <c r="D4908" s="142"/>
    </row>
    <row r="4909" spans="4:4">
      <c r="D4909" s="142"/>
    </row>
    <row r="4910" spans="4:4">
      <c r="D4910" s="142"/>
    </row>
    <row r="4911" spans="4:4">
      <c r="D4911" s="142"/>
    </row>
    <row r="4912" spans="4:4">
      <c r="D4912" s="142"/>
    </row>
    <row r="4913" spans="4:4">
      <c r="D4913" s="142"/>
    </row>
    <row r="4914" spans="4:4">
      <c r="D4914" s="142"/>
    </row>
    <row r="4915" spans="4:4">
      <c r="D4915" s="142"/>
    </row>
    <row r="4916" spans="4:4">
      <c r="D4916" s="142"/>
    </row>
    <row r="4917" spans="4:4">
      <c r="D4917" s="142"/>
    </row>
    <row r="4918" spans="4:4">
      <c r="D4918" s="142"/>
    </row>
    <row r="4919" spans="4:4">
      <c r="D4919" s="142"/>
    </row>
    <row r="4920" spans="4:4">
      <c r="D4920" s="142"/>
    </row>
    <row r="4921" spans="4:4">
      <c r="D4921" s="142"/>
    </row>
    <row r="4922" spans="4:4">
      <c r="D4922" s="142"/>
    </row>
    <row r="4923" spans="4:4">
      <c r="D4923" s="142"/>
    </row>
    <row r="4924" spans="4:4">
      <c r="D4924" s="142"/>
    </row>
    <row r="4925" spans="4:4">
      <c r="D4925" s="142"/>
    </row>
    <row r="4926" spans="4:4">
      <c r="D4926" s="142"/>
    </row>
    <row r="4927" spans="4:4">
      <c r="D4927" s="142"/>
    </row>
    <row r="4928" spans="4:4">
      <c r="D4928" s="142"/>
    </row>
    <row r="4929" spans="4:4">
      <c r="D4929" s="142"/>
    </row>
    <row r="4930" spans="4:4">
      <c r="D4930" s="142"/>
    </row>
    <row r="4931" spans="4:4">
      <c r="D4931" s="142"/>
    </row>
    <row r="4932" spans="4:4">
      <c r="D4932" s="142"/>
    </row>
    <row r="4933" spans="4:4">
      <c r="D4933" s="142"/>
    </row>
    <row r="4934" spans="4:4">
      <c r="D4934" s="142"/>
    </row>
    <row r="4935" spans="4:4">
      <c r="D4935" s="142"/>
    </row>
    <row r="4936" spans="4:4">
      <c r="D4936" s="142"/>
    </row>
    <row r="4937" spans="4:4">
      <c r="D4937" s="142"/>
    </row>
    <row r="4938" spans="4:4">
      <c r="D4938" s="142"/>
    </row>
    <row r="4939" spans="4:4">
      <c r="D4939" s="142"/>
    </row>
    <row r="4940" spans="4:4">
      <c r="D4940" s="142"/>
    </row>
    <row r="4941" spans="4:4">
      <c r="D4941" s="142"/>
    </row>
    <row r="4942" spans="4:4">
      <c r="D4942" s="142"/>
    </row>
    <row r="4943" spans="4:4">
      <c r="D4943" s="142"/>
    </row>
    <row r="4944" spans="4:4">
      <c r="D4944" s="142"/>
    </row>
    <row r="4945" spans="4:4">
      <c r="D4945" s="142"/>
    </row>
    <row r="4946" spans="4:4">
      <c r="D4946" s="142"/>
    </row>
    <row r="4947" spans="4:4">
      <c r="D4947" s="142"/>
    </row>
    <row r="4948" spans="4:4">
      <c r="D4948" s="142"/>
    </row>
    <row r="4949" spans="4:4">
      <c r="D4949" s="142"/>
    </row>
    <row r="4950" spans="4:4">
      <c r="D4950" s="142"/>
    </row>
    <row r="4951" spans="4:4">
      <c r="D4951" s="142"/>
    </row>
    <row r="4952" spans="4:4">
      <c r="D4952" s="142"/>
    </row>
    <row r="4953" spans="4:4">
      <c r="D4953" s="142"/>
    </row>
    <row r="4954" spans="4:4">
      <c r="D4954" s="142"/>
    </row>
    <row r="4955" spans="4:4">
      <c r="D4955" s="142"/>
    </row>
    <row r="4956" spans="4:4">
      <c r="D4956" s="142"/>
    </row>
    <row r="4957" spans="4:4">
      <c r="D4957" s="142"/>
    </row>
    <row r="4958" spans="4:4">
      <c r="D4958" s="142"/>
    </row>
    <row r="4959" spans="4:4">
      <c r="D4959" s="142"/>
    </row>
    <row r="4960" spans="4:4">
      <c r="D4960" s="142"/>
    </row>
    <row r="4961" spans="4:4">
      <c r="D4961" s="142"/>
    </row>
    <row r="4962" spans="4:4">
      <c r="D4962" s="142"/>
    </row>
    <row r="4963" spans="4:4">
      <c r="D4963" s="142"/>
    </row>
    <row r="4964" spans="4:4">
      <c r="D4964" s="142"/>
    </row>
    <row r="4965" spans="4:4">
      <c r="D4965" s="142"/>
    </row>
    <row r="4966" spans="4:4">
      <c r="D4966" s="142"/>
    </row>
    <row r="4967" spans="4:4">
      <c r="D4967" s="142"/>
    </row>
    <row r="4968" spans="4:4">
      <c r="D4968" s="142"/>
    </row>
    <row r="4969" spans="4:4">
      <c r="D4969" s="142"/>
    </row>
    <row r="4970" spans="4:4">
      <c r="D4970" s="142"/>
    </row>
    <row r="4971" spans="4:4">
      <c r="D4971" s="142"/>
    </row>
    <row r="4972" spans="4:4">
      <c r="D4972" s="142"/>
    </row>
    <row r="4973" spans="4:4">
      <c r="D4973" s="142"/>
    </row>
    <row r="4974" spans="4:4">
      <c r="D4974" s="142"/>
    </row>
    <row r="4975" spans="4:4">
      <c r="D4975" s="142"/>
    </row>
    <row r="4976" spans="4:4">
      <c r="D4976" s="142"/>
    </row>
    <row r="4977" spans="4:4">
      <c r="D4977" s="142"/>
    </row>
    <row r="4978" spans="4:4">
      <c r="D4978" s="142"/>
    </row>
    <row r="4979" spans="4:4">
      <c r="D4979" s="142"/>
    </row>
    <row r="4980" spans="4:4">
      <c r="D4980" s="142"/>
    </row>
    <row r="4981" spans="4:4">
      <c r="D4981" s="142"/>
    </row>
    <row r="4982" spans="4:4">
      <c r="D4982" s="142"/>
    </row>
    <row r="4983" spans="4:4">
      <c r="D4983" s="142"/>
    </row>
    <row r="4984" spans="4:4">
      <c r="D4984" s="142"/>
    </row>
    <row r="4985" spans="4:4">
      <c r="D4985" s="142"/>
    </row>
    <row r="4986" spans="4:4">
      <c r="D4986" s="142"/>
    </row>
    <row r="4987" spans="4:4">
      <c r="D4987" s="142"/>
    </row>
    <row r="4988" spans="4:4">
      <c r="D4988" s="142"/>
    </row>
    <row r="4989" spans="4:4">
      <c r="D4989" s="142"/>
    </row>
    <row r="4990" spans="4:4">
      <c r="D4990" s="142"/>
    </row>
    <row r="4991" spans="4:4">
      <c r="D4991" s="142"/>
    </row>
    <row r="4992" spans="4:4">
      <c r="D4992" s="142"/>
    </row>
    <row r="4993" spans="4:4">
      <c r="D4993" s="142"/>
    </row>
    <row r="4994" spans="4:4">
      <c r="D4994" s="142"/>
    </row>
    <row r="4995" spans="4:4">
      <c r="D4995" s="142"/>
    </row>
    <row r="4996" spans="4:4">
      <c r="D4996" s="142"/>
    </row>
    <row r="4997" spans="4:4">
      <c r="D4997" s="142"/>
    </row>
    <row r="4998" spans="4:4">
      <c r="D4998" s="142"/>
    </row>
    <row r="4999" spans="4:4">
      <c r="D4999" s="142"/>
    </row>
    <row r="5000" spans="4:4">
      <c r="D5000" s="142"/>
    </row>
  </sheetData>
  <sheetProtection password="C26F"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64</vt:i4>
      </vt:variant>
    </vt:vector>
  </HeadingPairs>
  <TitlesOfParts>
    <vt:vector size="77" baseType="lpstr">
      <vt:lpstr>Pokyny pro vyplnění</vt:lpstr>
      <vt:lpstr>Stavba</vt:lpstr>
      <vt:lpstr>VzorPolozky</vt:lpstr>
      <vt:lpstr>01 1 Naklady</vt:lpstr>
      <vt:lpstr>D 2.1 1 Pol</vt:lpstr>
      <vt:lpstr>D 2.2 1 Pol</vt:lpstr>
      <vt:lpstr>D 2.4.1 1 Pol</vt:lpstr>
      <vt:lpstr>D 2.4.2 1 Pol</vt:lpstr>
      <vt:lpstr>D 2.4.3 1 Pol</vt:lpstr>
      <vt:lpstr>D 2.4.4 1 Pol</vt:lpstr>
      <vt:lpstr>D 2.4.6 1 Pol</vt:lpstr>
      <vt:lpstr>D 4.1 1 Pol</vt:lpstr>
      <vt:lpstr>D 4.4.1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Naklady'!Názvy_tisku</vt:lpstr>
      <vt:lpstr>'D 2.1 1 Pol'!Názvy_tisku</vt:lpstr>
      <vt:lpstr>'D 2.2 1 Pol'!Názvy_tisku</vt:lpstr>
      <vt:lpstr>'D 2.4.1 1 Pol'!Názvy_tisku</vt:lpstr>
      <vt:lpstr>'D 2.4.2 1 Pol'!Názvy_tisku</vt:lpstr>
      <vt:lpstr>'D 2.4.3 1 Pol'!Názvy_tisku</vt:lpstr>
      <vt:lpstr>'D 2.4.4 1 Pol'!Názvy_tisku</vt:lpstr>
      <vt:lpstr>'D 2.4.6 1 Pol'!Názvy_tisku</vt:lpstr>
      <vt:lpstr>'D 4.1 1 Pol'!Názvy_tisku</vt:lpstr>
      <vt:lpstr>'D 4.4.1 1 Pol'!Názvy_tisku</vt:lpstr>
      <vt:lpstr>oadresa</vt:lpstr>
      <vt:lpstr>Stavba!Objednatel</vt:lpstr>
      <vt:lpstr>Stavba!Objekt</vt:lpstr>
      <vt:lpstr>'01 1 Naklady'!Oblast_tisku</vt:lpstr>
      <vt:lpstr>'D 2.1 1 Pol'!Oblast_tisku</vt:lpstr>
      <vt:lpstr>'D 2.2 1 Pol'!Oblast_tisku</vt:lpstr>
      <vt:lpstr>'D 2.4.1 1 Pol'!Oblast_tisku</vt:lpstr>
      <vt:lpstr>'D 2.4.2 1 Pol'!Oblast_tisku</vt:lpstr>
      <vt:lpstr>'D 2.4.3 1 Pol'!Oblast_tisku</vt:lpstr>
      <vt:lpstr>'D 2.4.4 1 Pol'!Oblast_tisku</vt:lpstr>
      <vt:lpstr>'D 2.4.6 1 Pol'!Oblast_tisku</vt:lpstr>
      <vt:lpstr>'D 4.1 1 Pol'!Oblast_tisku</vt:lpstr>
      <vt:lpstr>'D 4.4.1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dvorak</cp:lastModifiedBy>
  <cp:lastPrinted>2014-02-28T09:52:57Z</cp:lastPrinted>
  <dcterms:created xsi:type="dcterms:W3CDTF">2009-04-08T07:15:50Z</dcterms:created>
  <dcterms:modified xsi:type="dcterms:W3CDTF">2017-06-19T05:45:17Z</dcterms:modified>
</cp:coreProperties>
</file>