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735" windowHeight="1215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 Pol" sheetId="12" r:id="rId6"/>
    <sheet name="01 1 Pol" sheetId="13" r:id="rId7"/>
  </sheets>
  <externalReferences>
    <externalReference r:id="rId8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 Pol'!$A$1:$I$29</definedName>
    <definedName name="_xlnm.Print_Area" localSheetId="6">'01 1 Pol'!$A$1:$I$360</definedName>
    <definedName name="_xlnm.Print_Area" localSheetId="4">'Rekapitulace Objekt 01'!$A$1:$H$52</definedName>
    <definedName name="_xlnm.Print_Area" localSheetId="1">Stavba!$A$1:$J$58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34" i="12" l="1"/>
  <c r="G32" i="12"/>
  <c r="G30" i="12" l="1"/>
  <c r="G28" i="12"/>
  <c r="G26" i="12"/>
  <c r="G24" i="12"/>
  <c r="G22" i="12"/>
  <c r="G20" i="12"/>
  <c r="G18" i="12"/>
  <c r="G16" i="12"/>
  <c r="G13" i="12"/>
  <c r="G11" i="12"/>
  <c r="F15" i="12" l="1"/>
  <c r="D52" i="11"/>
  <c r="BC37" i="11"/>
  <c r="AN362" i="13"/>
  <c r="O21" i="11" s="1"/>
  <c r="BA355" i="13"/>
  <c r="BA297" i="13"/>
  <c r="BA287" i="13"/>
  <c r="BA280" i="13"/>
  <c r="BA259" i="13"/>
  <c r="BA223" i="13"/>
  <c r="AZ207" i="13"/>
  <c r="AZ169" i="13"/>
  <c r="BA151" i="13"/>
  <c r="BA146" i="13"/>
  <c r="AZ99" i="13"/>
  <c r="BA88" i="13"/>
  <c r="AZ82" i="13"/>
  <c r="BA56" i="13"/>
  <c r="BA55" i="13"/>
  <c r="BA52" i="13"/>
  <c r="BA20" i="13"/>
  <c r="BA16" i="13"/>
  <c r="G11" i="13"/>
  <c r="G15" i="13"/>
  <c r="G19" i="13"/>
  <c r="G22" i="13"/>
  <c r="G24" i="13"/>
  <c r="G29" i="13"/>
  <c r="G34" i="13"/>
  <c r="G37" i="13"/>
  <c r="G45" i="13"/>
  <c r="G49" i="13"/>
  <c r="G51" i="13"/>
  <c r="G54" i="13"/>
  <c r="G57" i="13"/>
  <c r="G61" i="13"/>
  <c r="G63" i="13"/>
  <c r="G65" i="13"/>
  <c r="G67" i="13"/>
  <c r="G68" i="13"/>
  <c r="G70" i="13"/>
  <c r="G73" i="13"/>
  <c r="G74" i="13"/>
  <c r="G77" i="13"/>
  <c r="G83" i="13"/>
  <c r="G87" i="13"/>
  <c r="G92" i="13"/>
  <c r="G95" i="13"/>
  <c r="G100" i="13"/>
  <c r="G103" i="13"/>
  <c r="G110" i="13"/>
  <c r="G113" i="13"/>
  <c r="G114" i="13"/>
  <c r="G121" i="13"/>
  <c r="G122" i="13"/>
  <c r="G124" i="13"/>
  <c r="G126" i="13"/>
  <c r="G128" i="13"/>
  <c r="G130" i="13"/>
  <c r="G133" i="13"/>
  <c r="G135" i="13"/>
  <c r="G140" i="13"/>
  <c r="G142" i="13"/>
  <c r="G143" i="13"/>
  <c r="G145" i="13"/>
  <c r="G150" i="13"/>
  <c r="G155" i="13"/>
  <c r="G158" i="13"/>
  <c r="G160" i="13"/>
  <c r="G163" i="13"/>
  <c r="G165" i="13"/>
  <c r="G167" i="13"/>
  <c r="G170" i="13"/>
  <c r="G171" i="13"/>
  <c r="G172" i="13"/>
  <c r="G173" i="13"/>
  <c r="G174" i="13"/>
  <c r="G175" i="13"/>
  <c r="G177" i="13"/>
  <c r="G178" i="13"/>
  <c r="G180" i="13"/>
  <c r="G181" i="13"/>
  <c r="G182" i="13"/>
  <c r="G183" i="13"/>
  <c r="G185" i="13"/>
  <c r="G186" i="13"/>
  <c r="G187" i="13"/>
  <c r="G188" i="13"/>
  <c r="G189" i="13"/>
  <c r="G190" i="13"/>
  <c r="G195" i="13"/>
  <c r="G199" i="13"/>
  <c r="G202" i="13"/>
  <c r="G208" i="13"/>
  <c r="G212" i="13"/>
  <c r="G216" i="13"/>
  <c r="G222" i="13"/>
  <c r="G226" i="13"/>
  <c r="G238" i="13"/>
  <c r="G242" i="13"/>
  <c r="G249" i="13"/>
  <c r="G253" i="13"/>
  <c r="G255" i="13"/>
  <c r="G258" i="13"/>
  <c r="G261" i="13"/>
  <c r="G262" i="13"/>
  <c r="G263" i="13"/>
  <c r="G265" i="13"/>
  <c r="G267" i="13"/>
  <c r="G269" i="13"/>
  <c r="G270" i="13"/>
  <c r="G271" i="13"/>
  <c r="G272" i="13"/>
  <c r="G273" i="13"/>
  <c r="G274" i="13"/>
  <c r="G275" i="13"/>
  <c r="G277" i="13"/>
  <c r="G279" i="13"/>
  <c r="G281" i="13"/>
  <c r="G283" i="13"/>
  <c r="G284" i="13"/>
  <c r="G286" i="13"/>
  <c r="G292" i="13"/>
  <c r="F288" i="13" s="1"/>
  <c r="G296" i="13"/>
  <c r="G301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7" i="13"/>
  <c r="G319" i="13"/>
  <c r="G320" i="13"/>
  <c r="G321" i="13"/>
  <c r="G322" i="13"/>
  <c r="G323" i="13"/>
  <c r="G324" i="13"/>
  <c r="G327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4" i="13"/>
  <c r="G356" i="13"/>
  <c r="G358" i="13"/>
  <c r="G359" i="13"/>
  <c r="D35" i="11"/>
  <c r="BC31" i="11"/>
  <c r="O20" i="11"/>
  <c r="BA27" i="12"/>
  <c r="BA25" i="12"/>
  <c r="BA23" i="12"/>
  <c r="BA21" i="12"/>
  <c r="BA19" i="12"/>
  <c r="BA17" i="12"/>
  <c r="BA14" i="12"/>
  <c r="BA12" i="12"/>
  <c r="BA10" i="12"/>
  <c r="G9" i="12"/>
  <c r="F8" i="12" s="1"/>
  <c r="D22" i="11"/>
  <c r="B7" i="11"/>
  <c r="B6" i="11"/>
  <c r="C1" i="11"/>
  <c r="B1" i="11"/>
  <c r="B1" i="9"/>
  <c r="C1" i="9"/>
  <c r="B7" i="9"/>
  <c r="B6" i="9"/>
  <c r="G37" i="12" l="1"/>
  <c r="F357" i="13"/>
  <c r="H51" i="11" s="1"/>
  <c r="F318" i="13"/>
  <c r="J52" i="1" s="1"/>
  <c r="F184" i="13"/>
  <c r="H43" i="11" s="1"/>
  <c r="J56" i="1"/>
  <c r="O24" i="11"/>
  <c r="O23" i="1" s="1"/>
  <c r="J28" i="1" s="1"/>
  <c r="H45" i="11"/>
  <c r="J49" i="1"/>
  <c r="F328" i="13"/>
  <c r="H33" i="11"/>
  <c r="F293" i="13"/>
  <c r="F148" i="13"/>
  <c r="F80" i="13"/>
  <c r="F302" i="13"/>
  <c r="F191" i="13"/>
  <c r="F26" i="13"/>
  <c r="F8" i="13"/>
  <c r="J47" i="1"/>
  <c r="J55" i="1"/>
  <c r="P20" i="11"/>
  <c r="F352" i="13"/>
  <c r="AO362" i="13"/>
  <c r="P21" i="11" s="1"/>
  <c r="H48" i="11" l="1"/>
  <c r="H20" i="11"/>
  <c r="H26" i="11"/>
  <c r="J44" i="1"/>
  <c r="H40" i="11"/>
  <c r="H42" i="11"/>
  <c r="J46" i="1"/>
  <c r="H49" i="11"/>
  <c r="J53" i="1"/>
  <c r="H50" i="11"/>
  <c r="J54" i="1"/>
  <c r="J48" i="1"/>
  <c r="H44" i="11"/>
  <c r="J50" i="1"/>
  <c r="H46" i="11"/>
  <c r="J51" i="1"/>
  <c r="H47" i="11"/>
  <c r="J57" i="1"/>
  <c r="H34" i="11"/>
  <c r="H35" i="11" s="1"/>
  <c r="G361" i="13"/>
  <c r="H21" i="11" s="1"/>
  <c r="J43" i="1"/>
  <c r="H39" i="11"/>
  <c r="H41" i="11"/>
  <c r="J45" i="1"/>
  <c r="H22" i="11" l="1"/>
  <c r="J58" i="1"/>
  <c r="H52" i="11"/>
  <c r="J23" i="1" l="1"/>
  <c r="J24" i="1" s="1"/>
  <c r="J29" i="1" s="1"/>
  <c r="J30" i="1" s="1"/>
  <c r="J31" i="1" s="1"/>
  <c r="H27" i="11"/>
  <c r="P24" i="11" l="1"/>
  <c r="P23" i="1" s="1"/>
  <c r="H28" i="11"/>
  <c r="H29" i="11" s="1"/>
</calcChain>
</file>

<file path=xl/sharedStrings.xml><?xml version="1.0" encoding="utf-8"?>
<sst xmlns="http://schemas.openxmlformats.org/spreadsheetml/2006/main" count="1388" uniqueCount="663">
  <si>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</si>
  <si>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</si>
  <si>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</si>
  <si>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</si>
  <si>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</si>
  <si>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</si>
  <si>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</si>
  <si>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</si>
  <si>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</si>
  <si>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</si>
  <si>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</si>
  <si>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</si>
  <si>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</si>
  <si>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</si>
  <si>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</si>
  <si>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</si>
  <si>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</si>
  <si>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</si>
  <si>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</si>
  <si>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</si>
  <si>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</si>
  <si>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</si>
  <si>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</si>
  <si>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</si>
  <si>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</si>
  <si>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</si>
  <si>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</si>
  <si>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</si>
  <si>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</si>
  <si>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</si>
  <si>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</si>
  <si>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</si>
  <si>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</si>
  <si>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</si>
  <si>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</si>
  <si>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</si>
  <si>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</si>
  <si>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</si>
  <si>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</si>
  <si>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</si>
  <si>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</si>
  <si>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KANIA001</t>
  </si>
  <si>
    <t>Realizace úspor energie-areál NPK, a.s.</t>
  </si>
  <si>
    <t>Pardubický kraj</t>
  </si>
  <si>
    <t>Komenského náměstí 125</t>
  </si>
  <si>
    <t>Pardubice-Pardubice-Staré Město</t>
  </si>
  <si>
    <t>53002</t>
  </si>
  <si>
    <t>KANIA a.s.</t>
  </si>
  <si>
    <t>Špálova 80/9</t>
  </si>
  <si>
    <t>Ostrava-Přívoz</t>
  </si>
  <si>
    <t>70200</t>
  </si>
  <si>
    <t>26817853</t>
  </si>
  <si>
    <t>CZ26817853</t>
  </si>
  <si>
    <t>70892822</t>
  </si>
  <si>
    <t>CZ70892822</t>
  </si>
  <si>
    <t>Stavební objekt</t>
  </si>
  <si>
    <t>01</t>
  </si>
  <si>
    <t>Budova X-ambulance a vyšetřovny v Chrudimi</t>
  </si>
  <si>
    <t>801.1.1.9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</si>
  <si>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</si>
  <si>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</si>
  <si>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</si>
  <si>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</si>
  <si>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</si>
  <si>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</si>
  <si>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</si>
  <si>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</si>
  <si>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</si>
  <si>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</si>
  <si>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</si>
  <si>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</si>
  <si>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44</t>
  </si>
  <si>
    <t>Zastřešení</t>
  </si>
  <si>
    <t>6</t>
  </si>
  <si>
    <t>Úpravy povrchu, podlahy</t>
  </si>
  <si>
    <t>9</t>
  </si>
  <si>
    <t>Ostatní konstrukce, bourání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</si>
  <si>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</si>
  <si>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</si>
  <si>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</si>
  <si>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</si>
  <si>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</si>
  <si>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</si>
  <si>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</si>
  <si>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</si>
  <si>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</si>
  <si>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</si>
  <si>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</si>
  <si>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</si>
  <si>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769</t>
  </si>
  <si>
    <t>Otvorové prvky z plastu</t>
  </si>
  <si>
    <t>784</t>
  </si>
  <si>
    <t>Malby</t>
  </si>
  <si>
    <t>M21</t>
  </si>
  <si>
    <t>Elektromontáže</t>
  </si>
  <si>
    <t>VN</t>
  </si>
  <si>
    <t>Vedlejší náklady</t>
  </si>
  <si>
    <t>ON</t>
  </si>
  <si>
    <t>Ostatní náklady</t>
  </si>
  <si>
    <t>Cena celkem</t>
  </si>
  <si>
    <t>STA</t>
  </si>
  <si>
    <t>801</t>
  </si>
  <si>
    <t>Budovy občanské výstavby</t>
  </si>
  <si>
    <t>801.1</t>
  </si>
  <si>
    <t>Budovy pro zdravotní péči</t>
  </si>
  <si>
    <t>801.1.1</t>
  </si>
  <si>
    <t>svislá nosná konstrukce zděná z cihel,tvárnic, bloků</t>
  </si>
  <si>
    <t>ostatní stavební akce</t>
  </si>
  <si>
    <t>Rozsah:</t>
  </si>
  <si>
    <t>m3</t>
  </si>
  <si>
    <t>Rekapitulace soupisů náležejících k objektu</t>
  </si>
  <si>
    <t>Soupis</t>
  </si>
  <si>
    <t>Cena (Kč)</t>
  </si>
  <si>
    <t>0</t>
  </si>
  <si>
    <t>Vedlejší a ostatní náklady</t>
  </si>
  <si>
    <t>Spojovací krček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</si>
  <si>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</si>
  <si>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</si>
  <si>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</si>
  <si>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</si>
  <si>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</si>
  <si>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</si>
  <si>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</si>
  <si>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</si>
  <si>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</si>
  <si>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</si>
  <si>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005121010R</t>
  </si>
  <si>
    <t>Vybudování zařízení staveniště</t>
  </si>
  <si>
    <t>Soubor</t>
  </si>
  <si>
    <t>RTS</t>
  </si>
  <si>
    <t>POL_NEZ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</si>
  <si>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</si>
  <si>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</si>
  <si>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</si>
  <si>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</si>
  <si>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</si>
  <si>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</si>
  <si>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</si>
  <si>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005211020R</t>
  </si>
  <si>
    <t>Ochrana stávajících inženýrských sítí na staveništ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</si>
  <si>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</si>
  <si>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</si>
  <si>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</si>
  <si>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</si>
  <si>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</si>
  <si>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</si>
  <si>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</si>
  <si>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</si>
  <si>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Vlastní</t>
  </si>
  <si>
    <t>Celkem za objekt</t>
  </si>
  <si>
    <t/>
  </si>
  <si>
    <t>Rekapitulace soupisu</t>
  </si>
  <si>
    <t>Stavební díl</t>
  </si>
  <si>
    <t>Celkem soupis</t>
  </si>
  <si>
    <t>139 6 Ruční výkop jam, rýh a šachet</t>
  </si>
  <si>
    <t>s přehozením na vzdálenost do 5 m nebo s naložením na ruční dopravní prostředek</t>
  </si>
  <si>
    <t>SPX</t>
  </si>
  <si>
    <t>139601102R00</t>
  </si>
  <si>
    <t>...v hornině 3</t>
  </si>
  <si>
    <t>800-1</t>
  </si>
  <si>
    <t>POL</t>
  </si>
  <si>
    <t>(35+30)*0,6*0,7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</si>
  <si>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</si>
  <si>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</si>
  <si>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</si>
  <si>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</si>
  <si>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přebytečná zemina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</si>
  <si>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</si>
  <si>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</si>
  <si>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</si>
  <si>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</si>
  <si>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</si>
  <si>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>27,3-3,5</t>
  </si>
  <si>
    <t>111</t>
  </si>
  <si>
    <t>Poplatek za skládku</t>
  </si>
  <si>
    <t>t</t>
  </si>
  <si>
    <t>3,5*1,65</t>
  </si>
  <si>
    <t>222</t>
  </si>
  <si>
    <t>Úprava terénu vč.osetí travním semenem</t>
  </si>
  <si>
    <t>m2</t>
  </si>
  <si>
    <t>(35+30)*2</t>
  </si>
  <si>
    <t>712 31 Povlakové krytiny střech do 10° za studena</t>
  </si>
  <si>
    <t>712 31-1 nátěrem</t>
  </si>
  <si>
    <t>712311101R00</t>
  </si>
  <si>
    <t>...1 x, penetračním nebo asfaltovým lakem, bez dodávky materiálu</t>
  </si>
  <si>
    <t>800-711</t>
  </si>
  <si>
    <t>15,25*33,45</t>
  </si>
  <si>
    <t>15,25*6,5/2</t>
  </si>
  <si>
    <t>15,9*5,65/2</t>
  </si>
  <si>
    <t>712 34 Povlakové krytiny střech do 10° pásy přitavením</t>
  </si>
  <si>
    <t>712341559R00</t>
  </si>
  <si>
    <t>...v celé ploše, 1 vrstva, bez dodávky pásu</t>
  </si>
  <si>
    <t>712 39 Povlakové krytiny střech do 10° ostatní</t>
  </si>
  <si>
    <t>712 39-1 textilie</t>
  </si>
  <si>
    <t>712391171R00</t>
  </si>
  <si>
    <t>...podkladní, 1 vrstva, bez dodávky textílie</t>
  </si>
  <si>
    <t>vytažení : (14,75*3+15,1+13,35*2+19,5*2+6,5+5,35*2)*0,45</t>
  </si>
  <si>
    <t>712 81 Samostatné vytažení izolačního povlaku za studena</t>
  </si>
  <si>
    <t>na konstrukce převyšující úroveň střechy,</t>
  </si>
  <si>
    <t>712 81-1 nátěrem</t>
  </si>
  <si>
    <t>712811101R00</t>
  </si>
  <si>
    <t>...1 x, penetračním lakem (ALP), materiál ve specifikaci</t>
  </si>
  <si>
    <t>712 84 Samostatné vytažení izol. povlaku pásy přitavením</t>
  </si>
  <si>
    <t>712841559R00</t>
  </si>
  <si>
    <t>...v celé ploše, 1 vrstva, materiál ve specifikaci</t>
  </si>
  <si>
    <t>713 14 Montáž tepelné izolace střech na plný podklad</t>
  </si>
  <si>
    <t>713141125R00</t>
  </si>
  <si>
    <t>...desky, na lepidlo</t>
  </si>
  <si>
    <t>800-713</t>
  </si>
  <si>
    <t>Včetně očištění podkladu od nesoudržných vrstev.</t>
  </si>
  <si>
    <t>572,8675*2</t>
  </si>
  <si>
    <t>spádové klíny 40-190mm</t>
  </si>
  <si>
    <t>4401</t>
  </si>
  <si>
    <t>Dod+mont vyrovnávací potěr na stávající PLS tvárnice</t>
  </si>
  <si>
    <t>14,75*(13,35+19,5)</t>
  </si>
  <si>
    <t>14,75*6,5/2</t>
  </si>
  <si>
    <t>15,1*5,35/2</t>
  </si>
  <si>
    <t>4402</t>
  </si>
  <si>
    <t>Dod  EPS 100S tl.100mm</t>
  </si>
  <si>
    <t>1145,735*1,03</t>
  </si>
  <si>
    <t>4403</t>
  </si>
  <si>
    <t>Dod spádové klíny tl.40-190mm EPS 100S</t>
  </si>
  <si>
    <t>572,9*0,12*1,03</t>
  </si>
  <si>
    <t>4404</t>
  </si>
  <si>
    <t>Dod geotextilie 300g/m2</t>
  </si>
  <si>
    <t>668,6*1,1</t>
  </si>
  <si>
    <t>4405</t>
  </si>
  <si>
    <t>MOnt PVC folie kotvené na bázi PVC-P tl.1,5mm vč.všech detailů a systémových prvků</t>
  </si>
  <si>
    <t>4406</t>
  </si>
  <si>
    <t>Dodávka PVC folie kotvené na bázi PVC-P tl.1,5mm vč.všech detailů a systémových prvků</t>
  </si>
  <si>
    <t>668,605*1,15</t>
  </si>
  <si>
    <t>4407</t>
  </si>
  <si>
    <t>Dod+mont úprava horní plochy(hrany) atiky - zateplení EPS 100S +špalíky + impreg.OSB deska tl.20mm, vč.kotev a kotvení</t>
  </si>
  <si>
    <t>((13,35+19,5+5,35)*2+6,5)*0,5</t>
  </si>
  <si>
    <t>15,75*0,7+15,9*0,35</t>
  </si>
  <si>
    <t>4490</t>
  </si>
  <si>
    <t>Dod+mont P19 střešní vpust vč.napojení na potrubí vč. nástavce,prodloužení potrubí, vč.úpravy stávajícího potrubí pro osazní vpusti</t>
  </si>
  <si>
    <t>ks</t>
  </si>
  <si>
    <t>11163111R</t>
  </si>
  <si>
    <t>lak asfaltový penetrační; bod hoření nad 40 °C; skupenství při 20°C  kapalné; hustota při 15°C 890 až 910 kg/m3; nerozpustný ve vodě; hořlavý; zpracování za studena; černý</t>
  </si>
  <si>
    <t>kg</t>
  </si>
  <si>
    <t>SPCM</t>
  </si>
  <si>
    <t>604,5925*0,35</t>
  </si>
  <si>
    <t>64,0125*0,4</t>
  </si>
  <si>
    <t>628522691R</t>
  </si>
  <si>
    <t>pás izolační z modifikovaného asfaltu natavitelný; nosná vložka skelná rohož + Al fólie; horní strana jemný minerální posyp; spodní strana PE fólie; tl. 4,0 mm</t>
  </si>
  <si>
    <t>604,5925*1,15</t>
  </si>
  <si>
    <t>64,0125*1,2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</si>
  <si>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</si>
  <si>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</si>
  <si>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</si>
  <si>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</si>
  <si>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801-1</t>
  </si>
  <si>
    <t>1,75*1,15+1,55*0,85*2+2,2*2*12+2*1,95*3+2,2*1,9*7</t>
  </si>
  <si>
    <t>1,75*2,1*6+1,75*2*2+1,75*1,95*6+1,75*1,9*2</t>
  </si>
  <si>
    <t>612 40-9 Začištění omítek kolem oken, dveří a obkladů apod.</t>
  </si>
  <si>
    <t>612409991R00</t>
  </si>
  <si>
    <t>...maltou vápenou</t>
  </si>
  <si>
    <t>m</t>
  </si>
  <si>
    <t>801-4</t>
  </si>
  <si>
    <t>pod parapety</t>
  </si>
  <si>
    <t>(2,2*22+1,75*(5*3+2)+1,55*2)</t>
  </si>
  <si>
    <t>612 42-5 Omítka vápenná vnitřního ostění</t>
  </si>
  <si>
    <t>okenního nebo dveřního</t>
  </si>
  <si>
    <t>612425931V01</t>
  </si>
  <si>
    <t>Omítka vápenná vnitřního ostění - štuková, vč.APU lišt,rohovníků</t>
  </si>
  <si>
    <t>(1,75+1,15*2+1,55*2+0,85*4+2,2*22+2*24+1,95*6+1,9*14+1,75*16+2,1*12+2*4+1,95*12+1,9*4)*0,4</t>
  </si>
  <si>
    <t>612 48-12 Vyztužení vnitřních stěn sklotextilní síťovinou</t>
  </si>
  <si>
    <t>612481211RT2</t>
  </si>
  <si>
    <t>...s dodávkou síťoviny a stěrkového tmelu</t>
  </si>
  <si>
    <t>94,98</t>
  </si>
  <si>
    <t>81,25*0,2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</si>
  <si>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</si>
  <si>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</si>
  <si>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</si>
  <si>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</si>
  <si>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2,2*2*11+1,55*0,85*2+0,6*0,6*2+2,2*1,95*11+1,75*2*19+1,75*1,15</t>
  </si>
  <si>
    <t>622 90-4 Očištění fasád</t>
  </si>
  <si>
    <t>622904112R00</t>
  </si>
  <si>
    <t>...tlakovou vodou, složitost fasády 1 - 2</t>
  </si>
  <si>
    <t>pod UT : (35+30)*0,7</t>
  </si>
  <si>
    <t>121,8*0,15</t>
  </si>
  <si>
    <t>16,325</t>
  </si>
  <si>
    <t>334,39</t>
  </si>
  <si>
    <t>stáv.obklad : 19,7*4,65+15,05*3,75+3*1,55</t>
  </si>
  <si>
    <t>-2,2*2*11-1,55*0,85*2</t>
  </si>
  <si>
    <t>622904121R00</t>
  </si>
  <si>
    <t xml:space="preserve">...ruční čištění ocelovým kartáčem,  </t>
  </si>
  <si>
    <t>po ut : (35+30)*0,74</t>
  </si>
  <si>
    <t>334,39*0,5</t>
  </si>
  <si>
    <t>62200</t>
  </si>
  <si>
    <t>Provedení odtrhových a výtažných zkoušek vč. protokolů</t>
  </si>
  <si>
    <t>sada</t>
  </si>
  <si>
    <t>62201</t>
  </si>
  <si>
    <t>Dod+mont vyspravení a sanace poruch stáv. fasády vč.vyspravení pod UTerén a vyspravení soklu</t>
  </si>
  <si>
    <t>62202</t>
  </si>
  <si>
    <t>Dod+mont vyrovnání fasády pod KZS vč.příp. dorovnání  EPS prům.tl.20mm</t>
  </si>
  <si>
    <t>62203</t>
  </si>
  <si>
    <t>Dod+mont tep.izolace parapetu tuhé miner.vlákno tl.40mm - lepením</t>
  </si>
  <si>
    <t>(2,2*22+1,75*(5*3+2)+1,55*2)*0,4</t>
  </si>
  <si>
    <t>62204</t>
  </si>
  <si>
    <t>Dod+mont KZS XPS tl.160mm kompletní systém vč.všech detailů a lišt, pod UT viz. det.D1</t>
  </si>
  <si>
    <t>(29,7+34,45)*0,35</t>
  </si>
  <si>
    <t>62205</t>
  </si>
  <si>
    <t>Dod+mont nopové folie viz.det D1 vč.všech detailů a lišt</t>
  </si>
  <si>
    <t>(30+35)*(0,7+0,15+0,05)</t>
  </si>
  <si>
    <t>62206</t>
  </si>
  <si>
    <t>Dod+mont KZS XPS tl.160mm kompletní systém vč. všech detailů a lišt vč.finální povrchové úpravy, cihelný pásek mrazuvzdorný  S3</t>
  </si>
  <si>
    <t>(29,7+34,45)*(0,5+0,2)</t>
  </si>
  <si>
    <t>62207</t>
  </si>
  <si>
    <t>Dod+mont KZS min.vata tl.160mm kompletní systém vč. všech detailů a lišt vč.finální povrchové úpravy, cihelný pásek mrazuvzdorný S2</t>
  </si>
  <si>
    <t>19,7*4,15+15,05*3,25+3*1,55+14,75*0,2</t>
  </si>
  <si>
    <t>-2,2*2*11-1,55*00,85*2</t>
  </si>
  <si>
    <t>62208</t>
  </si>
  <si>
    <t>Dod+mont obložení ostění cihelnými pásky</t>
  </si>
  <si>
    <t>(2*22+1,55*2+0,85*4)*0,2</t>
  </si>
  <si>
    <t>62209</t>
  </si>
  <si>
    <t>Dod+mont KZS min.vata tl.160mm kompletní systém vč. všech detailů a lišt vč.finální povrchové úpravy, silikon.omítka</t>
  </si>
  <si>
    <t>19,7*4,9+15,05*5,1</t>
  </si>
  <si>
    <t>6,15*3,8+4,4*1,1</t>
  </si>
  <si>
    <t>14,75*7,95+14,65*8,05</t>
  </si>
  <si>
    <t>-0,6*0,6*2-2,2*1,95*11-1,75*2*19-1,75*1,15*1</t>
  </si>
  <si>
    <t>62210</t>
  </si>
  <si>
    <t>Dod+mont KZS min.vata kompletní systém vč. všech detailů a lišt vč.finální povrchové úpravy, silikon.omítka - ostění a nadpraží</t>
  </si>
  <si>
    <t>(2,2*22+1,95*22+1,75*20+2*38+1,15*2+0,6*6)*0,2</t>
  </si>
  <si>
    <t>62211</t>
  </si>
  <si>
    <t>Dod+mont KZS - doplnění stáv. fasády obj.G z důvodů navýšení atiky o 160mm, TI. EPS100S vč.finální povrchové úpravy, vč.všech detailů,lišt a napojení na stávající KZS</t>
  </si>
  <si>
    <t>bm</t>
  </si>
  <si>
    <t>62212</t>
  </si>
  <si>
    <t>Dod+mont KZS EPS 100S tl.50mm kompletní systém vč. všech detailů a lišt vč.základní povrchové úpravy, vnitřní stěna atiky</t>
  </si>
  <si>
    <t>(14,75*3+15,1+13,35*2+19,5*2+6,5+5,35*2)*0,6</t>
  </si>
  <si>
    <t>63292</t>
  </si>
  <si>
    <t>Dlažba z dlaždic betonových do písku, okap chodník betonová dlažba 500x500x50mm, vč.srovnání podkladu a lože do tl.100mm</t>
  </si>
  <si>
    <t>Včetně dodávky dlaždic.</t>
  </si>
  <si>
    <t>(35+30)*0,5</t>
  </si>
  <si>
    <t>941 94-1 Montáž lešení lehkého pracovního řadového s podlahami</t>
  </si>
  <si>
    <t>941941031R00</t>
  </si>
  <si>
    <t>...šířky od 0,80 do 1,00 m, výšky do 10 m</t>
  </si>
  <si>
    <t>800-3</t>
  </si>
  <si>
    <t>Včetně kotvení lešení.</t>
  </si>
  <si>
    <t>(1,5+34,5)*8,7+19,7*0,9</t>
  </si>
  <si>
    <t>(1,5+29,7)*8,6+15,05*0,3+3*1,5+6,15*3,8</t>
  </si>
  <si>
    <t>941 94-19 příplatek za každý další i započatý měsíc použití lešení</t>
  </si>
  <si>
    <t>941941191R00</t>
  </si>
  <si>
    <t>...šířky šířky od 0,80 do 1,00 m a výšky do 10 m</t>
  </si>
  <si>
    <t>631,635*2,5</t>
  </si>
  <si>
    <t>941 94-18 Demontáž lešení lehkého řadového s podlahami</t>
  </si>
  <si>
    <t>941941831R00</t>
  </si>
  <si>
    <t>...šířky od 0,8 do 1 m, výšky do 10 m</t>
  </si>
  <si>
    <t>941 95-5 Lešení lehké pracovní pomocné</t>
  </si>
  <si>
    <t>941955001R00</t>
  </si>
  <si>
    <t>...pomocné, o výšce lešeňové podlahy do 1,2 m</t>
  </si>
  <si>
    <t>3*1,5*(22+17+2)</t>
  </si>
  <si>
    <t>944 94-40 Montáž ochranné sítě</t>
  </si>
  <si>
    <t>944944011R00</t>
  </si>
  <si>
    <t xml:space="preserve">...z umělých vláken </t>
  </si>
  <si>
    <t>944 94-409 příplatek k ceně za každý další i započatý měsíc použití ochranných sítí</t>
  </si>
  <si>
    <t>944944031R00</t>
  </si>
  <si>
    <t>...z umělých vláken</t>
  </si>
  <si>
    <t>944 94-48 Demontáž ochranné sítě</t>
  </si>
  <si>
    <t>944944081R00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</si>
  <si>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</si>
  <si>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</si>
  <si>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</si>
  <si>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</si>
  <si>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90101</t>
  </si>
  <si>
    <t>Dod+mont sanace světlíkové betonové obruby na střeše vč.úpravy horní plochy do roviny, s nadbetonováním 150mm PB16/20 vč.kotvení nového betonu</t>
  </si>
  <si>
    <t>90102</t>
  </si>
  <si>
    <t>Demont VZT jednotek na fasádě+zpětná montáž vč. náplní vč.provizorního umístění při provádění fasády, vč.zajištění neustálé funkčnosti</t>
  </si>
  <si>
    <t>90103</t>
  </si>
  <si>
    <t>Dod+mont nových odvětrávacích komínků,tvarovek na střeše do DN 150</t>
  </si>
  <si>
    <t>901031</t>
  </si>
  <si>
    <t>Dod+mont nových odvětrávacích komínků,tvarovek na střeše do DN 250</t>
  </si>
  <si>
    <t>90104</t>
  </si>
  <si>
    <t>Demont a zpět. montáž části podhledu při osazování oken vč.dod materiálu podhledu</t>
  </si>
  <si>
    <t>3,2*(2+2+1+2+1+2)</t>
  </si>
  <si>
    <t>90105</t>
  </si>
  <si>
    <t>Demont VZT jednotek na střeše+zpětná montáž vč. náplní vč.provizorního umístění při provádění střech, vč.zajištění neustálé funkčnosti</t>
  </si>
  <si>
    <t>90106</t>
  </si>
  <si>
    <t>Mont a demont příčky SDK - provizorní zástěna v 2.np,vč.prachotěsného utěsnění</t>
  </si>
  <si>
    <t>2,75*3</t>
  </si>
  <si>
    <t>90107</t>
  </si>
  <si>
    <t>Zabezpečení střechy proti povětrnostním vlivům během výstavby</t>
  </si>
  <si>
    <t>90108</t>
  </si>
  <si>
    <t>Ochrana stávajících podlah a vč.uvedení do původního stavu</t>
  </si>
  <si>
    <t>90109</t>
  </si>
  <si>
    <t>Průběžný,denní úklid nemocničního provozu při výměně oken</t>
  </si>
  <si>
    <t>90110</t>
  </si>
  <si>
    <t>Dod+mont zapuštěné budky pro chráněné ptactvo vč.kotev a kotvení vč.detailu ve styku se KZS</t>
  </si>
  <si>
    <t>9501</t>
  </si>
  <si>
    <t>Demont+zpětná mont +repase slunolamů viz. pol.č.1 výpisu ostatních výrobků</t>
  </si>
  <si>
    <t>9502</t>
  </si>
  <si>
    <t>Úprava a repase el.skříní viz. pol.č.2 výpisu ostatních výrobků</t>
  </si>
  <si>
    <t>9503</t>
  </si>
  <si>
    <t>Dod+mont podstavce pod VZT  viz. pol.č.4 výpisu ostatních výrobků</t>
  </si>
  <si>
    <t>9504</t>
  </si>
  <si>
    <t>Dod+mont podstavce pod VZT  viz. pol.č.5 výpisu ostatních výrobků</t>
  </si>
  <si>
    <t>9505</t>
  </si>
  <si>
    <t>Dod+mont podstavce pod VZT  viz. pol.č.6 výpisu ostatních výrobků</t>
  </si>
  <si>
    <t>9506</t>
  </si>
  <si>
    <t>Dod+mont modulární konstrukce pro antény  viz. pol.č.6 výpisu ostatních výrobků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</si>
  <si>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</si>
  <si>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</si>
  <si>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</si>
  <si>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</si>
  <si>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</si>
  <si>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>822-1</t>
  </si>
  <si>
    <t>okap chodník : (35+30)*0,5</t>
  </si>
  <si>
    <t>962 08 Bourání zdiva příček</t>
  </si>
  <si>
    <t>nebo vybourání otvorů jakýchkoliv rozměrů, včetně pomocného lešení o výšce podlahy do 1900 mm a pro zatížení do 1,5 kPa  (150 kg/m2),</t>
  </si>
  <si>
    <t>962081131R00</t>
  </si>
  <si>
    <t>...ze skleněných tvárnic, tloušťky do 100 mm</t>
  </si>
  <si>
    <t>801-3</t>
  </si>
  <si>
    <t>1,75*1,15</t>
  </si>
  <si>
    <t>965 04 Bourání podkladů pod dlažby nebo litých celistvých dlažeb a mazanin</t>
  </si>
  <si>
    <t>965042141R00</t>
  </si>
  <si>
    <t>...betonových nebo z litého asfaltu, tloušťky do 100 mm, plochy přes 4 m2</t>
  </si>
  <si>
    <t>střecha do 100mm : 14,75*(13,35+19,5)*0,1</t>
  </si>
  <si>
    <t>14,75*6,5/2*0,1</t>
  </si>
  <si>
    <t>15,1*5,35/2*0,1</t>
  </si>
  <si>
    <t>967 03-11 Přisekání rovných ostění ve zdivu cihelném</t>
  </si>
  <si>
    <t>bez odstupu, po hrubém vybourání otvorů v jakémkoliv zdivu cihelném, včetně pomocného lešení o výšce podlahy do 1900 mm a pro zatížení do 1,5 kPa  (150 kg/m2),</t>
  </si>
  <si>
    <t>967031132R00</t>
  </si>
  <si>
    <t>...na jakoukoliv maltu vápennou nebo vépenocementovou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</si>
  <si>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</si>
  <si>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</si>
  <si>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</si>
  <si>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</si>
  <si>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kus</t>
  </si>
  <si>
    <t>7*(6+5)+4*(5*2+4+2)+2*2</t>
  </si>
  <si>
    <t>968 06-2 Vybourání dřevěných rámů</t>
  </si>
  <si>
    <t>včetně pomocného lešení o výšce podlahy do 1900 mm a pro zatížení do 1,5 kPa  (150 kg/m2),</t>
  </si>
  <si>
    <t>968062355R00</t>
  </si>
  <si>
    <t>...oken dvojitých nebo zdvojených, plochy do 2 m2</t>
  </si>
  <si>
    <t>1,55*0,85*2</t>
  </si>
  <si>
    <t>2,2*(2*12+1,95*3+1,9*7)</t>
  </si>
  <si>
    <t>1,75*(2,1*6+2*2+1,95*6+1,9*2)</t>
  </si>
  <si>
    <t>968 07-2 Vybourání a vyjmutí kovových rámů a rolet</t>
  </si>
  <si>
    <t>968 07-22 rolet</t>
  </si>
  <si>
    <t>968072875R00</t>
  </si>
  <si>
    <t>...svinovacích mřížových, plochy do 2 m2</t>
  </si>
  <si>
    <t>ocelové mříže</t>
  </si>
  <si>
    <t>1,55*0,85</t>
  </si>
  <si>
    <t>978 03 Otlučení vnějších omítek šlechtěných</t>
  </si>
  <si>
    <t>978036131R00</t>
  </si>
  <si>
    <t>...břizolitových, v rozsahu do 20 %</t>
  </si>
  <si>
    <t>19,7*4,75+15,05*4,95</t>
  </si>
  <si>
    <t>6,15*3,7+4,4*1</t>
  </si>
  <si>
    <t>(14,75+14,65)*7,85</t>
  </si>
  <si>
    <t>-0,6*0,6*2</t>
  </si>
  <si>
    <t>-2,2*1,95*11</t>
  </si>
  <si>
    <t>-1,75*2*19</t>
  </si>
  <si>
    <t>-1,75*1,15*1</t>
  </si>
  <si>
    <t>0,15*(2,2*22+1,75*20+2*38+1,15*2+0,6*6)</t>
  </si>
  <si>
    <t>978 05 Odsekání a odebrání obkladů</t>
  </si>
  <si>
    <t>včetně otlučení podkladní omítky až na zdivo,</t>
  </si>
  <si>
    <t>978 05-2 stěn</t>
  </si>
  <si>
    <t>978059631R00</t>
  </si>
  <si>
    <t>...z obkladaček vnějších z jakýchkoliv materiálů, plochy přes 2 m2</t>
  </si>
  <si>
    <t>14,75*0,6+14,65*0,5+1*0,3/2</t>
  </si>
  <si>
    <t>712 30 Odstranění povlakové krytiny a mechu na střechách plochých do 10°</t>
  </si>
  <si>
    <t>712 30-1 povlakové krytiny</t>
  </si>
  <si>
    <t>712300833R00</t>
  </si>
  <si>
    <t xml:space="preserve">...třívrstvé,  </t>
  </si>
  <si>
    <t>712300834R00</t>
  </si>
  <si>
    <t xml:space="preserve">...každé další vrstvy,  </t>
  </si>
  <si>
    <t>668,605*9</t>
  </si>
  <si>
    <t>764 21-13 Demontáž lemování</t>
  </si>
  <si>
    <t>764 21-131 zdí</t>
  </si>
  <si>
    <t>764334850R00</t>
  </si>
  <si>
    <t xml:space="preserve">...na plochých střechách s krycím plechem nadezdívky, rš 500 mm,  </t>
  </si>
  <si>
    <t>800-764</t>
  </si>
  <si>
    <t>764 21-21 Demontáž oplechování parapetů</t>
  </si>
  <si>
    <t>764410850R00</t>
  </si>
  <si>
    <t>...rš od 100 do 330 mm</t>
  </si>
  <si>
    <t>1,75+2,2*11+1,75*16+0,6*2</t>
  </si>
  <si>
    <t>764 21-22 Demontáž oplechování říms</t>
  </si>
  <si>
    <t>764421850R00</t>
  </si>
  <si>
    <t>...rš od 250 do 330 mm</t>
  </si>
  <si>
    <t>oplech. elektroskříní</t>
  </si>
  <si>
    <t>764 21-23 Demontáž oplechování zdí a nadezdívek</t>
  </si>
  <si>
    <t>764430840R00</t>
  </si>
  <si>
    <t>...rš od 330 do 500 mm</t>
  </si>
  <si>
    <t>764430850R00</t>
  </si>
  <si>
    <t>...rš 600 mm</t>
  </si>
  <si>
    <t>9601</t>
  </si>
  <si>
    <t>Bourání vnitřních parapetů</t>
  </si>
  <si>
    <t>1,75+1,55*2+2,2*22+1,75*16</t>
  </si>
  <si>
    <t>9602</t>
  </si>
  <si>
    <t>Vybourání záclonových garnyží vč.dřevěné krycí lišty</t>
  </si>
  <si>
    <t>3*8</t>
  </si>
  <si>
    <t>9603</t>
  </si>
  <si>
    <t>Oklepání,vybourání vnějšího obkladu ostění a parapetů z keram. pásků</t>
  </si>
  <si>
    <t>2,2*11+2*11*2*2+1,55*4+0,85*4</t>
  </si>
  <si>
    <t>9604</t>
  </si>
  <si>
    <t>Vybourání ocel. žebříku</t>
  </si>
  <si>
    <t>9605</t>
  </si>
  <si>
    <t>Demontáž hromosvodu</t>
  </si>
  <si>
    <t>hod</t>
  </si>
  <si>
    <t>9606</t>
  </si>
  <si>
    <t>Vybourání stáv.beton. světlíku na střeše vč.skleněných výplní, vč.zajištění prostoru pod světlíkem</t>
  </si>
  <si>
    <t>9607</t>
  </si>
  <si>
    <t>Vybourání ventilačních mřížek všech velikostí</t>
  </si>
  <si>
    <t>9608</t>
  </si>
  <si>
    <t>Vyboourání střešních vpustí</t>
  </si>
  <si>
    <t>9609</t>
  </si>
  <si>
    <t>Odstranění podkladů z bet. dlaždic pod VZT a anténou</t>
  </si>
  <si>
    <t>9610</t>
  </si>
  <si>
    <t>Vybourání odvětr. komínků a tvarovek na střeše</t>
  </si>
  <si>
    <t>979 01 Svislá doprava suti a vybouraných hmot</t>
  </si>
  <si>
    <t>979011111R00</t>
  </si>
  <si>
    <t>...za prvé podlaží nad nebo pod základním podlažím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</si>
  <si>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</si>
  <si>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</si>
  <si>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</si>
  <si>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</si>
  <si>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</si>
  <si>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</si>
  <si>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</si>
  <si>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</si>
  <si>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</si>
  <si>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</si>
  <si>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</si>
  <si>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</si>
  <si>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979990001R00</t>
  </si>
  <si>
    <t>...stavební suti</t>
  </si>
  <si>
    <t>stavební a směsný odpad všech kategorií</t>
  </si>
  <si>
    <t>999 28 Přesun hmot pro opravy a údržbu objektů</t>
  </si>
  <si>
    <t>oborů 801, 803, 811 a 812</t>
  </si>
  <si>
    <t>999 28-2 pro opravy a údržbu vnějších plášťů dosavadních objektů</t>
  </si>
  <si>
    <t>999281211R00</t>
  </si>
  <si>
    <t>...výšky do 25 m</t>
  </si>
  <si>
    <t>711 21 Izolace proti netlakové vodě - nátěry a stěrky</t>
  </si>
  <si>
    <t>711 21-3 stěrka hydroizolační</t>
  </si>
  <si>
    <t>711212002R00</t>
  </si>
  <si>
    <t>...proti vlhkosti</t>
  </si>
  <si>
    <t>dvouvrstvá tl.5mm</t>
  </si>
  <si>
    <t>(29,7+34,45)*(0,7+0,3)</t>
  </si>
  <si>
    <t>998 71-1 Přesun hmot pro izolace proti vodě</t>
  </si>
  <si>
    <t>50 m vodorovně měřeno od těžiště půdorysné plochy skládky do těžiště půdorysné plochy objektu</t>
  </si>
  <si>
    <t>998711102R00</t>
  </si>
  <si>
    <t>...svisle do 12 m</t>
  </si>
  <si>
    <t>76401</t>
  </si>
  <si>
    <t>Dod+mont K1 oplech parapetu kompletní prvek viz výpis klem. výrobků</t>
  </si>
  <si>
    <t>76402</t>
  </si>
  <si>
    <t>Dod+mont K2 oplech parapetu kompletní prvek viz výpis klem. výrobků</t>
  </si>
  <si>
    <t>76403</t>
  </si>
  <si>
    <t>Dod+mont K3 oplech stříšky el.skříní  kompletní prvek viz výpis klem. výrobků</t>
  </si>
  <si>
    <t>76404</t>
  </si>
  <si>
    <t>Dod+mont K4 oplech parapetu kompletní prvek viz výpis klem. výrobků</t>
  </si>
  <si>
    <t>76405</t>
  </si>
  <si>
    <t>Dod+mont K5 oplech parapetu kompletní prvek viz výpis klem. výrobků</t>
  </si>
  <si>
    <t>76406</t>
  </si>
  <si>
    <t>Dod+mont K6 oplech atiky kompletní prvek viz výpis klem. výrobků</t>
  </si>
  <si>
    <t>76407</t>
  </si>
  <si>
    <t>Dod+mont K7 oplech atiky kompletní prvek viz výpis klem. výrobků</t>
  </si>
  <si>
    <t>76408</t>
  </si>
  <si>
    <t>Dod+mont K8 oplech atiky kompletní prvek viz výpis klem. výrobků</t>
  </si>
  <si>
    <t>76409</t>
  </si>
  <si>
    <t>Dod+mont K9 oplech atiky kompletní prvek viz výpis klem. výrobků</t>
  </si>
  <si>
    <t>76410</t>
  </si>
  <si>
    <t>Dod+mont K10 oplech atiky kompletní prvek viz výpis klem. výrobků</t>
  </si>
  <si>
    <t>76411</t>
  </si>
  <si>
    <t>Dod+mont K11 oplech parapetu kompletní prvek viz výpis klem. výrobků</t>
  </si>
  <si>
    <t>76412</t>
  </si>
  <si>
    <t>Dod+mont K12 oplech parapetu kompletní prvek viz výpis klem. výrobků</t>
  </si>
  <si>
    <t>998 76-4 Přesun hmot pro konstrukce klempířské</t>
  </si>
  <si>
    <t>50 m vodorovně</t>
  </si>
  <si>
    <t>998764102R00</t>
  </si>
  <si>
    <t>...v objektech výšky do 12 m</t>
  </si>
  <si>
    <t>76701</t>
  </si>
  <si>
    <t>Dod+mont Z1 kotvení VZT  kompletní prvek vč. finální povrchové úpravy viz.výpis zámečnických prvků</t>
  </si>
  <si>
    <t>76702</t>
  </si>
  <si>
    <t>Dod+mont Z2 žebřík  kompletní prvek vč. finální povrchové úpravy viz.výpis zámečnických prvků</t>
  </si>
  <si>
    <t>76703</t>
  </si>
  <si>
    <t>Dod+mont Z3 kce pro VZT  kompletní prvek vč. finální povrchové úpravy viz.výpis zámečnických prvků</t>
  </si>
  <si>
    <t>76704</t>
  </si>
  <si>
    <t>Dod+mont Z4 podlhový rošt  kompletní prvek vč. finální povrchové úpravy viz.výpis zámečnických prvků</t>
  </si>
  <si>
    <t>76705</t>
  </si>
  <si>
    <t>Dod+mont Z5 kotevní prvek  kompletní prvek vč. finální povrchové úpravy viz.výpis zámečnických prvků</t>
  </si>
  <si>
    <t>76706</t>
  </si>
  <si>
    <t>Dod+mont Z6 AL světlík   kompletní prvek vč. finální povrchové úpravy viz.výpis zámečnických prvků</t>
  </si>
  <si>
    <t>998 76-7 Přesun hmot pro kovové stavební doplňk. konstrukce</t>
  </si>
  <si>
    <t>998767102R00</t>
  </si>
  <si>
    <t>800-767</t>
  </si>
  <si>
    <t>76901</t>
  </si>
  <si>
    <t>Dod+mont okno P1 2200/1950 vč.všech doplňků viz výpis plastových výrobků, vč.všech přesunů a manipulací</t>
  </si>
  <si>
    <t>76902</t>
  </si>
  <si>
    <t>Dod+mont okno P2 2200/2000 vč.všech doplňků viz výpis plastových výrobků, vč.všech přesunů a manipulací</t>
  </si>
  <si>
    <t>76903</t>
  </si>
  <si>
    <t>Dod+mont okno P2a 2200/2000 vč.všech doplňků viz výpis plastových výrobků, vč.všech přesunů a manipulací</t>
  </si>
  <si>
    <t>76904</t>
  </si>
  <si>
    <t>Dod+mont okno P3 1740/2070 vč.všech doplňků viz výpis plastových výrobků, vč.všech přesunů a manipulací</t>
  </si>
  <si>
    <t>76905</t>
  </si>
  <si>
    <t>Dod+mont okno P3a 1740/2070 vč.všech doplňků viz výpis plastových výrobků, vč.všech přesunů a manipulací</t>
  </si>
  <si>
    <t>76906</t>
  </si>
  <si>
    <t>Dod+mont okno P4 1750/1110 vč.všech doplňků viz výpis plastových výrobků, vč.všech přesunů a manipulací</t>
  </si>
  <si>
    <t>76907</t>
  </si>
  <si>
    <t>Dod+mont okno P5 2200/2010 vč.všech doplňků viz výpis plastových výrobků, vč.všech přesunů a manipulací</t>
  </si>
  <si>
    <t>769071</t>
  </si>
  <si>
    <t>Dod+mont okno P5a 2200/2010 vč.všech doplňků viz výpis plastových výrobků, vč.všech přesunů a manipulací</t>
  </si>
  <si>
    <t>76908</t>
  </si>
  <si>
    <t>Dod+mont okno P6 1740/2090 vč.všech doplňků viz výpis plastových výrobků, vč.všech přesunů a manipulací</t>
  </si>
  <si>
    <t>76909</t>
  </si>
  <si>
    <t>Dod+mont okno P7 2200/2010 vč.všech doplňků viz výpis plastových výrobků, vč.všech přesunů a manipulací</t>
  </si>
  <si>
    <t>76910</t>
  </si>
  <si>
    <t>Dod+mont okno P8 2200/1950 vč.všech doplňků viz výpis plastových výrobků, vč.všech přesunů a manipulací</t>
  </si>
  <si>
    <t>76911</t>
  </si>
  <si>
    <t>Dod+mont okno P9 2200/1950 vč.všech doplňků viz výpis plastových výrobků, vč.všech přesunů a manipulací</t>
  </si>
  <si>
    <t>76912</t>
  </si>
  <si>
    <t>Dod+mont okno P10 2200/1900 vč.všech doplňků viz výpis plastových výrobků, vč.všech přesunů a manipulací</t>
  </si>
  <si>
    <t>769121</t>
  </si>
  <si>
    <t>Dod+mont okno P10a 2200/1900 vč.všech doplňků viz výpis plastových výrobků, vč.všech přesunů a manipulací</t>
  </si>
  <si>
    <t>76913</t>
  </si>
  <si>
    <t>Dod+mont okno P11 1740/1900 vč.všech doplňků viz výpis plastových výrobků, vč.všech přesunů a manipulací</t>
  </si>
  <si>
    <t>76914</t>
  </si>
  <si>
    <t>Dod+mont okno P12 1740/1950 vč.všech doplňků viz výpis plastových výrobků, vč.všech přesunů a manipulací</t>
  </si>
  <si>
    <t>76915</t>
  </si>
  <si>
    <t>Dod+mont okno P13 1750/1950 vč.všech doplňků viz výpis plastových výrobků, vč.všech přesunů a manipulací</t>
  </si>
  <si>
    <t>76916</t>
  </si>
  <si>
    <t>Dod+mont okno P14 1740/1950 vč.všech doplňků viz výpis plastových výrobků, vč.všech přesunů a manipulací</t>
  </si>
  <si>
    <t>76917</t>
  </si>
  <si>
    <t>Dod+mont okno P15 1550/850 vč.všech doplňků viz výpis plastových výrobků, vč.všech přesunů a manipulací</t>
  </si>
  <si>
    <t>76918</t>
  </si>
  <si>
    <t>Dod+mont P16 mřížka 300/300 vč.všech doplňků viz výpis plastových výrobků, vč.všech přesunů a manipulací</t>
  </si>
  <si>
    <t>76919</t>
  </si>
  <si>
    <t>Dod+mont P17 mřížka 550/350 vč.všech doplňků viz výpis plastových výrobků, vč.všech přesunů a manipulací</t>
  </si>
  <si>
    <t>76920</t>
  </si>
  <si>
    <t>Dod+mont P18 mřížka 600/175 vč.všech doplňků viz výpis plastových výrobků, vč.všech přesunů a manipulací</t>
  </si>
  <si>
    <t>76921</t>
  </si>
  <si>
    <t>Dod+mont P20 mřížka DN100 vč.všech doplňků viz výpis plastových výrobků, vč.všech přesunů a manipulací</t>
  </si>
  <si>
    <t>784 40 Odstranění maleb</t>
  </si>
  <si>
    <t>784402801R00</t>
  </si>
  <si>
    <t>...oškrabáním, v místnostech do 3,8 m</t>
  </si>
  <si>
    <t>800-784</t>
  </si>
  <si>
    <t>dotčené stěny</t>
  </si>
  <si>
    <t>78401</t>
  </si>
  <si>
    <t>Malba vč.penetrace - dotčené místnosti, vč.olepení konstrukcí páskou</t>
  </si>
  <si>
    <t>2101</t>
  </si>
  <si>
    <t>Dod+mont hromosvodu vč.podpěr,svorek,jímacích tyčí vodič AlMgSi d8</t>
  </si>
  <si>
    <t>21021</t>
  </si>
  <si>
    <t>Revize hromosvodu</t>
  </si>
  <si>
    <t>005211010R</t>
  </si>
  <si>
    <t>Předání a převzetí staveniště</t>
  </si>
  <si>
    <t>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t>
  </si>
  <si>
    <t>Předání a převzetí díla</t>
  </si>
  <si>
    <t>Náklady zhotovitele, které vzniknou v souvislosti s povinnostmi zhotovitele při předání a převzetí díla.</t>
  </si>
  <si>
    <t>Náklady na vyhotovení dokumentace skutečného provedení stavby. Dokumentace bude předána v tištěné formě ve dvou vyhotoveních a v digitální formě na datovém nosiči CD-Rom  v jednom vyhotovení (veškerá dokumetnace v PDF,  výkresová část i ve formátu DWG)</t>
  </si>
  <si>
    <t>005261021R</t>
  </si>
  <si>
    <t>Bankovní záruky za řádné provedení díla</t>
  </si>
  <si>
    <t>005261022R</t>
  </si>
  <si>
    <t>Bankovní záruky za splnění záručních podmínek</t>
  </si>
  <si>
    <t>Náklady zhotovitele spojené se zabezpečením a poskytnutím zajišťovacích bankovních záruk za řádné provedení díla,jak je zadavatel požaduje v obchodních podmínkách.</t>
  </si>
  <si>
    <t>Náklady zhotovitele spojené se zabezpečením a poskytnutím zajišťovacích bankovních záruk za splnění záručních podmínek, jak je zadavatel požaduje v obchodních podmínkách.</t>
  </si>
  <si>
    <t>Realizace úspor energie – areál NPK, a.s., budova X – ambulance a vyšetřovny v Chrudimi</t>
  </si>
  <si>
    <t>ON 001</t>
  </si>
  <si>
    <t>Dodávka a montáž stálé informační tabule pro venkovní prostředí - pamětní deska</t>
  </si>
  <si>
    <t>Pamětní deska z odolného a trvalého materiálu o velikosti 300 x 400 mm, text a barevnost bude určena investorem</t>
  </si>
  <si>
    <t>ON002</t>
  </si>
  <si>
    <t>Dodávka a montáž celobarevného informačního panelu k označení staveniště po dobu stavby</t>
  </si>
  <si>
    <t>Informační plakát formátu A3 k označení staveniště po celou dobu stavby. Plakát bude proveden z materiálu odolného proti povětrnostním podmínkám, text a barevnost bude určena investorem .</t>
  </si>
  <si>
    <t>Náklady zhotovitele, které vzniknou v souvislosti s povinnostmi zhotovitele při předání a převzetí staveniště.</t>
  </si>
  <si>
    <t>005211011R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</si>
</sst>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  <font>
      <b/>
      <sz val="1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7" fillId="0" borderId="47" xfId="0" applyFont="1" applyBorder="1" applyAlignment="1">
      <alignment vertical="top"/>
    </xf>
    <xf numFmtId="0" fontId="18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0" fontId="22" fillId="0" borderId="42" xfId="0" applyNumberFormat="1" applyFont="1" applyBorder="1" applyAlignment="1">
      <alignment horizontal="center" vertical="top" wrapText="1" shrinkToFit="1"/>
    </xf>
    <xf numFmtId="165" fontId="22" fillId="0" borderId="42" xfId="0" applyNumberFormat="1" applyFont="1" applyBorder="1" applyAlignment="1">
      <alignment vertical="top" wrapText="1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8" fillId="0" borderId="80" xfId="0" applyNumberFormat="1" applyFont="1" applyBorder="1" applyAlignment="1">
      <alignment horizontal="left" vertical="top" wrapText="1"/>
    </xf>
    <xf numFmtId="0" fontId="18" fillId="0" borderId="80" xfId="0" applyFont="1" applyBorder="1" applyAlignment="1">
      <alignment horizontal="center" vertical="top" shrinkToFit="1"/>
    </xf>
    <xf numFmtId="165" fontId="18" fillId="0" borderId="80" xfId="0" applyNumberFormat="1" applyFont="1" applyBorder="1" applyAlignment="1">
      <alignment vertical="top" shrinkToFit="1"/>
    </xf>
    <xf numFmtId="4" fontId="18" fillId="5" borderId="80" xfId="0" applyNumberFormat="1" applyFont="1" applyFill="1" applyBorder="1" applyAlignment="1" applyProtection="1">
      <alignment vertical="top" shrinkToFit="1"/>
      <protection locked="0"/>
    </xf>
    <xf numFmtId="4" fontId="18" fillId="0" borderId="80" xfId="0" applyNumberFormat="1" applyFont="1" applyBorder="1" applyAlignment="1">
      <alignment vertical="top" shrinkToFit="1"/>
    </xf>
    <xf numFmtId="4" fontId="18" fillId="0" borderId="50" xfId="0" applyNumberFormat="1" applyFont="1" applyBorder="1" applyAlignment="1">
      <alignment vertical="top" shrinkToFit="1"/>
    </xf>
    <xf numFmtId="4" fontId="18" fillId="0" borderId="39" xfId="0" applyNumberFormat="1" applyFont="1" applyBorder="1" applyAlignment="1">
      <alignment vertical="top" shrinkToFit="1"/>
    </xf>
    <xf numFmtId="0" fontId="0" fillId="0" borderId="42" xfId="0" applyBorder="1"/>
    <xf numFmtId="0" fontId="0" fillId="0" borderId="50" xfId="0" applyBorder="1"/>
    <xf numFmtId="4" fontId="0" fillId="4" borderId="40" xfId="0" applyNumberFormat="1" applyFill="1" applyBorder="1" applyAlignment="1">
      <alignment vertical="top" shrinkToFit="1"/>
    </xf>
    <xf numFmtId="49" fontId="23" fillId="0" borderId="0" xfId="0" applyNumberFormat="1" applyFont="1" applyAlignment="1">
      <alignment horizontal="left"/>
    </xf>
    <xf numFmtId="0" fontId="0" fillId="0" borderId="23" xfId="0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0" fontId="19" fillId="0" borderId="24" xfId="0" applyNumberFormat="1" applyFont="1" applyBorder="1" applyAlignment="1">
      <alignment horizontal="left" vertical="top" wrapText="1"/>
    </xf>
    <xf numFmtId="0" fontId="19" fillId="0" borderId="25" xfId="0" applyNumberFormat="1" applyFont="1" applyBorder="1" applyAlignment="1">
      <alignment vertical="top" wrapText="1" shrinkToFit="1"/>
    </xf>
    <xf numFmtId="165" fontId="19" fillId="0" borderId="25" xfId="0" applyNumberFormat="1" applyFont="1" applyBorder="1" applyAlignment="1">
      <alignment vertical="top" wrapText="1" shrinkToFit="1"/>
    </xf>
    <xf numFmtId="4" fontId="19" fillId="0" borderId="25" xfId="0" applyNumberFormat="1" applyFont="1" applyBorder="1" applyAlignment="1">
      <alignment vertical="top" wrapText="1" shrinkToFit="1"/>
    </xf>
    <xf numFmtId="4" fontId="19" fillId="0" borderId="56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84" t="s">
        <v>0</v>
      </c>
      <c r="C5" s="284"/>
      <c r="D5" s="284"/>
      <c r="E5" s="284"/>
      <c r="F5" s="284"/>
      <c r="G5" s="285"/>
      <c r="H5" s="15"/>
    </row>
    <row r="6" spans="1:8" x14ac:dyDescent="0.2">
      <c r="A6" s="20" t="s">
        <v>6</v>
      </c>
      <c r="B6" s="286"/>
      <c r="C6" s="286"/>
      <c r="D6" s="286"/>
      <c r="E6" s="286"/>
      <c r="F6" s="286"/>
      <c r="G6" s="287"/>
      <c r="H6" s="15"/>
    </row>
    <row r="7" spans="1:8" x14ac:dyDescent="0.2">
      <c r="A7" s="20" t="s">
        <v>7</v>
      </c>
      <c r="B7" s="286"/>
      <c r="C7" s="286"/>
      <c r="D7" s="286"/>
      <c r="E7" s="286"/>
      <c r="F7" s="286"/>
      <c r="G7" s="287"/>
      <c r="H7" s="15"/>
    </row>
    <row r="8" spans="1:8" x14ac:dyDescent="0.2">
      <c r="A8" s="20" t="s">
        <v>8</v>
      </c>
      <c r="B8" s="286"/>
      <c r="C8" s="286"/>
      <c r="D8" s="286"/>
      <c r="E8" s="286"/>
      <c r="F8" s="286"/>
      <c r="G8" s="287"/>
      <c r="H8" s="15"/>
    </row>
    <row r="9" spans="1:8" x14ac:dyDescent="0.2">
      <c r="A9" s="20" t="s">
        <v>9</v>
      </c>
      <c r="B9" s="286"/>
      <c r="C9" s="286"/>
      <c r="D9" s="286"/>
      <c r="E9" s="286"/>
      <c r="F9" s="286"/>
      <c r="G9" s="287"/>
      <c r="H9" s="15"/>
    </row>
    <row r="10" spans="1:8" x14ac:dyDescent="0.2">
      <c r="A10" s="20" t="s">
        <v>10</v>
      </c>
      <c r="B10" s="286"/>
      <c r="C10" s="286"/>
      <c r="D10" s="286"/>
      <c r="E10" s="286"/>
      <c r="F10" s="286"/>
      <c r="G10" s="287"/>
      <c r="H10" s="15"/>
    </row>
    <row r="11" spans="1:8" x14ac:dyDescent="0.2">
      <c r="A11" s="20" t="s">
        <v>11</v>
      </c>
      <c r="B11" s="276"/>
      <c r="C11" s="276"/>
      <c r="D11" s="276"/>
      <c r="E11" s="276"/>
      <c r="F11" s="276"/>
      <c r="G11" s="277"/>
      <c r="H11" s="15"/>
    </row>
    <row r="12" spans="1:8" x14ac:dyDescent="0.2">
      <c r="A12" s="20" t="s">
        <v>12</v>
      </c>
      <c r="B12" s="278"/>
      <c r="C12" s="279"/>
      <c r="D12" s="279"/>
      <c r="E12" s="279"/>
      <c r="F12" s="279"/>
      <c r="G12" s="280"/>
      <c r="H12" s="15"/>
    </row>
    <row r="13" spans="1:8" ht="13.5" thickBot="1" x14ac:dyDescent="0.25">
      <c r="A13" s="21" t="s">
        <v>13</v>
      </c>
      <c r="B13" s="281"/>
      <c r="C13" s="281"/>
      <c r="D13" s="281"/>
      <c r="E13" s="281"/>
      <c r="F13" s="281"/>
      <c r="G13" s="282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83" t="s">
        <v>40</v>
      </c>
      <c r="B17" s="283"/>
      <c r="C17" s="283"/>
      <c r="D17" s="283"/>
      <c r="E17" s="283"/>
      <c r="F17" s="283"/>
      <c r="G17" s="283"/>
      <c r="H17" s="15"/>
    </row>
  </sheetData>
  <sheetProtection password="94F7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61"/>
  <sheetViews>
    <sheetView showGridLines="0" topLeftCell="B1" zoomScaleNormal="100" zoomScaleSheetLayoutView="75" workbookViewId="0">
      <selection activeCell="C54" sqref="C54:I54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274" t="s">
        <v>654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79" t="s">
        <v>43</v>
      </c>
      <c r="H11" s="13" t="s">
        <v>2</v>
      </c>
      <c r="I11" s="81" t="s">
        <v>53</v>
      </c>
      <c r="J11" s="51"/>
    </row>
    <row r="12" spans="1:14" x14ac:dyDescent="0.2">
      <c r="D12" s="79" t="s">
        <v>44</v>
      </c>
      <c r="H12" s="13" t="s">
        <v>3</v>
      </c>
      <c r="I12" s="81" t="s">
        <v>54</v>
      </c>
      <c r="J12" s="51"/>
    </row>
    <row r="13" spans="1:14" ht="12" customHeight="1" x14ac:dyDescent="0.2">
      <c r="C13" s="80" t="s">
        <v>46</v>
      </c>
      <c r="D13" s="79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79" t="s">
        <v>47</v>
      </c>
      <c r="H15" s="13" t="s">
        <v>2</v>
      </c>
      <c r="I15" s="81" t="s">
        <v>51</v>
      </c>
      <c r="J15" s="52"/>
    </row>
    <row r="16" spans="1:14" ht="12" customHeight="1" x14ac:dyDescent="0.2">
      <c r="C16" s="13"/>
      <c r="D16" s="79" t="s">
        <v>48</v>
      </c>
      <c r="H16" s="13" t="s">
        <v>3</v>
      </c>
      <c r="I16" s="81" t="s">
        <v>52</v>
      </c>
      <c r="J16" s="52"/>
    </row>
    <row r="17" spans="1:16" ht="12" customHeight="1" x14ac:dyDescent="0.2">
      <c r="C17" s="80" t="s">
        <v>50</v>
      </c>
      <c r="D17" s="79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2"/>
      <c r="B21" s="83" t="s">
        <v>20</v>
      </c>
      <c r="C21" s="84"/>
      <c r="D21" s="84"/>
      <c r="E21" s="85"/>
      <c r="F21" s="86"/>
      <c r="G21" s="86"/>
      <c r="H21" s="93" t="s">
        <v>21</v>
      </c>
      <c r="I21" s="94" t="s">
        <v>22</v>
      </c>
      <c r="J21" s="95" t="s">
        <v>23</v>
      </c>
    </row>
    <row r="22" spans="1:16" x14ac:dyDescent="0.2">
      <c r="A22" s="90"/>
      <c r="B22" s="90" t="s">
        <v>55</v>
      </c>
      <c r="C22" s="91"/>
      <c r="D22" s="91"/>
      <c r="E22" s="91"/>
      <c r="F22" s="91"/>
      <c r="G22" s="92"/>
      <c r="H22" s="96"/>
      <c r="I22" s="97">
        <v>1</v>
      </c>
      <c r="J22" s="98"/>
    </row>
    <row r="23" spans="1:16" x14ac:dyDescent="0.2">
      <c r="A23" s="90"/>
      <c r="B23" s="90" t="s">
        <v>56</v>
      </c>
      <c r="C23" s="91" t="s">
        <v>57</v>
      </c>
      <c r="D23" s="91"/>
      <c r="E23" s="91"/>
      <c r="F23" s="91"/>
      <c r="G23" s="92"/>
      <c r="H23" s="96" t="s">
        <v>58</v>
      </c>
      <c r="I23" s="97">
        <v>2</v>
      </c>
      <c r="J23" s="98">
        <f>'Rekapitulace Objekt 01'!H22</f>
        <v>0</v>
      </c>
      <c r="O23">
        <f>'Rekapitulace Objekt 01'!O24</f>
        <v>0</v>
      </c>
      <c r="P23">
        <f>'Rekapitulace Objekt 01'!P24</f>
        <v>0</v>
      </c>
    </row>
    <row r="24" spans="1:16" ht="25.5" customHeight="1" x14ac:dyDescent="0.25">
      <c r="A24" s="100"/>
      <c r="B24" s="291" t="s">
        <v>59</v>
      </c>
      <c r="C24" s="292"/>
      <c r="D24" s="292"/>
      <c r="E24" s="292"/>
      <c r="F24" s="101"/>
      <c r="G24" s="102"/>
      <c r="H24" s="103"/>
      <c r="I24" s="104"/>
      <c r="J24" s="99">
        <f>SUM(J22:J23)</f>
        <v>0</v>
      </c>
    </row>
    <row r="25" spans="1:16" ht="13.5" thickBot="1" x14ac:dyDescent="0.25">
      <c r="J25" s="89"/>
    </row>
    <row r="26" spans="1:16" x14ac:dyDescent="0.2">
      <c r="A26" s="116"/>
      <c r="B26" s="117" t="s">
        <v>60</v>
      </c>
      <c r="C26" s="118"/>
      <c r="D26" s="118"/>
      <c r="E26" s="118"/>
      <c r="F26" s="118"/>
      <c r="G26" s="119"/>
      <c r="H26" s="118"/>
      <c r="I26" s="120"/>
      <c r="J26" s="121" t="s">
        <v>23</v>
      </c>
    </row>
    <row r="27" spans="1:16" x14ac:dyDescent="0.2">
      <c r="A27" s="111"/>
      <c r="B27" s="106" t="s">
        <v>61</v>
      </c>
      <c r="C27" s="106"/>
      <c r="D27" s="106"/>
      <c r="E27" s="106">
        <v>15</v>
      </c>
      <c r="F27" s="106" t="s">
        <v>62</v>
      </c>
      <c r="G27" s="108"/>
      <c r="H27" s="106"/>
      <c r="I27" s="107"/>
      <c r="J27" s="114">
        <v>0</v>
      </c>
    </row>
    <row r="28" spans="1:16" x14ac:dyDescent="0.2">
      <c r="A28" s="112"/>
      <c r="B28" s="46" t="s">
        <v>63</v>
      </c>
      <c r="C28" s="46"/>
      <c r="D28" s="46"/>
      <c r="E28" s="46">
        <v>15</v>
      </c>
      <c r="F28" s="46" t="s">
        <v>62</v>
      </c>
      <c r="G28" s="109"/>
      <c r="H28" s="46"/>
      <c r="I28" s="105"/>
      <c r="J28" s="115">
        <f>J27*(E28/100)</f>
        <v>0</v>
      </c>
    </row>
    <row r="29" spans="1:16" x14ac:dyDescent="0.2">
      <c r="A29" s="112"/>
      <c r="B29" s="46" t="s">
        <v>61</v>
      </c>
      <c r="C29" s="46"/>
      <c r="D29" s="46"/>
      <c r="E29" s="46">
        <v>21</v>
      </c>
      <c r="F29" s="46" t="s">
        <v>62</v>
      </c>
      <c r="G29" s="109"/>
      <c r="H29" s="46"/>
      <c r="I29" s="105"/>
      <c r="J29" s="115">
        <f>J24</f>
        <v>0</v>
      </c>
    </row>
    <row r="30" spans="1:16" ht="13.5" thickBot="1" x14ac:dyDescent="0.25">
      <c r="A30" s="113"/>
      <c r="B30" s="39" t="s">
        <v>63</v>
      </c>
      <c r="C30" s="39"/>
      <c r="D30" s="39"/>
      <c r="E30" s="39">
        <v>21</v>
      </c>
      <c r="F30" s="39" t="s">
        <v>62</v>
      </c>
      <c r="G30" s="110"/>
      <c r="H30" s="46"/>
      <c r="I30" s="105"/>
      <c r="J30" s="115">
        <f>J29*(E30/100)</f>
        <v>0</v>
      </c>
    </row>
    <row r="31" spans="1:16" ht="16.5" thickBot="1" x14ac:dyDescent="0.25">
      <c r="A31" s="122"/>
      <c r="B31" s="123" t="s">
        <v>64</v>
      </c>
      <c r="C31" s="124"/>
      <c r="D31" s="124"/>
      <c r="E31" s="124"/>
      <c r="F31" s="124"/>
      <c r="G31" s="124"/>
      <c r="H31" s="125"/>
      <c r="I31" s="126"/>
      <c r="J31" s="127">
        <f>SUM(J27:J30)</f>
        <v>0</v>
      </c>
    </row>
    <row r="40" spans="1:10" ht="15.75" x14ac:dyDescent="0.25">
      <c r="B40" s="128" t="s">
        <v>65</v>
      </c>
    </row>
    <row r="42" spans="1:10" ht="25.5" customHeight="1" x14ac:dyDescent="0.2">
      <c r="A42" s="129"/>
      <c r="B42" s="130" t="s">
        <v>66</v>
      </c>
      <c r="C42" s="131" t="s">
        <v>67</v>
      </c>
      <c r="D42" s="131"/>
      <c r="E42" s="131"/>
      <c r="F42" s="131"/>
      <c r="G42" s="132"/>
      <c r="H42" s="132"/>
      <c r="I42" s="132"/>
      <c r="J42" s="133" t="s">
        <v>68</v>
      </c>
    </row>
    <row r="43" spans="1:10" ht="25.5" customHeight="1" x14ac:dyDescent="0.2">
      <c r="A43" s="134"/>
      <c r="B43" s="135" t="s">
        <v>69</v>
      </c>
      <c r="C43" s="293" t="s">
        <v>70</v>
      </c>
      <c r="D43" s="293"/>
      <c r="E43" s="293"/>
      <c r="F43" s="294"/>
      <c r="G43" s="295"/>
      <c r="H43" s="295"/>
      <c r="I43" s="295"/>
      <c r="J43" s="136">
        <f>'01 1 Pol'!F8</f>
        <v>0</v>
      </c>
    </row>
    <row r="44" spans="1:10" ht="25.5" customHeight="1" x14ac:dyDescent="0.2">
      <c r="A44" s="134"/>
      <c r="B44" s="134" t="s">
        <v>71</v>
      </c>
      <c r="C44" s="288" t="s">
        <v>72</v>
      </c>
      <c r="D44" s="288"/>
      <c r="E44" s="288"/>
      <c r="F44" s="289"/>
      <c r="G44" s="290"/>
      <c r="H44" s="290"/>
      <c r="I44" s="290"/>
      <c r="J44" s="137">
        <f>'01 1 Pol'!F26</f>
        <v>0</v>
      </c>
    </row>
    <row r="45" spans="1:10" ht="25.5" customHeight="1" x14ac:dyDescent="0.2">
      <c r="A45" s="134"/>
      <c r="B45" s="134" t="s">
        <v>73</v>
      </c>
      <c r="C45" s="288" t="s">
        <v>74</v>
      </c>
      <c r="D45" s="288"/>
      <c r="E45" s="288"/>
      <c r="F45" s="289"/>
      <c r="G45" s="290"/>
      <c r="H45" s="290"/>
      <c r="I45" s="290"/>
      <c r="J45" s="137">
        <f>'01 1 Pol'!F80</f>
        <v>0</v>
      </c>
    </row>
    <row r="46" spans="1:10" ht="25.5" customHeight="1" x14ac:dyDescent="0.2">
      <c r="A46" s="134"/>
      <c r="B46" s="134" t="s">
        <v>75</v>
      </c>
      <c r="C46" s="288" t="s">
        <v>76</v>
      </c>
      <c r="D46" s="288"/>
      <c r="E46" s="288"/>
      <c r="F46" s="289"/>
      <c r="G46" s="290"/>
      <c r="H46" s="290"/>
      <c r="I46" s="290"/>
      <c r="J46" s="137">
        <f>'01 1 Pol'!F148</f>
        <v>0</v>
      </c>
    </row>
    <row r="47" spans="1:10" ht="25.5" customHeight="1" x14ac:dyDescent="0.2">
      <c r="A47" s="134"/>
      <c r="B47" s="134" t="s">
        <v>77</v>
      </c>
      <c r="C47" s="288" t="s">
        <v>78</v>
      </c>
      <c r="D47" s="288"/>
      <c r="E47" s="288"/>
      <c r="F47" s="289"/>
      <c r="G47" s="290"/>
      <c r="H47" s="290"/>
      <c r="I47" s="290"/>
      <c r="J47" s="137">
        <f>'01 1 Pol'!F184</f>
        <v>0</v>
      </c>
    </row>
    <row r="48" spans="1:10" ht="25.5" customHeight="1" x14ac:dyDescent="0.2">
      <c r="A48" s="134"/>
      <c r="B48" s="134" t="s">
        <v>79</v>
      </c>
      <c r="C48" s="288" t="s">
        <v>80</v>
      </c>
      <c r="D48" s="288"/>
      <c r="E48" s="288"/>
      <c r="F48" s="289"/>
      <c r="G48" s="290"/>
      <c r="H48" s="290"/>
      <c r="I48" s="290"/>
      <c r="J48" s="137">
        <f>'01 1 Pol'!F191</f>
        <v>0</v>
      </c>
    </row>
    <row r="49" spans="1:10" ht="25.5" customHeight="1" x14ac:dyDescent="0.2">
      <c r="A49" s="134"/>
      <c r="B49" s="134" t="s">
        <v>81</v>
      </c>
      <c r="C49" s="288" t="s">
        <v>82</v>
      </c>
      <c r="D49" s="288"/>
      <c r="E49" s="288"/>
      <c r="F49" s="289"/>
      <c r="G49" s="290"/>
      <c r="H49" s="290"/>
      <c r="I49" s="290"/>
      <c r="J49" s="137">
        <f>'01 1 Pol'!F288</f>
        <v>0</v>
      </c>
    </row>
    <row r="50" spans="1:10" ht="25.5" customHeight="1" x14ac:dyDescent="0.2">
      <c r="A50" s="134"/>
      <c r="B50" s="134" t="s">
        <v>83</v>
      </c>
      <c r="C50" s="288" t="s">
        <v>84</v>
      </c>
      <c r="D50" s="288"/>
      <c r="E50" s="288"/>
      <c r="F50" s="289"/>
      <c r="G50" s="290"/>
      <c r="H50" s="290"/>
      <c r="I50" s="290"/>
      <c r="J50" s="137">
        <f>'01 1 Pol'!F293</f>
        <v>0</v>
      </c>
    </row>
    <row r="51" spans="1:10" ht="25.5" customHeight="1" x14ac:dyDescent="0.2">
      <c r="A51" s="134"/>
      <c r="B51" s="134" t="s">
        <v>85</v>
      </c>
      <c r="C51" s="288" t="s">
        <v>86</v>
      </c>
      <c r="D51" s="288"/>
      <c r="E51" s="288"/>
      <c r="F51" s="289"/>
      <c r="G51" s="290"/>
      <c r="H51" s="290"/>
      <c r="I51" s="290"/>
      <c r="J51" s="137">
        <f>'01 1 Pol'!F302</f>
        <v>0</v>
      </c>
    </row>
    <row r="52" spans="1:10" ht="25.5" customHeight="1" x14ac:dyDescent="0.2">
      <c r="A52" s="134"/>
      <c r="B52" s="134" t="s">
        <v>87</v>
      </c>
      <c r="C52" s="288" t="s">
        <v>88</v>
      </c>
      <c r="D52" s="288"/>
      <c r="E52" s="288"/>
      <c r="F52" s="289"/>
      <c r="G52" s="290"/>
      <c r="H52" s="290"/>
      <c r="I52" s="290"/>
      <c r="J52" s="137">
        <f>'01 1 Pol'!F318</f>
        <v>0</v>
      </c>
    </row>
    <row r="53" spans="1:10" ht="25.5" customHeight="1" x14ac:dyDescent="0.2">
      <c r="A53" s="134"/>
      <c r="B53" s="134" t="s">
        <v>89</v>
      </c>
      <c r="C53" s="288" t="s">
        <v>90</v>
      </c>
      <c r="D53" s="288"/>
      <c r="E53" s="288"/>
      <c r="F53" s="289"/>
      <c r="G53" s="290"/>
      <c r="H53" s="290"/>
      <c r="I53" s="290"/>
      <c r="J53" s="137">
        <f>'01 1 Pol'!F328</f>
        <v>0</v>
      </c>
    </row>
    <row r="54" spans="1:10" ht="25.5" customHeight="1" x14ac:dyDescent="0.2">
      <c r="A54" s="134"/>
      <c r="B54" s="134" t="s">
        <v>91</v>
      </c>
      <c r="C54" s="288" t="s">
        <v>92</v>
      </c>
      <c r="D54" s="288"/>
      <c r="E54" s="288"/>
      <c r="F54" s="289"/>
      <c r="G54" s="290"/>
      <c r="H54" s="290"/>
      <c r="I54" s="290"/>
      <c r="J54" s="137">
        <f>'01 1 Pol'!F352</f>
        <v>0</v>
      </c>
    </row>
    <row r="55" spans="1:10" ht="25.5" customHeight="1" x14ac:dyDescent="0.2">
      <c r="A55" s="134"/>
      <c r="B55" s="134" t="s">
        <v>93</v>
      </c>
      <c r="C55" s="288" t="s">
        <v>94</v>
      </c>
      <c r="D55" s="288"/>
      <c r="E55" s="288"/>
      <c r="F55" s="289"/>
      <c r="G55" s="290"/>
      <c r="H55" s="290"/>
      <c r="I55" s="290"/>
      <c r="J55" s="137">
        <f>'01 1 Pol'!F357</f>
        <v>0</v>
      </c>
    </row>
    <row r="56" spans="1:10" ht="25.5" customHeight="1" x14ac:dyDescent="0.2">
      <c r="A56" s="134"/>
      <c r="B56" s="134" t="s">
        <v>95</v>
      </c>
      <c r="C56" s="288" t="s">
        <v>96</v>
      </c>
      <c r="D56" s="288"/>
      <c r="E56" s="288"/>
      <c r="F56" s="289"/>
      <c r="G56" s="290"/>
      <c r="H56" s="290"/>
      <c r="I56" s="290"/>
      <c r="J56" s="137">
        <f>'01 0 Pol'!F8</f>
        <v>0</v>
      </c>
    </row>
    <row r="57" spans="1:10" ht="25.5" customHeight="1" x14ac:dyDescent="0.2">
      <c r="A57" s="134"/>
      <c r="B57" s="138" t="s">
        <v>97</v>
      </c>
      <c r="C57" s="296" t="s">
        <v>98</v>
      </c>
      <c r="D57" s="296"/>
      <c r="E57" s="296"/>
      <c r="F57" s="297"/>
      <c r="G57" s="298"/>
      <c r="H57" s="298"/>
      <c r="I57" s="298"/>
      <c r="J57" s="139">
        <f>'01 0 Pol'!F15</f>
        <v>0</v>
      </c>
    </row>
    <row r="58" spans="1:10" ht="25.5" customHeight="1" x14ac:dyDescent="0.2">
      <c r="A58" s="140"/>
      <c r="B58" s="141" t="s">
        <v>99</v>
      </c>
      <c r="C58" s="142"/>
      <c r="D58" s="142"/>
      <c r="E58" s="142"/>
      <c r="F58" s="143"/>
      <c r="G58" s="144"/>
      <c r="H58" s="144"/>
      <c r="I58" s="144"/>
      <c r="J58" s="145">
        <f>SUM(J43:J57)</f>
        <v>0</v>
      </c>
    </row>
    <row r="59" spans="1:10" x14ac:dyDescent="0.2">
      <c r="A59" s="87"/>
      <c r="B59" s="87"/>
      <c r="C59" s="87"/>
      <c r="D59" s="87"/>
      <c r="E59" s="87"/>
      <c r="F59" s="87"/>
      <c r="G59" s="88"/>
      <c r="H59" s="87"/>
      <c r="I59" s="88"/>
      <c r="J59" s="89"/>
    </row>
    <row r="60" spans="1:10" x14ac:dyDescent="0.2">
      <c r="A60" s="87"/>
      <c r="B60" s="87"/>
      <c r="C60" s="87"/>
      <c r="D60" s="87"/>
      <c r="E60" s="87"/>
      <c r="F60" s="87"/>
      <c r="G60" s="88"/>
      <c r="H60" s="87"/>
      <c r="I60" s="88"/>
      <c r="J60" s="89"/>
    </row>
    <row r="61" spans="1:10" x14ac:dyDescent="0.2">
      <c r="A61" s="87"/>
      <c r="B61" s="87"/>
      <c r="C61" s="87"/>
      <c r="D61" s="87"/>
      <c r="E61" s="87"/>
      <c r="F61" s="87"/>
      <c r="G61" s="88"/>
      <c r="H61" s="87"/>
      <c r="I61" s="88"/>
      <c r="J61" s="89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">
    <mergeCell ref="C54:I54"/>
    <mergeCell ref="C55:I55"/>
    <mergeCell ref="C56:I56"/>
    <mergeCell ref="C57:I57"/>
    <mergeCell ref="C48:I48"/>
    <mergeCell ref="C49:I49"/>
    <mergeCell ref="C50:I50"/>
    <mergeCell ref="C51:I51"/>
    <mergeCell ref="C52:I52"/>
    <mergeCell ref="C53:I53"/>
    <mergeCell ref="C47:I47"/>
    <mergeCell ref="B24:E24"/>
    <mergeCell ref="C43:I43"/>
    <mergeCell ref="C44:I44"/>
    <mergeCell ref="C45:I45"/>
    <mergeCell ref="C46:I46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KANIA001</v>
      </c>
      <c r="C1" s="31" t="str">
        <f>Stavba!NazevStavby</f>
        <v>Realizace úspor energie – areál NPK, a.s., budova X – ambulance a vyšetřovny v Chrudimi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300"/>
      <c r="D2" s="300"/>
      <c r="E2" s="300"/>
      <c r="F2" s="300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99" t="s">
        <v>17</v>
      </c>
      <c r="B4" s="299"/>
      <c r="C4" s="299"/>
      <c r="D4" s="299"/>
      <c r="E4" s="299"/>
      <c r="F4" s="299"/>
      <c r="G4" s="299"/>
      <c r="H4" s="299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301">
        <f>C2</f>
        <v>0</v>
      </c>
      <c r="C7" s="302"/>
      <c r="D7" s="302"/>
      <c r="E7" s="302"/>
      <c r="F7" s="302"/>
      <c r="G7" s="302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94F7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03" t="s">
        <v>29</v>
      </c>
      <c r="B1" s="303"/>
      <c r="C1" s="304"/>
      <c r="D1" s="303"/>
      <c r="E1" s="303"/>
      <c r="F1" s="303"/>
      <c r="G1" s="303"/>
    </row>
    <row r="2" spans="1:7" ht="13.5" thickTop="1" x14ac:dyDescent="0.2">
      <c r="A2" s="55" t="s">
        <v>30</v>
      </c>
      <c r="B2" s="56"/>
      <c r="C2" s="305"/>
      <c r="D2" s="305"/>
      <c r="E2" s="305"/>
      <c r="F2" s="305"/>
      <c r="G2" s="306"/>
    </row>
    <row r="3" spans="1:7" x14ac:dyDescent="0.2">
      <c r="A3" s="57" t="s">
        <v>31</v>
      </c>
      <c r="B3" s="58"/>
      <c r="C3" s="307"/>
      <c r="D3" s="307"/>
      <c r="E3" s="307"/>
      <c r="F3" s="307"/>
      <c r="G3" s="308"/>
    </row>
    <row r="4" spans="1:7" ht="13.5" thickBot="1" x14ac:dyDescent="0.25">
      <c r="A4" s="59" t="s">
        <v>32</v>
      </c>
      <c r="B4" s="60"/>
      <c r="C4" s="309"/>
      <c r="D4" s="309"/>
      <c r="E4" s="309"/>
      <c r="F4" s="309"/>
      <c r="G4" s="310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94F7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2"/>
  <sheetViews>
    <sheetView showGridLines="0" topLeftCell="A22" workbookViewId="0">
      <selection activeCell="E48" sqref="E48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KANIA001</v>
      </c>
      <c r="C1" s="31" t="str">
        <f>Stavba!NazevStavby</f>
        <v>Realizace úspor energie – areál NPK, a.s., budova X – ambulance a vyšetřovny v Chrudimi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28</v>
      </c>
      <c r="B2" s="146" t="s">
        <v>56</v>
      </c>
      <c r="C2" s="311" t="s">
        <v>57</v>
      </c>
      <c r="D2" s="300"/>
      <c r="E2" s="300"/>
      <c r="F2" s="300"/>
      <c r="G2" s="26" t="s">
        <v>15</v>
      </c>
      <c r="H2" s="147" t="s">
        <v>58</v>
      </c>
      <c r="O2" s="8" t="s">
        <v>100</v>
      </c>
    </row>
    <row r="3" spans="1:15" ht="13.9" customHeight="1" thickTop="1" x14ac:dyDescent="0.2">
      <c r="H3" s="35"/>
    </row>
    <row r="4" spans="1:15" ht="17.45" customHeight="1" x14ac:dyDescent="0.25">
      <c r="A4" s="299" t="s">
        <v>17</v>
      </c>
      <c r="B4" s="299"/>
      <c r="C4" s="299"/>
      <c r="D4" s="299"/>
      <c r="E4" s="299"/>
      <c r="F4" s="299"/>
      <c r="G4" s="299"/>
      <c r="H4" s="299"/>
    </row>
    <row r="5" spans="1:15" ht="13.15" customHeight="1" x14ac:dyDescent="0.2">
      <c r="H5" s="35"/>
    </row>
    <row r="6" spans="1:15" ht="15.6" customHeight="1" x14ac:dyDescent="0.25">
      <c r="A6" s="32" t="s">
        <v>25</v>
      </c>
      <c r="B6" s="29" t="str">
        <f>B2</f>
        <v>01</v>
      </c>
      <c r="H6" s="35"/>
    </row>
    <row r="7" spans="1:15" ht="15.6" customHeight="1" x14ac:dyDescent="0.25">
      <c r="B7" s="301" t="str">
        <f>C2</f>
        <v>Budova X-ambulance a vyšetřovny v Chrudimi</v>
      </c>
      <c r="C7" s="302"/>
      <c r="D7" s="302"/>
      <c r="E7" s="302"/>
      <c r="F7" s="302"/>
      <c r="G7" s="302"/>
      <c r="H7" s="35"/>
    </row>
    <row r="8" spans="1:15" ht="13.15" customHeight="1" x14ac:dyDescent="0.2">
      <c r="H8" s="35"/>
    </row>
    <row r="9" spans="1:15" ht="12.75" customHeight="1" x14ac:dyDescent="0.2">
      <c r="A9" s="32" t="s">
        <v>27</v>
      </c>
      <c r="B9" s="148" t="s">
        <v>101</v>
      </c>
      <c r="C9" s="148" t="s">
        <v>102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48" t="s">
        <v>103</v>
      </c>
      <c r="C10" s="148" t="s">
        <v>104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148" t="s">
        <v>105</v>
      </c>
      <c r="C12" s="148" t="s">
        <v>106</v>
      </c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148" t="s">
        <v>58</v>
      </c>
      <c r="C14" s="148" t="s">
        <v>107</v>
      </c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 t="s">
        <v>108</v>
      </c>
      <c r="B16" s="32"/>
      <c r="C16" s="148" t="s">
        <v>109</v>
      </c>
      <c r="D16" s="32"/>
      <c r="E16" s="32"/>
      <c r="F16" s="32"/>
      <c r="G16" s="32"/>
      <c r="H16" s="36"/>
      <c r="I16" s="32"/>
      <c r="J16" s="32"/>
    </row>
    <row r="17" spans="1:55" ht="12.75" customHeight="1" x14ac:dyDescent="0.2">
      <c r="A17" s="32"/>
      <c r="B17" s="32"/>
      <c r="C17" s="32"/>
      <c r="D17" s="32"/>
      <c r="E17" s="32"/>
      <c r="F17" s="32"/>
      <c r="G17" s="32"/>
      <c r="H17" s="36"/>
      <c r="I17" s="32"/>
      <c r="J17" s="32"/>
    </row>
    <row r="18" spans="1:55" ht="12.75" customHeight="1" thickBot="1" x14ac:dyDescent="0.25">
      <c r="A18" s="149" t="s">
        <v>110</v>
      </c>
      <c r="B18" s="150"/>
      <c r="C18" s="150"/>
      <c r="D18" s="150"/>
      <c r="E18" s="150"/>
      <c r="F18" s="150"/>
      <c r="G18" s="150"/>
      <c r="H18" s="151"/>
      <c r="I18" s="32"/>
      <c r="J18" s="32"/>
    </row>
    <row r="19" spans="1:55" ht="12.75" customHeight="1" x14ac:dyDescent="0.2">
      <c r="A19" s="159" t="s">
        <v>111</v>
      </c>
      <c r="B19" s="160"/>
      <c r="C19" s="161"/>
      <c r="D19" s="161"/>
      <c r="E19" s="161"/>
      <c r="F19" s="161"/>
      <c r="G19" s="162"/>
      <c r="H19" s="163" t="s">
        <v>112</v>
      </c>
      <c r="I19" s="32"/>
      <c r="J19" s="32"/>
    </row>
    <row r="20" spans="1:55" ht="12.75" customHeight="1" x14ac:dyDescent="0.2">
      <c r="A20" s="157" t="s">
        <v>113</v>
      </c>
      <c r="B20" s="155" t="s">
        <v>114</v>
      </c>
      <c r="C20" s="154"/>
      <c r="D20" s="154"/>
      <c r="E20" s="154"/>
      <c r="F20" s="154"/>
      <c r="G20" s="156"/>
      <c r="H20" s="158">
        <f>'01 0 Pol'!G37</f>
        <v>0</v>
      </c>
      <c r="I20" s="32"/>
      <c r="J20" s="32"/>
      <c r="O20" t="e">
        <f>'01 0 Pol'!#REF!</f>
        <v>#REF!</v>
      </c>
      <c r="P20" t="e">
        <f>'01 0 Pol'!#REF!</f>
        <v>#REF!</v>
      </c>
    </row>
    <row r="21" spans="1:55" ht="12.75" customHeight="1" x14ac:dyDescent="0.2">
      <c r="A21" s="157" t="s">
        <v>69</v>
      </c>
      <c r="B21" s="155" t="s">
        <v>115</v>
      </c>
      <c r="C21" s="154"/>
      <c r="D21" s="154"/>
      <c r="E21" s="154"/>
      <c r="F21" s="154"/>
      <c r="G21" s="156"/>
      <c r="H21" s="158">
        <f>'01 1 Pol'!G361</f>
        <v>0</v>
      </c>
      <c r="I21" s="32"/>
      <c r="J21" s="32"/>
      <c r="O21">
        <f>'01 1 Pol'!AN362</f>
        <v>0</v>
      </c>
      <c r="P21">
        <f>'01 1 Pol'!AO362</f>
        <v>0</v>
      </c>
    </row>
    <row r="22" spans="1:55" ht="12.75" customHeight="1" thickBot="1" x14ac:dyDescent="0.25">
      <c r="A22" s="164"/>
      <c r="B22" s="165" t="s">
        <v>116</v>
      </c>
      <c r="C22" s="166"/>
      <c r="D22" s="167" t="str">
        <f>B2</f>
        <v>01</v>
      </c>
      <c r="E22" s="166"/>
      <c r="F22" s="166"/>
      <c r="G22" s="168"/>
      <c r="H22" s="169">
        <f>SUM(H20:H21)</f>
        <v>0</v>
      </c>
      <c r="I22" s="32"/>
      <c r="J22" s="32"/>
    </row>
    <row r="23" spans="1:55" ht="12.75" customHeight="1" thickBot="1" x14ac:dyDescent="0.25">
      <c r="A23" s="32"/>
      <c r="B23" s="32"/>
      <c r="C23" s="32"/>
      <c r="D23" s="32"/>
      <c r="E23" s="32"/>
      <c r="F23" s="32"/>
      <c r="G23" s="32"/>
      <c r="H23" s="170"/>
      <c r="I23" s="32"/>
      <c r="J23" s="32"/>
    </row>
    <row r="24" spans="1:55" ht="12.75" customHeight="1" x14ac:dyDescent="0.2">
      <c r="A24" s="180"/>
      <c r="B24" s="181"/>
      <c r="C24" s="181"/>
      <c r="D24" s="181"/>
      <c r="E24" s="182"/>
      <c r="F24" s="181"/>
      <c r="G24" s="181"/>
      <c r="H24" s="183" t="s">
        <v>60</v>
      </c>
      <c r="I24" s="32"/>
      <c r="J24" s="32"/>
      <c r="O24" s="35">
        <f>H25</f>
        <v>0</v>
      </c>
      <c r="P24" s="35">
        <f>H27</f>
        <v>0</v>
      </c>
    </row>
    <row r="25" spans="1:55" ht="12.75" customHeight="1" x14ac:dyDescent="0.2">
      <c r="A25" s="175" t="s">
        <v>61</v>
      </c>
      <c r="B25" s="171"/>
      <c r="C25" s="171"/>
      <c r="D25" s="171">
        <v>15</v>
      </c>
      <c r="E25" s="172" t="s">
        <v>62</v>
      </c>
      <c r="F25" s="171"/>
      <c r="G25" s="171"/>
      <c r="H25" s="178">
        <v>0</v>
      </c>
      <c r="I25" s="32"/>
      <c r="J25" s="32"/>
    </row>
    <row r="26" spans="1:55" ht="12.75" customHeight="1" x14ac:dyDescent="0.2">
      <c r="A26" s="176" t="s">
        <v>63</v>
      </c>
      <c r="B26" s="152"/>
      <c r="C26" s="152"/>
      <c r="D26" s="152">
        <v>15</v>
      </c>
      <c r="E26" s="173" t="s">
        <v>62</v>
      </c>
      <c r="F26" s="152"/>
      <c r="G26" s="152"/>
      <c r="H26" s="179">
        <f>H25*(D26/100)</f>
        <v>0</v>
      </c>
      <c r="I26" s="32"/>
      <c r="J26" s="32"/>
    </row>
    <row r="27" spans="1:55" ht="12.75" customHeight="1" x14ac:dyDescent="0.2">
      <c r="A27" s="176" t="s">
        <v>61</v>
      </c>
      <c r="B27" s="152"/>
      <c r="C27" s="152"/>
      <c r="D27" s="152">
        <v>21</v>
      </c>
      <c r="E27" s="173" t="s">
        <v>62</v>
      </c>
      <c r="F27" s="152"/>
      <c r="G27" s="152"/>
      <c r="H27" s="179">
        <f>H22</f>
        <v>0</v>
      </c>
      <c r="I27" s="32"/>
      <c r="J27" s="32"/>
    </row>
    <row r="28" spans="1:55" ht="12.75" customHeight="1" thickBot="1" x14ac:dyDescent="0.25">
      <c r="A28" s="177" t="s">
        <v>63</v>
      </c>
      <c r="B28" s="153"/>
      <c r="C28" s="153"/>
      <c r="D28" s="153">
        <v>21</v>
      </c>
      <c r="E28" s="174" t="s">
        <v>62</v>
      </c>
      <c r="F28" s="152"/>
      <c r="G28" s="152"/>
      <c r="H28" s="179">
        <f>H27*(D28/100)</f>
        <v>0</v>
      </c>
      <c r="I28" s="32"/>
      <c r="J28" s="32"/>
    </row>
    <row r="29" spans="1:55" ht="12.75" customHeight="1" thickBot="1" x14ac:dyDescent="0.25">
      <c r="A29" s="184" t="s">
        <v>117</v>
      </c>
      <c r="B29" s="185"/>
      <c r="C29" s="185"/>
      <c r="D29" s="185"/>
      <c r="E29" s="185"/>
      <c r="F29" s="186"/>
      <c r="G29" s="187"/>
      <c r="H29" s="188">
        <f>SUM(H25:H28)</f>
        <v>0</v>
      </c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3.5" thickBot="1" x14ac:dyDescent="0.25">
      <c r="A31" s="149" t="s">
        <v>151</v>
      </c>
      <c r="B31" s="150"/>
      <c r="C31" s="150"/>
      <c r="D31" s="215" t="s">
        <v>113</v>
      </c>
      <c r="E31" s="312" t="s">
        <v>114</v>
      </c>
      <c r="F31" s="312"/>
      <c r="G31" s="312"/>
      <c r="H31" s="312"/>
      <c r="I31" s="32"/>
      <c r="J31" s="32"/>
      <c r="BC31" s="256" t="str">
        <f>E31</f>
        <v>Vedlejší a ostatní náklady</v>
      </c>
    </row>
    <row r="32" spans="1:55" ht="12.75" customHeight="1" x14ac:dyDescent="0.2">
      <c r="A32" s="159" t="s">
        <v>152</v>
      </c>
      <c r="B32" s="160"/>
      <c r="C32" s="161"/>
      <c r="D32" s="161"/>
      <c r="E32" s="161"/>
      <c r="F32" s="161"/>
      <c r="G32" s="162"/>
      <c r="H32" s="163" t="s">
        <v>112</v>
      </c>
      <c r="I32" s="32"/>
      <c r="J32" s="32"/>
    </row>
    <row r="33" spans="1:55" ht="12.75" customHeight="1" x14ac:dyDescent="0.2">
      <c r="A33" s="157" t="s">
        <v>95</v>
      </c>
      <c r="B33" s="155" t="s">
        <v>96</v>
      </c>
      <c r="C33" s="154"/>
      <c r="D33" s="154"/>
      <c r="E33" s="154"/>
      <c r="F33" s="154"/>
      <c r="G33" s="156"/>
      <c r="H33" s="257">
        <f>'01 0 Pol'!F8</f>
        <v>0</v>
      </c>
      <c r="I33" s="32"/>
      <c r="J33" s="32"/>
    </row>
    <row r="34" spans="1:55" ht="12.75" customHeight="1" x14ac:dyDescent="0.2">
      <c r="A34" s="157" t="s">
        <v>97</v>
      </c>
      <c r="B34" s="155" t="s">
        <v>98</v>
      </c>
      <c r="C34" s="154"/>
      <c r="D34" s="154"/>
      <c r="E34" s="154"/>
      <c r="F34" s="154"/>
      <c r="G34" s="156"/>
      <c r="H34" s="257">
        <f>'01 0 Pol'!F15</f>
        <v>0</v>
      </c>
      <c r="I34" s="32"/>
      <c r="J34" s="32"/>
    </row>
    <row r="35" spans="1:55" ht="12.75" customHeight="1" thickBot="1" x14ac:dyDescent="0.25">
      <c r="A35" s="164"/>
      <c r="B35" s="165" t="s">
        <v>153</v>
      </c>
      <c r="C35" s="166"/>
      <c r="D35" s="167" t="str">
        <f>D31</f>
        <v>0</v>
      </c>
      <c r="E35" s="166"/>
      <c r="F35" s="166"/>
      <c r="G35" s="168"/>
      <c r="H35" s="258">
        <f>SUM(H33:H34)</f>
        <v>0</v>
      </c>
      <c r="I35" s="32"/>
      <c r="J35" s="32"/>
    </row>
    <row r="36" spans="1:55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55" ht="13.5" thickBot="1" x14ac:dyDescent="0.25">
      <c r="A37" s="149" t="s">
        <v>151</v>
      </c>
      <c r="B37" s="150"/>
      <c r="C37" s="150"/>
      <c r="D37" s="215" t="s">
        <v>69</v>
      </c>
      <c r="E37" s="312" t="s">
        <v>115</v>
      </c>
      <c r="F37" s="312"/>
      <c r="G37" s="312"/>
      <c r="H37" s="312"/>
      <c r="I37" s="32"/>
      <c r="J37" s="32"/>
      <c r="BC37" s="256" t="str">
        <f>E37</f>
        <v>Spojovací krček</v>
      </c>
    </row>
    <row r="38" spans="1:55" ht="12.75" customHeight="1" x14ac:dyDescent="0.2">
      <c r="A38" s="159" t="s">
        <v>152</v>
      </c>
      <c r="B38" s="160"/>
      <c r="C38" s="161"/>
      <c r="D38" s="161"/>
      <c r="E38" s="161"/>
      <c r="F38" s="161"/>
      <c r="G38" s="162"/>
      <c r="H38" s="163" t="s">
        <v>112</v>
      </c>
      <c r="I38" s="32"/>
      <c r="J38" s="32"/>
    </row>
    <row r="39" spans="1:55" ht="12.75" customHeight="1" x14ac:dyDescent="0.2">
      <c r="A39" s="157" t="s">
        <v>69</v>
      </c>
      <c r="B39" s="155" t="s">
        <v>70</v>
      </c>
      <c r="C39" s="154"/>
      <c r="D39" s="154"/>
      <c r="E39" s="154"/>
      <c r="F39" s="154"/>
      <c r="G39" s="156"/>
      <c r="H39" s="257">
        <f>'01 1 Pol'!F8</f>
        <v>0</v>
      </c>
      <c r="I39" s="32"/>
      <c r="J39" s="32"/>
    </row>
    <row r="40" spans="1:55" ht="12.75" customHeight="1" x14ac:dyDescent="0.2">
      <c r="A40" s="157" t="s">
        <v>71</v>
      </c>
      <c r="B40" s="155" t="s">
        <v>72</v>
      </c>
      <c r="C40" s="154"/>
      <c r="D40" s="154"/>
      <c r="E40" s="154"/>
      <c r="F40" s="154"/>
      <c r="G40" s="156"/>
      <c r="H40" s="257">
        <f>'01 1 Pol'!F26</f>
        <v>0</v>
      </c>
      <c r="I40" s="32"/>
      <c r="J40" s="32"/>
    </row>
    <row r="41" spans="1:55" ht="12.75" customHeight="1" x14ac:dyDescent="0.2">
      <c r="A41" s="157" t="s">
        <v>73</v>
      </c>
      <c r="B41" s="155" t="s">
        <v>74</v>
      </c>
      <c r="C41" s="154"/>
      <c r="D41" s="154"/>
      <c r="E41" s="154"/>
      <c r="F41" s="154"/>
      <c r="G41" s="156"/>
      <c r="H41" s="257">
        <f>'01 1 Pol'!F80</f>
        <v>0</v>
      </c>
      <c r="I41" s="32"/>
      <c r="J41" s="32"/>
    </row>
    <row r="42" spans="1:55" ht="12.75" customHeight="1" x14ac:dyDescent="0.2">
      <c r="A42" s="157" t="s">
        <v>75</v>
      </c>
      <c r="B42" s="155" t="s">
        <v>76</v>
      </c>
      <c r="C42" s="154"/>
      <c r="D42" s="154"/>
      <c r="E42" s="154"/>
      <c r="F42" s="154"/>
      <c r="G42" s="156"/>
      <c r="H42" s="257">
        <f>'01 1 Pol'!F148</f>
        <v>0</v>
      </c>
      <c r="I42" s="32"/>
      <c r="J42" s="32"/>
    </row>
    <row r="43" spans="1:55" ht="12.75" customHeight="1" x14ac:dyDescent="0.2">
      <c r="A43" s="157" t="s">
        <v>77</v>
      </c>
      <c r="B43" s="155" t="s">
        <v>78</v>
      </c>
      <c r="C43" s="154"/>
      <c r="D43" s="154"/>
      <c r="E43" s="154"/>
      <c r="F43" s="154"/>
      <c r="G43" s="156"/>
      <c r="H43" s="257">
        <f>'01 1 Pol'!F184</f>
        <v>0</v>
      </c>
      <c r="I43" s="32"/>
      <c r="J43" s="32"/>
    </row>
    <row r="44" spans="1:55" ht="12.75" customHeight="1" x14ac:dyDescent="0.2">
      <c r="A44" s="157" t="s">
        <v>79</v>
      </c>
      <c r="B44" s="155" t="s">
        <v>80</v>
      </c>
      <c r="C44" s="154"/>
      <c r="D44" s="154"/>
      <c r="E44" s="154"/>
      <c r="F44" s="154"/>
      <c r="G44" s="156"/>
      <c r="H44" s="257">
        <f>'01 1 Pol'!F191</f>
        <v>0</v>
      </c>
      <c r="I44" s="32"/>
      <c r="J44" s="32"/>
    </row>
    <row r="45" spans="1:55" ht="12.75" customHeight="1" x14ac:dyDescent="0.2">
      <c r="A45" s="157" t="s">
        <v>81</v>
      </c>
      <c r="B45" s="155" t="s">
        <v>82</v>
      </c>
      <c r="C45" s="154"/>
      <c r="D45" s="154"/>
      <c r="E45" s="154"/>
      <c r="F45" s="154"/>
      <c r="G45" s="156"/>
      <c r="H45" s="257">
        <f>'01 1 Pol'!F288</f>
        <v>0</v>
      </c>
      <c r="I45" s="32"/>
      <c r="J45" s="32"/>
    </row>
    <row r="46" spans="1:55" ht="12.75" customHeight="1" x14ac:dyDescent="0.2">
      <c r="A46" s="157" t="s">
        <v>83</v>
      </c>
      <c r="B46" s="155" t="s">
        <v>84</v>
      </c>
      <c r="C46" s="154"/>
      <c r="D46" s="154"/>
      <c r="E46" s="154"/>
      <c r="F46" s="154"/>
      <c r="G46" s="156"/>
      <c r="H46" s="257">
        <f>'01 1 Pol'!F293</f>
        <v>0</v>
      </c>
      <c r="I46" s="32"/>
      <c r="J46" s="32"/>
    </row>
    <row r="47" spans="1:55" ht="12.75" customHeight="1" x14ac:dyDescent="0.2">
      <c r="A47" s="157" t="s">
        <v>85</v>
      </c>
      <c r="B47" s="155" t="s">
        <v>86</v>
      </c>
      <c r="C47" s="154"/>
      <c r="D47" s="154"/>
      <c r="E47" s="154"/>
      <c r="F47" s="154"/>
      <c r="G47" s="156"/>
      <c r="H47" s="257">
        <f>'01 1 Pol'!F302</f>
        <v>0</v>
      </c>
      <c r="I47" s="32"/>
      <c r="J47" s="32"/>
    </row>
    <row r="48" spans="1:55" ht="12.75" customHeight="1" x14ac:dyDescent="0.2">
      <c r="A48" s="157" t="s">
        <v>87</v>
      </c>
      <c r="B48" s="155" t="s">
        <v>88</v>
      </c>
      <c r="C48" s="154"/>
      <c r="D48" s="154"/>
      <c r="E48" s="154"/>
      <c r="F48" s="154"/>
      <c r="G48" s="156"/>
      <c r="H48" s="257">
        <f>'01 1 Pol'!F318</f>
        <v>0</v>
      </c>
      <c r="I48" s="32"/>
      <c r="J48" s="32"/>
    </row>
    <row r="49" spans="1:10" ht="12.75" customHeight="1" x14ac:dyDescent="0.2">
      <c r="A49" s="157" t="s">
        <v>89</v>
      </c>
      <c r="B49" s="155" t="s">
        <v>90</v>
      </c>
      <c r="C49" s="154"/>
      <c r="D49" s="154"/>
      <c r="E49" s="154"/>
      <c r="F49" s="154"/>
      <c r="G49" s="156"/>
      <c r="H49" s="257">
        <f>'01 1 Pol'!F328</f>
        <v>0</v>
      </c>
      <c r="I49" s="32"/>
      <c r="J49" s="32"/>
    </row>
    <row r="50" spans="1:10" ht="12.75" customHeight="1" x14ac:dyDescent="0.2">
      <c r="A50" s="157" t="s">
        <v>91</v>
      </c>
      <c r="B50" s="155" t="s">
        <v>92</v>
      </c>
      <c r="C50" s="154"/>
      <c r="D50" s="154"/>
      <c r="E50" s="154"/>
      <c r="F50" s="154"/>
      <c r="G50" s="156"/>
      <c r="H50" s="257">
        <f>'01 1 Pol'!F352</f>
        <v>0</v>
      </c>
      <c r="I50" s="32"/>
      <c r="J50" s="32"/>
    </row>
    <row r="51" spans="1:10" x14ac:dyDescent="0.2">
      <c r="A51" s="157" t="s">
        <v>93</v>
      </c>
      <c r="B51" s="155" t="s">
        <v>94</v>
      </c>
      <c r="C51" s="154"/>
      <c r="D51" s="154"/>
      <c r="E51" s="154"/>
      <c r="F51" s="154"/>
      <c r="G51" s="156"/>
      <c r="H51" s="257">
        <f>'01 1 Pol'!F357</f>
        <v>0</v>
      </c>
    </row>
    <row r="52" spans="1:10" ht="13.5" thickBot="1" x14ac:dyDescent="0.25">
      <c r="A52" s="164"/>
      <c r="B52" s="165" t="s">
        <v>153</v>
      </c>
      <c r="C52" s="166"/>
      <c r="D52" s="167" t="str">
        <f>D37</f>
        <v>1</v>
      </c>
      <c r="E52" s="166"/>
      <c r="F52" s="166"/>
      <c r="G52" s="168"/>
      <c r="H52" s="258">
        <f>SUM(H39:H51)</f>
        <v>0</v>
      </c>
    </row>
  </sheetData>
  <mergeCells count="5">
    <mergeCell ref="C2:F2"/>
    <mergeCell ref="A4:H4"/>
    <mergeCell ref="B7:G7"/>
    <mergeCell ref="E31:H31"/>
    <mergeCell ref="E37:H3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abSelected="1" topLeftCell="A4" workbookViewId="0">
      <selection activeCell="C29" sqref="C29:G2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23" t="s">
        <v>118</v>
      </c>
      <c r="B1" s="323"/>
      <c r="C1" s="324"/>
      <c r="D1" s="323"/>
      <c r="E1" s="323"/>
      <c r="F1" s="323"/>
      <c r="G1" s="323"/>
      <c r="AC1" t="s">
        <v>121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56</v>
      </c>
      <c r="C3" s="218" t="s">
        <v>57</v>
      </c>
      <c r="D3" s="192"/>
      <c r="E3" s="191"/>
      <c r="F3" s="191"/>
      <c r="G3" s="194"/>
      <c r="AC3" s="8" t="s">
        <v>100</v>
      </c>
    </row>
    <row r="4" spans="1:60" ht="13.5" thickBot="1" x14ac:dyDescent="0.25">
      <c r="A4" s="201" t="s">
        <v>32</v>
      </c>
      <c r="B4" s="202" t="s">
        <v>113</v>
      </c>
      <c r="C4" s="219" t="s">
        <v>114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48" t="s">
        <v>119</v>
      </c>
      <c r="I6" s="222" t="s">
        <v>120</v>
      </c>
      <c r="J6" s="54"/>
    </row>
    <row r="7" spans="1:60" x14ac:dyDescent="0.2">
      <c r="A7" s="249"/>
      <c r="B7" s="250" t="s">
        <v>122</v>
      </c>
      <c r="C7" s="325" t="s">
        <v>123</v>
      </c>
      <c r="D7" s="326"/>
      <c r="E7" s="327"/>
      <c r="F7" s="328"/>
      <c r="G7" s="328"/>
      <c r="H7" s="251"/>
      <c r="I7" s="252"/>
    </row>
    <row r="8" spans="1:60" x14ac:dyDescent="0.2">
      <c r="A8" s="243" t="s">
        <v>124</v>
      </c>
      <c r="B8" s="223" t="s">
        <v>95</v>
      </c>
      <c r="C8" s="235" t="s">
        <v>96</v>
      </c>
      <c r="D8" s="226"/>
      <c r="E8" s="228"/>
      <c r="F8" s="329">
        <f>SUM(G9:G14)</f>
        <v>0</v>
      </c>
      <c r="G8" s="330"/>
      <c r="H8" s="273"/>
      <c r="I8" s="246"/>
      <c r="AE8" t="s">
        <v>125</v>
      </c>
    </row>
    <row r="9" spans="1:60" outlineLevel="1" x14ac:dyDescent="0.2">
      <c r="A9" s="244">
        <v>1</v>
      </c>
      <c r="B9" s="224" t="s">
        <v>126</v>
      </c>
      <c r="C9" s="236" t="s">
        <v>127</v>
      </c>
      <c r="D9" s="227" t="s">
        <v>128</v>
      </c>
      <c r="E9" s="229">
        <v>1</v>
      </c>
      <c r="F9" s="231">
        <v>0</v>
      </c>
      <c r="G9" s="232">
        <f>ROUND(E9*F9,2)</f>
        <v>0</v>
      </c>
      <c r="H9" s="233"/>
      <c r="I9" s="247" t="s">
        <v>129</v>
      </c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130</v>
      </c>
      <c r="AF9" s="211"/>
      <c r="AG9" s="211"/>
      <c r="AH9" s="211"/>
      <c r="AI9" s="211"/>
      <c r="AJ9" s="211"/>
      <c r="AK9" s="211"/>
      <c r="AL9" s="211"/>
      <c r="AM9" s="211">
        <v>21</v>
      </c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26.25" customHeight="1" outlineLevel="1" x14ac:dyDescent="0.2">
      <c r="A10" s="245"/>
      <c r="B10" s="225"/>
      <c r="C10" s="313" t="s">
        <v>131</v>
      </c>
      <c r="D10" s="314"/>
      <c r="E10" s="315"/>
      <c r="F10" s="316"/>
      <c r="G10" s="317"/>
      <c r="H10" s="233"/>
      <c r="I10" s="247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4">
        <v>2</v>
      </c>
      <c r="B11" s="224" t="s">
        <v>132</v>
      </c>
      <c r="C11" s="236" t="s">
        <v>133</v>
      </c>
      <c r="D11" s="227" t="s">
        <v>128</v>
      </c>
      <c r="E11" s="229">
        <v>1</v>
      </c>
      <c r="F11" s="231">
        <v>0</v>
      </c>
      <c r="G11" s="232">
        <f>ROUND(E11*F11,2)</f>
        <v>0</v>
      </c>
      <c r="H11" s="233"/>
      <c r="I11" s="247" t="s">
        <v>129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130</v>
      </c>
      <c r="AF11" s="211"/>
      <c r="AG11" s="211"/>
      <c r="AH11" s="211"/>
      <c r="AI11" s="211"/>
      <c r="AJ11" s="211"/>
      <c r="AK11" s="211"/>
      <c r="AL11" s="211"/>
      <c r="AM11" s="211">
        <v>21</v>
      </c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33.75" outlineLevel="1" x14ac:dyDescent="0.2">
      <c r="A12" s="245"/>
      <c r="B12" s="225"/>
      <c r="C12" s="313" t="s">
        <v>134</v>
      </c>
      <c r="D12" s="314"/>
      <c r="E12" s="315"/>
      <c r="F12" s="316"/>
      <c r="G12" s="317"/>
      <c r="H12" s="233"/>
      <c r="I12" s="247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6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4">
        <v>3</v>
      </c>
      <c r="B13" s="224" t="s">
        <v>135</v>
      </c>
      <c r="C13" s="236" t="s">
        <v>136</v>
      </c>
      <c r="D13" s="227" t="s">
        <v>128</v>
      </c>
      <c r="E13" s="229">
        <v>1</v>
      </c>
      <c r="F13" s="231">
        <v>0</v>
      </c>
      <c r="G13" s="232">
        <f>ROUND(E13*F13,2)</f>
        <v>0</v>
      </c>
      <c r="H13" s="233"/>
      <c r="I13" s="247" t="s">
        <v>129</v>
      </c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130</v>
      </c>
      <c r="AF13" s="211"/>
      <c r="AG13" s="211"/>
      <c r="AH13" s="211"/>
      <c r="AI13" s="211"/>
      <c r="AJ13" s="211"/>
      <c r="AK13" s="211"/>
      <c r="AL13" s="211"/>
      <c r="AM13" s="211">
        <v>21</v>
      </c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45"/>
      <c r="B14" s="225"/>
      <c r="C14" s="313" t="s">
        <v>137</v>
      </c>
      <c r="D14" s="314"/>
      <c r="E14" s="315"/>
      <c r="F14" s="316"/>
      <c r="G14" s="317"/>
      <c r="H14" s="233"/>
      <c r="I14" s="247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6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1"/>
      <c r="BC14" s="211"/>
      <c r="BD14" s="211"/>
      <c r="BE14" s="211"/>
      <c r="BF14" s="211"/>
      <c r="BG14" s="211"/>
      <c r="BH14" s="211"/>
    </row>
    <row r="15" spans="1:60" x14ac:dyDescent="0.2">
      <c r="A15" s="243" t="s">
        <v>124</v>
      </c>
      <c r="B15" s="223" t="s">
        <v>97</v>
      </c>
      <c r="C15" s="235" t="s">
        <v>98</v>
      </c>
      <c r="D15" s="226"/>
      <c r="E15" s="228"/>
      <c r="F15" s="331">
        <f>SUM(G16:G34)</f>
        <v>0</v>
      </c>
      <c r="G15" s="332"/>
      <c r="H15" s="273"/>
      <c r="I15" s="246"/>
      <c r="AE15" t="s">
        <v>125</v>
      </c>
    </row>
    <row r="16" spans="1:60" outlineLevel="1" x14ac:dyDescent="0.2">
      <c r="A16" s="245">
        <v>4</v>
      </c>
      <c r="B16" s="225" t="s">
        <v>642</v>
      </c>
      <c r="C16" s="236" t="s">
        <v>643</v>
      </c>
      <c r="D16" s="227" t="s">
        <v>128</v>
      </c>
      <c r="E16" s="229">
        <v>1</v>
      </c>
      <c r="F16" s="231">
        <v>0</v>
      </c>
      <c r="G16" s="232">
        <f>ROUND(E16*F16,2)</f>
        <v>0</v>
      </c>
      <c r="H16" s="270"/>
      <c r="I16" s="269" t="s">
        <v>129</v>
      </c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130</v>
      </c>
      <c r="AF16" s="211"/>
      <c r="AG16" s="211"/>
      <c r="AH16" s="211"/>
      <c r="AI16" s="211"/>
      <c r="AJ16" s="211"/>
      <c r="AK16" s="211"/>
      <c r="AL16" s="211"/>
      <c r="AM16" s="211">
        <v>21</v>
      </c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18" customHeight="1" outlineLevel="1" x14ac:dyDescent="0.2">
      <c r="A17" s="245"/>
      <c r="B17" s="225"/>
      <c r="C17" s="313" t="s">
        <v>661</v>
      </c>
      <c r="D17" s="314"/>
      <c r="E17" s="315"/>
      <c r="F17" s="316"/>
      <c r="G17" s="317"/>
      <c r="H17" s="232"/>
      <c r="I17" s="269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6" t="e">
        <f>#REF!</f>
        <v>#REF!</v>
      </c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5">
        <v>5</v>
      </c>
      <c r="B18" s="225" t="s">
        <v>138</v>
      </c>
      <c r="C18" s="236" t="s">
        <v>139</v>
      </c>
      <c r="D18" s="227" t="s">
        <v>128</v>
      </c>
      <c r="E18" s="229">
        <v>1</v>
      </c>
      <c r="F18" s="231">
        <v>0</v>
      </c>
      <c r="G18" s="232">
        <f>ROUND(E18*F18,2)</f>
        <v>0</v>
      </c>
      <c r="H18" s="232"/>
      <c r="I18" s="269" t="s">
        <v>129</v>
      </c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130</v>
      </c>
      <c r="AF18" s="211"/>
      <c r="AG18" s="211"/>
      <c r="AH18" s="211"/>
      <c r="AI18" s="211"/>
      <c r="AJ18" s="211"/>
      <c r="AK18" s="211"/>
      <c r="AL18" s="211"/>
      <c r="AM18" s="211">
        <v>21</v>
      </c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8.5" customHeight="1" outlineLevel="1" x14ac:dyDescent="0.2">
      <c r="A19" s="245"/>
      <c r="B19" s="225"/>
      <c r="C19" s="313" t="s">
        <v>644</v>
      </c>
      <c r="D19" s="314"/>
      <c r="E19" s="315"/>
      <c r="F19" s="316"/>
      <c r="G19" s="317"/>
      <c r="H19" s="232"/>
      <c r="I19" s="269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6" t="e">
        <f>#REF!</f>
        <v>#REF!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5">
        <v>6</v>
      </c>
      <c r="B20" s="225" t="s">
        <v>662</v>
      </c>
      <c r="C20" s="236" t="s">
        <v>645</v>
      </c>
      <c r="D20" s="227" t="s">
        <v>128</v>
      </c>
      <c r="E20" s="229">
        <v>1</v>
      </c>
      <c r="F20" s="231">
        <v>0</v>
      </c>
      <c r="G20" s="232">
        <f>ROUND(E20*F20,2)</f>
        <v>0</v>
      </c>
      <c r="H20" s="232"/>
      <c r="I20" s="269" t="s">
        <v>129</v>
      </c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130</v>
      </c>
      <c r="AF20" s="211"/>
      <c r="AG20" s="211"/>
      <c r="AH20" s="211"/>
      <c r="AI20" s="211"/>
      <c r="AJ20" s="211"/>
      <c r="AK20" s="211"/>
      <c r="AL20" s="211"/>
      <c r="AM20" s="211">
        <v>21</v>
      </c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17.25" customHeight="1" outlineLevel="1" x14ac:dyDescent="0.2">
      <c r="A21" s="245"/>
      <c r="B21" s="225"/>
      <c r="C21" s="313" t="s">
        <v>646</v>
      </c>
      <c r="D21" s="314"/>
      <c r="E21" s="315"/>
      <c r="F21" s="316"/>
      <c r="G21" s="317"/>
      <c r="H21" s="232"/>
      <c r="I21" s="269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6" t="e">
        <f>#REF!</f>
        <v>#REF!</v>
      </c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5">
        <v>7</v>
      </c>
      <c r="B22" s="225" t="s">
        <v>143</v>
      </c>
      <c r="C22" s="236" t="s">
        <v>144</v>
      </c>
      <c r="D22" s="227" t="s">
        <v>128</v>
      </c>
      <c r="E22" s="229">
        <v>1</v>
      </c>
      <c r="F22" s="231">
        <v>0</v>
      </c>
      <c r="G22" s="232">
        <f>ROUND(E22*F22,2)</f>
        <v>0</v>
      </c>
      <c r="H22" s="232"/>
      <c r="I22" s="269" t="s">
        <v>129</v>
      </c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130</v>
      </c>
      <c r="AF22" s="211"/>
      <c r="AG22" s="211"/>
      <c r="AH22" s="211"/>
      <c r="AI22" s="211"/>
      <c r="AJ22" s="211"/>
      <c r="AK22" s="211"/>
      <c r="AL22" s="211"/>
      <c r="AM22" s="211">
        <v>21</v>
      </c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7.75" customHeight="1" outlineLevel="1" x14ac:dyDescent="0.2">
      <c r="A23" s="245"/>
      <c r="B23" s="225"/>
      <c r="C23" s="313" t="s">
        <v>647</v>
      </c>
      <c r="D23" s="314"/>
      <c r="E23" s="315"/>
      <c r="F23" s="316"/>
      <c r="G23" s="317"/>
      <c r="H23" s="232"/>
      <c r="I23" s="269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6" t="e">
        <f>#REF!</f>
        <v>#REF!</v>
      </c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5">
        <v>8</v>
      </c>
      <c r="B24" s="225" t="s">
        <v>145</v>
      </c>
      <c r="C24" s="236" t="s">
        <v>146</v>
      </c>
      <c r="D24" s="227" t="s">
        <v>128</v>
      </c>
      <c r="E24" s="229">
        <v>1</v>
      </c>
      <c r="F24" s="231">
        <v>0</v>
      </c>
      <c r="G24" s="232">
        <f>ROUND(E24*F24,2)</f>
        <v>0</v>
      </c>
      <c r="H24" s="232"/>
      <c r="I24" s="269" t="s">
        <v>129</v>
      </c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130</v>
      </c>
      <c r="AF24" s="211"/>
      <c r="AG24" s="211"/>
      <c r="AH24" s="211"/>
      <c r="AI24" s="211"/>
      <c r="AJ24" s="211"/>
      <c r="AK24" s="211"/>
      <c r="AL24" s="211"/>
      <c r="AM24" s="211">
        <v>21</v>
      </c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18" customHeight="1" outlineLevel="1" x14ac:dyDescent="0.2">
      <c r="A25" s="245"/>
      <c r="B25" s="225"/>
      <c r="C25" s="313" t="s">
        <v>147</v>
      </c>
      <c r="D25" s="314"/>
      <c r="E25" s="315"/>
      <c r="F25" s="316"/>
      <c r="G25" s="317"/>
      <c r="H25" s="232"/>
      <c r="I25" s="269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6" t="e">
        <f>#REF!</f>
        <v>#REF!</v>
      </c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5">
        <v>9</v>
      </c>
      <c r="B26" s="225" t="s">
        <v>648</v>
      </c>
      <c r="C26" s="236" t="s">
        <v>649</v>
      </c>
      <c r="D26" s="227" t="s">
        <v>128</v>
      </c>
      <c r="E26" s="229">
        <v>1</v>
      </c>
      <c r="F26" s="231">
        <v>0</v>
      </c>
      <c r="G26" s="232">
        <f>ROUND(E26*F26,2)</f>
        <v>0</v>
      </c>
      <c r="H26" s="232"/>
      <c r="I26" s="269" t="s">
        <v>129</v>
      </c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130</v>
      </c>
      <c r="AF26" s="211"/>
      <c r="AG26" s="211"/>
      <c r="AH26" s="211"/>
      <c r="AI26" s="211"/>
      <c r="AJ26" s="211"/>
      <c r="AK26" s="211"/>
      <c r="AL26" s="211"/>
      <c r="AM26" s="211">
        <v>21</v>
      </c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5.5" customHeight="1" outlineLevel="1" x14ac:dyDescent="0.2">
      <c r="A27" s="245"/>
      <c r="B27" s="225"/>
      <c r="C27" s="313" t="s">
        <v>652</v>
      </c>
      <c r="D27" s="314"/>
      <c r="E27" s="315"/>
      <c r="F27" s="316"/>
      <c r="G27" s="317"/>
      <c r="H27" s="232"/>
      <c r="I27" s="269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6" t="e">
        <f>#REF!</f>
        <v>#REF!</v>
      </c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5">
        <v>10</v>
      </c>
      <c r="B28" s="225" t="s">
        <v>650</v>
      </c>
      <c r="C28" s="236" t="s">
        <v>651</v>
      </c>
      <c r="D28" s="227" t="s">
        <v>128</v>
      </c>
      <c r="E28" s="229">
        <v>1</v>
      </c>
      <c r="F28" s="231">
        <v>0</v>
      </c>
      <c r="G28" s="232">
        <f>ROUND(E28*F28,2)</f>
        <v>0</v>
      </c>
      <c r="H28" s="232"/>
      <c r="I28" s="269" t="s">
        <v>129</v>
      </c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130</v>
      </c>
      <c r="AF28" s="211"/>
      <c r="AG28" s="211"/>
      <c r="AH28" s="211"/>
      <c r="AI28" s="211"/>
      <c r="AJ28" s="211"/>
      <c r="AK28" s="211"/>
      <c r="AL28" s="211"/>
      <c r="AM28" s="211">
        <v>21</v>
      </c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4" customHeight="1" outlineLevel="1" x14ac:dyDescent="0.2">
      <c r="A29" s="245"/>
      <c r="B29" s="225"/>
      <c r="C29" s="313" t="s">
        <v>653</v>
      </c>
      <c r="D29" s="314"/>
      <c r="E29" s="315"/>
      <c r="F29" s="316"/>
      <c r="G29" s="317"/>
      <c r="H29" s="232"/>
      <c r="I29" s="269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130</v>
      </c>
      <c r="AF29" s="211"/>
      <c r="AG29" s="211"/>
      <c r="AH29" s="211"/>
      <c r="AI29" s="211"/>
      <c r="AJ29" s="211"/>
      <c r="AK29" s="211"/>
      <c r="AL29" s="211"/>
      <c r="AM29" s="211">
        <v>21</v>
      </c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s="46" customFormat="1" x14ac:dyDescent="0.2">
      <c r="A30" s="245">
        <v>11</v>
      </c>
      <c r="B30" s="225" t="s">
        <v>140</v>
      </c>
      <c r="C30" s="236" t="s">
        <v>141</v>
      </c>
      <c r="D30" s="227" t="s">
        <v>128</v>
      </c>
      <c r="E30" s="229">
        <v>1</v>
      </c>
      <c r="F30" s="231">
        <v>0</v>
      </c>
      <c r="G30" s="232">
        <f>ROUND(E30*F30,2)</f>
        <v>0</v>
      </c>
      <c r="H30" s="271"/>
      <c r="I30" s="269" t="s">
        <v>129</v>
      </c>
    </row>
    <row r="31" spans="1:60" ht="36.75" customHeight="1" x14ac:dyDescent="0.2">
      <c r="A31" s="245"/>
      <c r="B31" s="225"/>
      <c r="C31" s="313" t="s">
        <v>142</v>
      </c>
      <c r="D31" s="314"/>
      <c r="E31" s="315"/>
      <c r="F31" s="316"/>
      <c r="G31" s="317"/>
      <c r="H31" s="271"/>
      <c r="I31" s="272"/>
    </row>
    <row r="32" spans="1:60" x14ac:dyDescent="0.2">
      <c r="A32" s="245">
        <v>12</v>
      </c>
      <c r="B32" s="225" t="s">
        <v>655</v>
      </c>
      <c r="C32" s="236" t="s">
        <v>656</v>
      </c>
      <c r="D32" s="227" t="s">
        <v>428</v>
      </c>
      <c r="E32" s="229">
        <v>1</v>
      </c>
      <c r="F32" s="231">
        <v>0</v>
      </c>
      <c r="G32" s="232">
        <f>ROUND(E32*F32,2)</f>
        <v>0</v>
      </c>
      <c r="H32" s="233"/>
      <c r="I32" s="247" t="s">
        <v>148</v>
      </c>
    </row>
    <row r="33" spans="1:9" ht="12.75" customHeight="1" x14ac:dyDescent="0.2">
      <c r="A33" s="112"/>
      <c r="B33" s="225"/>
      <c r="C33" s="313" t="s">
        <v>657</v>
      </c>
      <c r="D33" s="314"/>
      <c r="E33" s="315"/>
      <c r="F33" s="316"/>
      <c r="G33" s="317"/>
      <c r="H33" s="233"/>
      <c r="I33" s="247"/>
    </row>
    <row r="34" spans="1:9" ht="22.5" x14ac:dyDescent="0.2">
      <c r="A34" s="245">
        <v>13</v>
      </c>
      <c r="B34" s="225" t="s">
        <v>658</v>
      </c>
      <c r="C34" s="236" t="s">
        <v>659</v>
      </c>
      <c r="D34" s="227" t="s">
        <v>428</v>
      </c>
      <c r="E34" s="229">
        <v>1</v>
      </c>
      <c r="F34" s="231">
        <v>0</v>
      </c>
      <c r="G34" s="232">
        <f>ROUND(E34*F34,2)</f>
        <v>0</v>
      </c>
      <c r="H34" s="233"/>
      <c r="I34" s="247" t="s">
        <v>148</v>
      </c>
    </row>
    <row r="35" spans="1:9" ht="13.5" customHeight="1" thickBot="1" x14ac:dyDescent="0.25">
      <c r="A35" s="275"/>
      <c r="B35" s="253"/>
      <c r="C35" s="318" t="s">
        <v>660</v>
      </c>
      <c r="D35" s="319"/>
      <c r="E35" s="320"/>
      <c r="F35" s="321"/>
      <c r="G35" s="322"/>
      <c r="H35" s="254"/>
      <c r="I35" s="255"/>
    </row>
    <row r="36" spans="1:9" x14ac:dyDescent="0.2">
      <c r="D36" s="189"/>
    </row>
    <row r="37" spans="1:9" x14ac:dyDescent="0.2">
      <c r="A37" s="238"/>
      <c r="B37" s="239" t="s">
        <v>149</v>
      </c>
      <c r="C37" s="240"/>
      <c r="D37" s="241"/>
      <c r="E37" s="238"/>
      <c r="F37" s="238"/>
      <c r="G37" s="242">
        <f>F8+F15</f>
        <v>0</v>
      </c>
    </row>
    <row r="38" spans="1:9" x14ac:dyDescent="0.2">
      <c r="D38" s="189"/>
    </row>
    <row r="39" spans="1:9" x14ac:dyDescent="0.2">
      <c r="D39" s="189"/>
    </row>
    <row r="40" spans="1:9" x14ac:dyDescent="0.2">
      <c r="D40" s="189"/>
    </row>
    <row r="41" spans="1:9" x14ac:dyDescent="0.2">
      <c r="D41" s="189"/>
    </row>
    <row r="42" spans="1:9" x14ac:dyDescent="0.2">
      <c r="D42" s="189"/>
    </row>
    <row r="43" spans="1:9" x14ac:dyDescent="0.2">
      <c r="D43" s="189"/>
    </row>
    <row r="44" spans="1:9" x14ac:dyDescent="0.2">
      <c r="D44" s="189"/>
    </row>
    <row r="45" spans="1:9" x14ac:dyDescent="0.2">
      <c r="D45" s="189"/>
    </row>
    <row r="46" spans="1:9" x14ac:dyDescent="0.2">
      <c r="D46" s="189"/>
    </row>
    <row r="47" spans="1:9" x14ac:dyDescent="0.2">
      <c r="D47" s="189"/>
    </row>
    <row r="48" spans="1:9" x14ac:dyDescent="0.2">
      <c r="D48" s="189"/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  <row r="5001" spans="4:4" x14ac:dyDescent="0.2">
      <c r="D5001" s="189"/>
    </row>
  </sheetData>
  <sheetProtection password="94F7" sheet="1" objects="1" scenarios="1"/>
  <mergeCells count="17">
    <mergeCell ref="F15:G15"/>
    <mergeCell ref="C33:G33"/>
    <mergeCell ref="C35:G35"/>
    <mergeCell ref="C17:G17"/>
    <mergeCell ref="C31:G31"/>
    <mergeCell ref="A1:G1"/>
    <mergeCell ref="C7:G7"/>
    <mergeCell ref="F8:G8"/>
    <mergeCell ref="C10:G10"/>
    <mergeCell ref="C12:G12"/>
    <mergeCell ref="C14:G14"/>
    <mergeCell ref="C29:G29"/>
    <mergeCell ref="C19:G19"/>
    <mergeCell ref="C21:G21"/>
    <mergeCell ref="C23:G23"/>
    <mergeCell ref="C25:G25"/>
    <mergeCell ref="C27:G27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1" workbookViewId="0">
      <selection activeCell="E59" sqref="E5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 x14ac:dyDescent="0.3">
      <c r="A1" s="323" t="s">
        <v>118</v>
      </c>
      <c r="B1" s="323"/>
      <c r="C1" s="324"/>
      <c r="D1" s="323"/>
      <c r="E1" s="323"/>
      <c r="F1" s="323"/>
      <c r="G1" s="323"/>
      <c r="AC1" t="s">
        <v>121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56</v>
      </c>
      <c r="C3" s="218" t="s">
        <v>57</v>
      </c>
      <c r="D3" s="192"/>
      <c r="E3" s="191"/>
      <c r="F3" s="191"/>
      <c r="G3" s="194"/>
      <c r="AC3" s="8" t="s">
        <v>100</v>
      </c>
    </row>
    <row r="4" spans="1:60" ht="13.5" thickBot="1" x14ac:dyDescent="0.25">
      <c r="A4" s="201" t="s">
        <v>32</v>
      </c>
      <c r="B4" s="202" t="s">
        <v>69</v>
      </c>
      <c r="C4" s="219" t="s">
        <v>115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48" t="s">
        <v>119</v>
      </c>
      <c r="I6" s="222" t="s">
        <v>120</v>
      </c>
      <c r="J6" s="54"/>
    </row>
    <row r="7" spans="1:60" x14ac:dyDescent="0.2">
      <c r="A7" s="249"/>
      <c r="B7" s="250" t="s">
        <v>122</v>
      </c>
      <c r="C7" s="325" t="s">
        <v>123</v>
      </c>
      <c r="D7" s="326"/>
      <c r="E7" s="327"/>
      <c r="F7" s="328"/>
      <c r="G7" s="328"/>
      <c r="H7" s="251"/>
      <c r="I7" s="252"/>
    </row>
    <row r="8" spans="1:60" x14ac:dyDescent="0.2">
      <c r="A8" s="243" t="s">
        <v>124</v>
      </c>
      <c r="B8" s="223" t="s">
        <v>69</v>
      </c>
      <c r="C8" s="235" t="s">
        <v>70</v>
      </c>
      <c r="D8" s="226"/>
      <c r="E8" s="228"/>
      <c r="F8" s="329">
        <f>SUM(G9:G25)</f>
        <v>0</v>
      </c>
      <c r="G8" s="330"/>
      <c r="H8" s="230"/>
      <c r="I8" s="246"/>
      <c r="AE8" t="s">
        <v>125</v>
      </c>
    </row>
    <row r="9" spans="1:60" outlineLevel="1" x14ac:dyDescent="0.2">
      <c r="A9" s="245"/>
      <c r="B9" s="339" t="s">
        <v>154</v>
      </c>
      <c r="C9" s="340"/>
      <c r="D9" s="341"/>
      <c r="E9" s="342"/>
      <c r="F9" s="343"/>
      <c r="G9" s="344"/>
      <c r="H9" s="233"/>
      <c r="I9" s="247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>
        <v>0</v>
      </c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5"/>
      <c r="B10" s="333" t="s">
        <v>155</v>
      </c>
      <c r="C10" s="334"/>
      <c r="D10" s="335"/>
      <c r="E10" s="336"/>
      <c r="F10" s="337"/>
      <c r="G10" s="338"/>
      <c r="H10" s="233"/>
      <c r="I10" s="247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156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4">
        <v>1</v>
      </c>
      <c r="B11" s="224" t="s">
        <v>157</v>
      </c>
      <c r="C11" s="236" t="s">
        <v>158</v>
      </c>
      <c r="D11" s="227" t="s">
        <v>109</v>
      </c>
      <c r="E11" s="229">
        <v>27.3</v>
      </c>
      <c r="F11" s="231">
        <v>0</v>
      </c>
      <c r="G11" s="232">
        <f>ROUND(E11*F11,2)</f>
        <v>0</v>
      </c>
      <c r="H11" s="233" t="s">
        <v>159</v>
      </c>
      <c r="I11" s="247" t="s">
        <v>129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160</v>
      </c>
      <c r="AF11" s="211"/>
      <c r="AG11" s="211"/>
      <c r="AH11" s="211"/>
      <c r="AI11" s="211"/>
      <c r="AJ11" s="211"/>
      <c r="AK11" s="211"/>
      <c r="AL11" s="211"/>
      <c r="AM11" s="211">
        <v>21</v>
      </c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5"/>
      <c r="B12" s="225"/>
      <c r="C12" s="261" t="s">
        <v>161</v>
      </c>
      <c r="D12" s="259"/>
      <c r="E12" s="260">
        <v>27.3</v>
      </c>
      <c r="F12" s="232"/>
      <c r="G12" s="232"/>
      <c r="H12" s="233"/>
      <c r="I12" s="247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5"/>
      <c r="B13" s="333" t="s">
        <v>162</v>
      </c>
      <c r="C13" s="334"/>
      <c r="D13" s="335"/>
      <c r="E13" s="336"/>
      <c r="F13" s="337"/>
      <c r="G13" s="338"/>
      <c r="H13" s="233"/>
      <c r="I13" s="247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>
        <v>0</v>
      </c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5"/>
      <c r="B14" s="333" t="s">
        <v>163</v>
      </c>
      <c r="C14" s="334"/>
      <c r="D14" s="335"/>
      <c r="E14" s="336"/>
      <c r="F14" s="337"/>
      <c r="G14" s="338"/>
      <c r="H14" s="233"/>
      <c r="I14" s="247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156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4">
        <v>2</v>
      </c>
      <c r="B15" s="224" t="s">
        <v>164</v>
      </c>
      <c r="C15" s="236" t="s">
        <v>165</v>
      </c>
      <c r="D15" s="227" t="s">
        <v>109</v>
      </c>
      <c r="E15" s="229">
        <v>3.5</v>
      </c>
      <c r="F15" s="231">
        <v>0</v>
      </c>
      <c r="G15" s="232">
        <f>ROUND(E15*F15,2)</f>
        <v>0</v>
      </c>
      <c r="H15" s="233" t="s">
        <v>159</v>
      </c>
      <c r="I15" s="247" t="s">
        <v>129</v>
      </c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160</v>
      </c>
      <c r="AF15" s="211"/>
      <c r="AG15" s="211"/>
      <c r="AH15" s="211"/>
      <c r="AI15" s="211"/>
      <c r="AJ15" s="211"/>
      <c r="AK15" s="211"/>
      <c r="AL15" s="211"/>
      <c r="AM15" s="211">
        <v>21</v>
      </c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5"/>
      <c r="B16" s="225"/>
      <c r="C16" s="313" t="s">
        <v>166</v>
      </c>
      <c r="D16" s="314"/>
      <c r="E16" s="315"/>
      <c r="F16" s="316"/>
      <c r="G16" s="317"/>
      <c r="H16" s="233"/>
      <c r="I16" s="247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6" t="str">
        <f>C16</f>
        <v>přebytečná zemina</v>
      </c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5"/>
      <c r="B17" s="333" t="s">
        <v>167</v>
      </c>
      <c r="C17" s="334"/>
      <c r="D17" s="335"/>
      <c r="E17" s="336"/>
      <c r="F17" s="337"/>
      <c r="G17" s="338"/>
      <c r="H17" s="233"/>
      <c r="I17" s="247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>
        <v>0</v>
      </c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5"/>
      <c r="B18" s="333" t="s">
        <v>168</v>
      </c>
      <c r="C18" s="334"/>
      <c r="D18" s="335"/>
      <c r="E18" s="336"/>
      <c r="F18" s="337"/>
      <c r="G18" s="338"/>
      <c r="H18" s="233"/>
      <c r="I18" s="247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156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4">
        <v>3</v>
      </c>
      <c r="B19" s="224" t="s">
        <v>169</v>
      </c>
      <c r="C19" s="236" t="s">
        <v>170</v>
      </c>
      <c r="D19" s="227" t="s">
        <v>109</v>
      </c>
      <c r="E19" s="229">
        <v>23.8</v>
      </c>
      <c r="F19" s="231">
        <v>0</v>
      </c>
      <c r="G19" s="232">
        <f>ROUND(E19*F19,2)</f>
        <v>0</v>
      </c>
      <c r="H19" s="233" t="s">
        <v>159</v>
      </c>
      <c r="I19" s="247" t="s">
        <v>129</v>
      </c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160</v>
      </c>
      <c r="AF19" s="211"/>
      <c r="AG19" s="211"/>
      <c r="AH19" s="211"/>
      <c r="AI19" s="211"/>
      <c r="AJ19" s="211"/>
      <c r="AK19" s="211"/>
      <c r="AL19" s="211"/>
      <c r="AM19" s="211">
        <v>21</v>
      </c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5"/>
      <c r="B20" s="225"/>
      <c r="C20" s="313" t="s">
        <v>171</v>
      </c>
      <c r="D20" s="314"/>
      <c r="E20" s="315"/>
      <c r="F20" s="316"/>
      <c r="G20" s="317"/>
      <c r="H20" s="233"/>
      <c r="I20" s="247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6" t="str">
        <f>C20</f>
        <v>včetně strojního přemístění materiálu pro zásyp ze vzdálenosti do 10 m od okraje zásypu</v>
      </c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5"/>
      <c r="B21" s="225"/>
      <c r="C21" s="261" t="s">
        <v>172</v>
      </c>
      <c r="D21" s="259"/>
      <c r="E21" s="260">
        <v>23.8</v>
      </c>
      <c r="F21" s="232"/>
      <c r="G21" s="232"/>
      <c r="H21" s="233"/>
      <c r="I21" s="247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4">
        <v>4</v>
      </c>
      <c r="B22" s="224" t="s">
        <v>173</v>
      </c>
      <c r="C22" s="236" t="s">
        <v>174</v>
      </c>
      <c r="D22" s="227" t="s">
        <v>175</v>
      </c>
      <c r="E22" s="229">
        <v>5.7750000000000004</v>
      </c>
      <c r="F22" s="231">
        <v>0</v>
      </c>
      <c r="G22" s="232">
        <f>ROUND(E22*F22,2)</f>
        <v>0</v>
      </c>
      <c r="H22" s="233"/>
      <c r="I22" s="247" t="s">
        <v>148</v>
      </c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130</v>
      </c>
      <c r="AF22" s="211"/>
      <c r="AG22" s="211"/>
      <c r="AH22" s="211"/>
      <c r="AI22" s="211"/>
      <c r="AJ22" s="211"/>
      <c r="AK22" s="211"/>
      <c r="AL22" s="211"/>
      <c r="AM22" s="211">
        <v>21</v>
      </c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5"/>
      <c r="B23" s="225"/>
      <c r="C23" s="261" t="s">
        <v>176</v>
      </c>
      <c r="D23" s="259"/>
      <c r="E23" s="260">
        <v>5.7750000000000004</v>
      </c>
      <c r="F23" s="232"/>
      <c r="G23" s="232"/>
      <c r="H23" s="233"/>
      <c r="I23" s="247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4">
        <v>5</v>
      </c>
      <c r="B24" s="224" t="s">
        <v>177</v>
      </c>
      <c r="C24" s="236" t="s">
        <v>178</v>
      </c>
      <c r="D24" s="227" t="s">
        <v>179</v>
      </c>
      <c r="E24" s="229">
        <v>130</v>
      </c>
      <c r="F24" s="231">
        <v>0</v>
      </c>
      <c r="G24" s="232">
        <f>ROUND(E24*F24,2)</f>
        <v>0</v>
      </c>
      <c r="H24" s="233"/>
      <c r="I24" s="247" t="s">
        <v>148</v>
      </c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130</v>
      </c>
      <c r="AF24" s="211"/>
      <c r="AG24" s="211"/>
      <c r="AH24" s="211"/>
      <c r="AI24" s="211"/>
      <c r="AJ24" s="211"/>
      <c r="AK24" s="211"/>
      <c r="AL24" s="211"/>
      <c r="AM24" s="211">
        <v>21</v>
      </c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5"/>
      <c r="B25" s="225"/>
      <c r="C25" s="261" t="s">
        <v>180</v>
      </c>
      <c r="D25" s="259"/>
      <c r="E25" s="260">
        <v>130</v>
      </c>
      <c r="F25" s="232"/>
      <c r="G25" s="232"/>
      <c r="H25" s="233"/>
      <c r="I25" s="247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">
      <c r="A26" s="243" t="s">
        <v>124</v>
      </c>
      <c r="B26" s="223" t="s">
        <v>71</v>
      </c>
      <c r="C26" s="235" t="s">
        <v>72</v>
      </c>
      <c r="D26" s="226"/>
      <c r="E26" s="228"/>
      <c r="F26" s="331">
        <f>SUM(G27:G79)</f>
        <v>0</v>
      </c>
      <c r="G26" s="332"/>
      <c r="H26" s="230"/>
      <c r="I26" s="246"/>
      <c r="AE26" t="s">
        <v>125</v>
      </c>
    </row>
    <row r="27" spans="1:60" outlineLevel="1" x14ac:dyDescent="0.2">
      <c r="A27" s="245"/>
      <c r="B27" s="339" t="s">
        <v>181</v>
      </c>
      <c r="C27" s="340"/>
      <c r="D27" s="341"/>
      <c r="E27" s="342"/>
      <c r="F27" s="343"/>
      <c r="G27" s="344"/>
      <c r="H27" s="233"/>
      <c r="I27" s="247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>
        <v>0</v>
      </c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5"/>
      <c r="B28" s="333" t="s">
        <v>182</v>
      </c>
      <c r="C28" s="334"/>
      <c r="D28" s="335"/>
      <c r="E28" s="336"/>
      <c r="F28" s="337"/>
      <c r="G28" s="338"/>
      <c r="H28" s="233"/>
      <c r="I28" s="247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>
        <v>1</v>
      </c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4">
        <v>6</v>
      </c>
      <c r="B29" s="224" t="s">
        <v>183</v>
      </c>
      <c r="C29" s="236" t="s">
        <v>184</v>
      </c>
      <c r="D29" s="227" t="s">
        <v>179</v>
      </c>
      <c r="E29" s="229">
        <v>604.59249999999997</v>
      </c>
      <c r="F29" s="231">
        <v>0</v>
      </c>
      <c r="G29" s="232">
        <f>ROUND(E29*F29,2)</f>
        <v>0</v>
      </c>
      <c r="H29" s="233" t="s">
        <v>185</v>
      </c>
      <c r="I29" s="247" t="s">
        <v>129</v>
      </c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160</v>
      </c>
      <c r="AF29" s="211"/>
      <c r="AG29" s="211"/>
      <c r="AH29" s="211"/>
      <c r="AI29" s="211"/>
      <c r="AJ29" s="211"/>
      <c r="AK29" s="211"/>
      <c r="AL29" s="211"/>
      <c r="AM29" s="211">
        <v>21</v>
      </c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5"/>
      <c r="B30" s="225"/>
      <c r="C30" s="261" t="s">
        <v>186</v>
      </c>
      <c r="D30" s="259"/>
      <c r="E30" s="260">
        <v>510.11250000000001</v>
      </c>
      <c r="F30" s="232"/>
      <c r="G30" s="232"/>
      <c r="H30" s="233"/>
      <c r="I30" s="247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5"/>
      <c r="B31" s="225"/>
      <c r="C31" s="261" t="s">
        <v>187</v>
      </c>
      <c r="D31" s="259"/>
      <c r="E31" s="260">
        <v>49.5625</v>
      </c>
      <c r="F31" s="232"/>
      <c r="G31" s="232"/>
      <c r="H31" s="233"/>
      <c r="I31" s="247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5"/>
      <c r="B32" s="225"/>
      <c r="C32" s="261" t="s">
        <v>188</v>
      </c>
      <c r="D32" s="259"/>
      <c r="E32" s="260">
        <v>44.917499999999997</v>
      </c>
      <c r="F32" s="232"/>
      <c r="G32" s="232"/>
      <c r="H32" s="233"/>
      <c r="I32" s="247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5"/>
      <c r="B33" s="333" t="s">
        <v>189</v>
      </c>
      <c r="C33" s="334"/>
      <c r="D33" s="335"/>
      <c r="E33" s="336"/>
      <c r="F33" s="337"/>
      <c r="G33" s="338"/>
      <c r="H33" s="233"/>
      <c r="I33" s="247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>
        <v>0</v>
      </c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4">
        <v>7</v>
      </c>
      <c r="B34" s="224" t="s">
        <v>190</v>
      </c>
      <c r="C34" s="236" t="s">
        <v>191</v>
      </c>
      <c r="D34" s="227" t="s">
        <v>179</v>
      </c>
      <c r="E34" s="229">
        <v>604.59249999999997</v>
      </c>
      <c r="F34" s="231">
        <v>0</v>
      </c>
      <c r="G34" s="232">
        <f>ROUND(E34*F34,2)</f>
        <v>0</v>
      </c>
      <c r="H34" s="233" t="s">
        <v>185</v>
      </c>
      <c r="I34" s="247" t="s">
        <v>129</v>
      </c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160</v>
      </c>
      <c r="AF34" s="211"/>
      <c r="AG34" s="211"/>
      <c r="AH34" s="211"/>
      <c r="AI34" s="211"/>
      <c r="AJ34" s="211"/>
      <c r="AK34" s="211"/>
      <c r="AL34" s="211"/>
      <c r="AM34" s="211">
        <v>21</v>
      </c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5"/>
      <c r="B35" s="333" t="s">
        <v>192</v>
      </c>
      <c r="C35" s="334"/>
      <c r="D35" s="335"/>
      <c r="E35" s="336"/>
      <c r="F35" s="337"/>
      <c r="G35" s="338"/>
      <c r="H35" s="233"/>
      <c r="I35" s="247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>
        <v>0</v>
      </c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5"/>
      <c r="B36" s="333" t="s">
        <v>193</v>
      </c>
      <c r="C36" s="334"/>
      <c r="D36" s="335"/>
      <c r="E36" s="336"/>
      <c r="F36" s="337"/>
      <c r="G36" s="338"/>
      <c r="H36" s="233"/>
      <c r="I36" s="247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>
        <v>1</v>
      </c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4">
        <v>8</v>
      </c>
      <c r="B37" s="224" t="s">
        <v>194</v>
      </c>
      <c r="C37" s="236" t="s">
        <v>195</v>
      </c>
      <c r="D37" s="227" t="s">
        <v>179</v>
      </c>
      <c r="E37" s="229">
        <v>668.60500000000002</v>
      </c>
      <c r="F37" s="231">
        <v>0</v>
      </c>
      <c r="G37" s="232">
        <f>ROUND(E37*F37,2)</f>
        <v>0</v>
      </c>
      <c r="H37" s="233" t="s">
        <v>185</v>
      </c>
      <c r="I37" s="247" t="s">
        <v>129</v>
      </c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160</v>
      </c>
      <c r="AF37" s="211"/>
      <c r="AG37" s="211"/>
      <c r="AH37" s="211"/>
      <c r="AI37" s="211"/>
      <c r="AJ37" s="211"/>
      <c r="AK37" s="211"/>
      <c r="AL37" s="211"/>
      <c r="AM37" s="211">
        <v>21</v>
      </c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5"/>
      <c r="B38" s="225"/>
      <c r="C38" s="261" t="s">
        <v>186</v>
      </c>
      <c r="D38" s="259"/>
      <c r="E38" s="260">
        <v>510.11250000000001</v>
      </c>
      <c r="F38" s="232"/>
      <c r="G38" s="232"/>
      <c r="H38" s="233"/>
      <c r="I38" s="247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5"/>
      <c r="B39" s="225"/>
      <c r="C39" s="261" t="s">
        <v>187</v>
      </c>
      <c r="D39" s="259"/>
      <c r="E39" s="260">
        <v>49.5625</v>
      </c>
      <c r="F39" s="232"/>
      <c r="G39" s="232"/>
      <c r="H39" s="233"/>
      <c r="I39" s="247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5"/>
      <c r="B40" s="225"/>
      <c r="C40" s="261" t="s">
        <v>188</v>
      </c>
      <c r="D40" s="259"/>
      <c r="E40" s="260">
        <v>44.917499999999997</v>
      </c>
      <c r="F40" s="232"/>
      <c r="G40" s="232"/>
      <c r="H40" s="233"/>
      <c r="I40" s="247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5"/>
      <c r="B41" s="225"/>
      <c r="C41" s="261" t="s">
        <v>196</v>
      </c>
      <c r="D41" s="259"/>
      <c r="E41" s="260">
        <v>64.012500000000003</v>
      </c>
      <c r="F41" s="232"/>
      <c r="G41" s="232"/>
      <c r="H41" s="233"/>
      <c r="I41" s="247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45"/>
      <c r="B42" s="333" t="s">
        <v>197</v>
      </c>
      <c r="C42" s="334"/>
      <c r="D42" s="335"/>
      <c r="E42" s="336"/>
      <c r="F42" s="337"/>
      <c r="G42" s="338"/>
      <c r="H42" s="233"/>
      <c r="I42" s="247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>
        <v>0</v>
      </c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5"/>
      <c r="B43" s="333" t="s">
        <v>198</v>
      </c>
      <c r="C43" s="334"/>
      <c r="D43" s="335"/>
      <c r="E43" s="336"/>
      <c r="F43" s="337"/>
      <c r="G43" s="338"/>
      <c r="H43" s="233"/>
      <c r="I43" s="247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156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45"/>
      <c r="B44" s="333" t="s">
        <v>199</v>
      </c>
      <c r="C44" s="334"/>
      <c r="D44" s="335"/>
      <c r="E44" s="336"/>
      <c r="F44" s="337"/>
      <c r="G44" s="338"/>
      <c r="H44" s="233"/>
      <c r="I44" s="247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>
        <v>1</v>
      </c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44">
        <v>9</v>
      </c>
      <c r="B45" s="224" t="s">
        <v>200</v>
      </c>
      <c r="C45" s="236" t="s">
        <v>201</v>
      </c>
      <c r="D45" s="227" t="s">
        <v>179</v>
      </c>
      <c r="E45" s="229">
        <v>64.012500000000003</v>
      </c>
      <c r="F45" s="231">
        <v>0</v>
      </c>
      <c r="G45" s="232">
        <f>ROUND(E45*F45,2)</f>
        <v>0</v>
      </c>
      <c r="H45" s="233" t="s">
        <v>185</v>
      </c>
      <c r="I45" s="247" t="s">
        <v>129</v>
      </c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160</v>
      </c>
      <c r="AF45" s="211"/>
      <c r="AG45" s="211"/>
      <c r="AH45" s="211"/>
      <c r="AI45" s="211"/>
      <c r="AJ45" s="211"/>
      <c r="AK45" s="211"/>
      <c r="AL45" s="211"/>
      <c r="AM45" s="211">
        <v>21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5"/>
      <c r="B46" s="225"/>
      <c r="C46" s="261" t="s">
        <v>196</v>
      </c>
      <c r="D46" s="259"/>
      <c r="E46" s="260">
        <v>64.012500000000003</v>
      </c>
      <c r="F46" s="232"/>
      <c r="G46" s="232"/>
      <c r="H46" s="233"/>
      <c r="I46" s="247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5"/>
      <c r="B47" s="333" t="s">
        <v>202</v>
      </c>
      <c r="C47" s="334"/>
      <c r="D47" s="335"/>
      <c r="E47" s="336"/>
      <c r="F47" s="337"/>
      <c r="G47" s="338"/>
      <c r="H47" s="233"/>
      <c r="I47" s="247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>
        <v>0</v>
      </c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5"/>
      <c r="B48" s="333" t="s">
        <v>198</v>
      </c>
      <c r="C48" s="334"/>
      <c r="D48" s="335"/>
      <c r="E48" s="336"/>
      <c r="F48" s="337"/>
      <c r="G48" s="338"/>
      <c r="H48" s="233"/>
      <c r="I48" s="247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156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4">
        <v>10</v>
      </c>
      <c r="B49" s="224" t="s">
        <v>203</v>
      </c>
      <c r="C49" s="236" t="s">
        <v>204</v>
      </c>
      <c r="D49" s="227" t="s">
        <v>179</v>
      </c>
      <c r="E49" s="229">
        <v>64.012500000000003</v>
      </c>
      <c r="F49" s="231">
        <v>0</v>
      </c>
      <c r="G49" s="232">
        <f>ROUND(E49*F49,2)</f>
        <v>0</v>
      </c>
      <c r="H49" s="233" t="s">
        <v>185</v>
      </c>
      <c r="I49" s="247" t="s">
        <v>129</v>
      </c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160</v>
      </c>
      <c r="AF49" s="211"/>
      <c r="AG49" s="211"/>
      <c r="AH49" s="211"/>
      <c r="AI49" s="211"/>
      <c r="AJ49" s="211"/>
      <c r="AK49" s="211"/>
      <c r="AL49" s="211"/>
      <c r="AM49" s="211">
        <v>21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5"/>
      <c r="B50" s="333" t="s">
        <v>205</v>
      </c>
      <c r="C50" s="334"/>
      <c r="D50" s="335"/>
      <c r="E50" s="336"/>
      <c r="F50" s="337"/>
      <c r="G50" s="338"/>
      <c r="H50" s="233"/>
      <c r="I50" s="247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>
        <v>0</v>
      </c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4">
        <v>11</v>
      </c>
      <c r="B51" s="224" t="s">
        <v>206</v>
      </c>
      <c r="C51" s="236" t="s">
        <v>207</v>
      </c>
      <c r="D51" s="227" t="s">
        <v>179</v>
      </c>
      <c r="E51" s="229">
        <v>1145.7349999999999</v>
      </c>
      <c r="F51" s="231">
        <v>0</v>
      </c>
      <c r="G51" s="232">
        <f>ROUND(E51*F51,2)</f>
        <v>0</v>
      </c>
      <c r="H51" s="233" t="s">
        <v>208</v>
      </c>
      <c r="I51" s="247" t="s">
        <v>129</v>
      </c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160</v>
      </c>
      <c r="AF51" s="211"/>
      <c r="AG51" s="211"/>
      <c r="AH51" s="211"/>
      <c r="AI51" s="211"/>
      <c r="AJ51" s="211"/>
      <c r="AK51" s="211"/>
      <c r="AL51" s="211"/>
      <c r="AM51" s="211">
        <v>21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5"/>
      <c r="B52" s="225"/>
      <c r="C52" s="313" t="s">
        <v>209</v>
      </c>
      <c r="D52" s="314"/>
      <c r="E52" s="315"/>
      <c r="F52" s="316"/>
      <c r="G52" s="317"/>
      <c r="H52" s="233"/>
      <c r="I52" s="247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6" t="str">
        <f>C52</f>
        <v>Včetně očištění podkladu od nesoudržných vrstev.</v>
      </c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5"/>
      <c r="B53" s="225"/>
      <c r="C53" s="261" t="s">
        <v>210</v>
      </c>
      <c r="D53" s="259"/>
      <c r="E53" s="260">
        <v>1145.7349999999999</v>
      </c>
      <c r="F53" s="232"/>
      <c r="G53" s="232"/>
      <c r="H53" s="233"/>
      <c r="I53" s="247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4">
        <v>12</v>
      </c>
      <c r="B54" s="224" t="s">
        <v>206</v>
      </c>
      <c r="C54" s="236" t="s">
        <v>207</v>
      </c>
      <c r="D54" s="227" t="s">
        <v>179</v>
      </c>
      <c r="E54" s="229">
        <v>572.86749999999995</v>
      </c>
      <c r="F54" s="231">
        <v>0</v>
      </c>
      <c r="G54" s="232">
        <f>ROUND(E54*F54,2)</f>
        <v>0</v>
      </c>
      <c r="H54" s="233" t="s">
        <v>208</v>
      </c>
      <c r="I54" s="247" t="s">
        <v>129</v>
      </c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160</v>
      </c>
      <c r="AF54" s="211"/>
      <c r="AG54" s="211"/>
      <c r="AH54" s="211"/>
      <c r="AI54" s="211"/>
      <c r="AJ54" s="211"/>
      <c r="AK54" s="211"/>
      <c r="AL54" s="211"/>
      <c r="AM54" s="211">
        <v>21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5"/>
      <c r="B55" s="225"/>
      <c r="C55" s="313" t="s">
        <v>211</v>
      </c>
      <c r="D55" s="314"/>
      <c r="E55" s="315"/>
      <c r="F55" s="316"/>
      <c r="G55" s="317"/>
      <c r="H55" s="233"/>
      <c r="I55" s="247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6" t="str">
        <f>C55</f>
        <v>spádové klíny 40-190mm</v>
      </c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5"/>
      <c r="B56" s="225"/>
      <c r="C56" s="313" t="s">
        <v>209</v>
      </c>
      <c r="D56" s="314"/>
      <c r="E56" s="315"/>
      <c r="F56" s="316"/>
      <c r="G56" s="317"/>
      <c r="H56" s="233"/>
      <c r="I56" s="247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6" t="str">
        <f>C56</f>
        <v>Včetně očištění podkladu od nesoudržných vrstev.</v>
      </c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4">
        <v>13</v>
      </c>
      <c r="B57" s="224" t="s">
        <v>212</v>
      </c>
      <c r="C57" s="236" t="s">
        <v>213</v>
      </c>
      <c r="D57" s="227" t="s">
        <v>179</v>
      </c>
      <c r="E57" s="229">
        <v>572.86749999999995</v>
      </c>
      <c r="F57" s="231">
        <v>0</v>
      </c>
      <c r="G57" s="232">
        <f>ROUND(E57*F57,2)</f>
        <v>0</v>
      </c>
      <c r="H57" s="233"/>
      <c r="I57" s="247" t="s">
        <v>148</v>
      </c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130</v>
      </c>
      <c r="AF57" s="211"/>
      <c r="AG57" s="211"/>
      <c r="AH57" s="211"/>
      <c r="AI57" s="211"/>
      <c r="AJ57" s="211"/>
      <c r="AK57" s="211"/>
      <c r="AL57" s="211"/>
      <c r="AM57" s="211">
        <v>21</v>
      </c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5"/>
      <c r="B58" s="225"/>
      <c r="C58" s="261" t="s">
        <v>214</v>
      </c>
      <c r="D58" s="259"/>
      <c r="E58" s="260">
        <v>484.53750000000002</v>
      </c>
      <c r="F58" s="232"/>
      <c r="G58" s="232"/>
      <c r="H58" s="233"/>
      <c r="I58" s="247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5"/>
      <c r="B59" s="225"/>
      <c r="C59" s="261" t="s">
        <v>215</v>
      </c>
      <c r="D59" s="259"/>
      <c r="E59" s="260">
        <v>47.9375</v>
      </c>
      <c r="F59" s="232"/>
      <c r="G59" s="232"/>
      <c r="H59" s="233"/>
      <c r="I59" s="247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5"/>
      <c r="B60" s="225"/>
      <c r="C60" s="261" t="s">
        <v>216</v>
      </c>
      <c r="D60" s="259"/>
      <c r="E60" s="260">
        <v>40.392499999999998</v>
      </c>
      <c r="F60" s="232"/>
      <c r="G60" s="232"/>
      <c r="H60" s="233"/>
      <c r="I60" s="247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4">
        <v>14</v>
      </c>
      <c r="B61" s="224" t="s">
        <v>217</v>
      </c>
      <c r="C61" s="236" t="s">
        <v>218</v>
      </c>
      <c r="D61" s="227" t="s">
        <v>179</v>
      </c>
      <c r="E61" s="229">
        <v>1180.1070500000001</v>
      </c>
      <c r="F61" s="231">
        <v>0</v>
      </c>
      <c r="G61" s="232">
        <f>ROUND(E61*F61,2)</f>
        <v>0</v>
      </c>
      <c r="H61" s="233"/>
      <c r="I61" s="247" t="s">
        <v>148</v>
      </c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130</v>
      </c>
      <c r="AF61" s="211"/>
      <c r="AG61" s="211"/>
      <c r="AH61" s="211"/>
      <c r="AI61" s="211"/>
      <c r="AJ61" s="211"/>
      <c r="AK61" s="211"/>
      <c r="AL61" s="211"/>
      <c r="AM61" s="211">
        <v>21</v>
      </c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5"/>
      <c r="B62" s="225"/>
      <c r="C62" s="261" t="s">
        <v>219</v>
      </c>
      <c r="D62" s="259"/>
      <c r="E62" s="260">
        <v>1180.1070500000001</v>
      </c>
      <c r="F62" s="232"/>
      <c r="G62" s="232"/>
      <c r="H62" s="233"/>
      <c r="I62" s="247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4">
        <v>15</v>
      </c>
      <c r="B63" s="224" t="s">
        <v>220</v>
      </c>
      <c r="C63" s="236" t="s">
        <v>221</v>
      </c>
      <c r="D63" s="227" t="s">
        <v>109</v>
      </c>
      <c r="E63" s="229">
        <v>70.81044</v>
      </c>
      <c r="F63" s="231">
        <v>0</v>
      </c>
      <c r="G63" s="232">
        <f>ROUND(E63*F63,2)</f>
        <v>0</v>
      </c>
      <c r="H63" s="233"/>
      <c r="I63" s="247" t="s">
        <v>148</v>
      </c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130</v>
      </c>
      <c r="AF63" s="211"/>
      <c r="AG63" s="211"/>
      <c r="AH63" s="211"/>
      <c r="AI63" s="211"/>
      <c r="AJ63" s="211"/>
      <c r="AK63" s="211"/>
      <c r="AL63" s="211"/>
      <c r="AM63" s="211">
        <v>21</v>
      </c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5"/>
      <c r="B64" s="225"/>
      <c r="C64" s="261" t="s">
        <v>222</v>
      </c>
      <c r="D64" s="259"/>
      <c r="E64" s="260">
        <v>70.81044</v>
      </c>
      <c r="F64" s="232"/>
      <c r="G64" s="232"/>
      <c r="H64" s="233"/>
      <c r="I64" s="247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4">
        <v>16</v>
      </c>
      <c r="B65" s="224" t="s">
        <v>223</v>
      </c>
      <c r="C65" s="236" t="s">
        <v>224</v>
      </c>
      <c r="D65" s="227" t="s">
        <v>179</v>
      </c>
      <c r="E65" s="229">
        <v>735.46</v>
      </c>
      <c r="F65" s="231">
        <v>0</v>
      </c>
      <c r="G65" s="232">
        <f>ROUND(E65*F65,2)</f>
        <v>0</v>
      </c>
      <c r="H65" s="233"/>
      <c r="I65" s="247" t="s">
        <v>148</v>
      </c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130</v>
      </c>
      <c r="AF65" s="211"/>
      <c r="AG65" s="211"/>
      <c r="AH65" s="211"/>
      <c r="AI65" s="211"/>
      <c r="AJ65" s="211"/>
      <c r="AK65" s="211"/>
      <c r="AL65" s="211"/>
      <c r="AM65" s="211">
        <v>21</v>
      </c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5"/>
      <c r="B66" s="225"/>
      <c r="C66" s="261" t="s">
        <v>225</v>
      </c>
      <c r="D66" s="259"/>
      <c r="E66" s="260">
        <v>735.46</v>
      </c>
      <c r="F66" s="232"/>
      <c r="G66" s="232"/>
      <c r="H66" s="233"/>
      <c r="I66" s="247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4">
        <v>17</v>
      </c>
      <c r="B67" s="224" t="s">
        <v>226</v>
      </c>
      <c r="C67" s="236" t="s">
        <v>227</v>
      </c>
      <c r="D67" s="227" t="s">
        <v>179</v>
      </c>
      <c r="E67" s="229">
        <v>668.60500000000002</v>
      </c>
      <c r="F67" s="231">
        <v>0</v>
      </c>
      <c r="G67" s="232">
        <f>ROUND(E67*F67,2)</f>
        <v>0</v>
      </c>
      <c r="H67" s="233"/>
      <c r="I67" s="247" t="s">
        <v>148</v>
      </c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130</v>
      </c>
      <c r="AF67" s="211"/>
      <c r="AG67" s="211"/>
      <c r="AH67" s="211"/>
      <c r="AI67" s="211"/>
      <c r="AJ67" s="211"/>
      <c r="AK67" s="211"/>
      <c r="AL67" s="211"/>
      <c r="AM67" s="211">
        <v>21</v>
      </c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44">
        <v>18</v>
      </c>
      <c r="B68" s="224" t="s">
        <v>228</v>
      </c>
      <c r="C68" s="236" t="s">
        <v>229</v>
      </c>
      <c r="D68" s="227" t="s">
        <v>179</v>
      </c>
      <c r="E68" s="229">
        <v>768.89575000000002</v>
      </c>
      <c r="F68" s="231">
        <v>0</v>
      </c>
      <c r="G68" s="232">
        <f>ROUND(E68*F68,2)</f>
        <v>0</v>
      </c>
      <c r="H68" s="233"/>
      <c r="I68" s="247" t="s">
        <v>148</v>
      </c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130</v>
      </c>
      <c r="AF68" s="211"/>
      <c r="AG68" s="211"/>
      <c r="AH68" s="211"/>
      <c r="AI68" s="211"/>
      <c r="AJ68" s="211"/>
      <c r="AK68" s="211"/>
      <c r="AL68" s="211"/>
      <c r="AM68" s="211">
        <v>21</v>
      </c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45"/>
      <c r="B69" s="225"/>
      <c r="C69" s="261" t="s">
        <v>230</v>
      </c>
      <c r="D69" s="259"/>
      <c r="E69" s="260">
        <v>768.89575000000002</v>
      </c>
      <c r="F69" s="232"/>
      <c r="G69" s="232"/>
      <c r="H69" s="233"/>
      <c r="I69" s="247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1" x14ac:dyDescent="0.2">
      <c r="A70" s="244">
        <v>19</v>
      </c>
      <c r="B70" s="224" t="s">
        <v>231</v>
      </c>
      <c r="C70" s="236" t="s">
        <v>232</v>
      </c>
      <c r="D70" s="227" t="s">
        <v>179</v>
      </c>
      <c r="E70" s="229">
        <v>58.04</v>
      </c>
      <c r="F70" s="231">
        <v>0</v>
      </c>
      <c r="G70" s="232">
        <f>ROUND(E70*F70,2)</f>
        <v>0</v>
      </c>
      <c r="H70" s="233"/>
      <c r="I70" s="247" t="s">
        <v>148</v>
      </c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130</v>
      </c>
      <c r="AF70" s="211"/>
      <c r="AG70" s="211"/>
      <c r="AH70" s="211"/>
      <c r="AI70" s="211"/>
      <c r="AJ70" s="211"/>
      <c r="AK70" s="211"/>
      <c r="AL70" s="211"/>
      <c r="AM70" s="211">
        <v>21</v>
      </c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5"/>
      <c r="B71" s="225"/>
      <c r="C71" s="261" t="s">
        <v>233</v>
      </c>
      <c r="D71" s="259"/>
      <c r="E71" s="260">
        <v>41.45</v>
      </c>
      <c r="F71" s="232"/>
      <c r="G71" s="232"/>
      <c r="H71" s="233"/>
      <c r="I71" s="247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5"/>
      <c r="B72" s="225"/>
      <c r="C72" s="261" t="s">
        <v>234</v>
      </c>
      <c r="D72" s="259"/>
      <c r="E72" s="260">
        <v>16.59</v>
      </c>
      <c r="F72" s="232"/>
      <c r="G72" s="232"/>
      <c r="H72" s="233"/>
      <c r="I72" s="247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44">
        <v>20</v>
      </c>
      <c r="B73" s="224" t="s">
        <v>235</v>
      </c>
      <c r="C73" s="236" t="s">
        <v>236</v>
      </c>
      <c r="D73" s="227" t="s">
        <v>237</v>
      </c>
      <c r="E73" s="229">
        <v>3</v>
      </c>
      <c r="F73" s="231">
        <v>0</v>
      </c>
      <c r="G73" s="232">
        <f>ROUND(E73*F73,2)</f>
        <v>0</v>
      </c>
      <c r="H73" s="233"/>
      <c r="I73" s="247" t="s">
        <v>148</v>
      </c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130</v>
      </c>
      <c r="AF73" s="211"/>
      <c r="AG73" s="211"/>
      <c r="AH73" s="211"/>
      <c r="AI73" s="211"/>
      <c r="AJ73" s="211"/>
      <c r="AK73" s="211"/>
      <c r="AL73" s="211"/>
      <c r="AM73" s="211">
        <v>21</v>
      </c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44">
        <v>21</v>
      </c>
      <c r="B74" s="224" t="s">
        <v>238</v>
      </c>
      <c r="C74" s="236" t="s">
        <v>239</v>
      </c>
      <c r="D74" s="227" t="s">
        <v>240</v>
      </c>
      <c r="E74" s="229">
        <v>237.21238</v>
      </c>
      <c r="F74" s="231">
        <v>0</v>
      </c>
      <c r="G74" s="232">
        <f>ROUND(E74*F74,2)</f>
        <v>0</v>
      </c>
      <c r="H74" s="233" t="s">
        <v>241</v>
      </c>
      <c r="I74" s="247" t="s">
        <v>129</v>
      </c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130</v>
      </c>
      <c r="AF74" s="211"/>
      <c r="AG74" s="211"/>
      <c r="AH74" s="211"/>
      <c r="AI74" s="211"/>
      <c r="AJ74" s="211"/>
      <c r="AK74" s="211"/>
      <c r="AL74" s="211"/>
      <c r="AM74" s="211">
        <v>21</v>
      </c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45"/>
      <c r="B75" s="225"/>
      <c r="C75" s="261" t="s">
        <v>242</v>
      </c>
      <c r="D75" s="259"/>
      <c r="E75" s="260">
        <v>211.60738000000001</v>
      </c>
      <c r="F75" s="232"/>
      <c r="G75" s="232"/>
      <c r="H75" s="233"/>
      <c r="I75" s="247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5"/>
      <c r="B76" s="225"/>
      <c r="C76" s="261" t="s">
        <v>243</v>
      </c>
      <c r="D76" s="259"/>
      <c r="E76" s="260">
        <v>25.605</v>
      </c>
      <c r="F76" s="232"/>
      <c r="G76" s="232"/>
      <c r="H76" s="233"/>
      <c r="I76" s="247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ht="22.5" outlineLevel="1" x14ac:dyDescent="0.2">
      <c r="A77" s="244">
        <v>22</v>
      </c>
      <c r="B77" s="224" t="s">
        <v>244</v>
      </c>
      <c r="C77" s="236" t="s">
        <v>245</v>
      </c>
      <c r="D77" s="227" t="s">
        <v>179</v>
      </c>
      <c r="E77" s="229">
        <v>772.09637999999995</v>
      </c>
      <c r="F77" s="231">
        <v>0</v>
      </c>
      <c r="G77" s="232">
        <f>ROUND(E77*F77,2)</f>
        <v>0</v>
      </c>
      <c r="H77" s="233" t="s">
        <v>241</v>
      </c>
      <c r="I77" s="247" t="s">
        <v>129</v>
      </c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130</v>
      </c>
      <c r="AF77" s="211"/>
      <c r="AG77" s="211"/>
      <c r="AH77" s="211"/>
      <c r="AI77" s="211"/>
      <c r="AJ77" s="211"/>
      <c r="AK77" s="211"/>
      <c r="AL77" s="211"/>
      <c r="AM77" s="211">
        <v>21</v>
      </c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45"/>
      <c r="B78" s="225"/>
      <c r="C78" s="261" t="s">
        <v>246</v>
      </c>
      <c r="D78" s="259"/>
      <c r="E78" s="260">
        <v>695.28138000000001</v>
      </c>
      <c r="F78" s="232"/>
      <c r="G78" s="232"/>
      <c r="H78" s="233"/>
      <c r="I78" s="247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45"/>
      <c r="B79" s="225"/>
      <c r="C79" s="261" t="s">
        <v>247</v>
      </c>
      <c r="D79" s="259"/>
      <c r="E79" s="260">
        <v>76.814999999999998</v>
      </c>
      <c r="F79" s="232"/>
      <c r="G79" s="232"/>
      <c r="H79" s="233"/>
      <c r="I79" s="247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x14ac:dyDescent="0.2">
      <c r="A80" s="243" t="s">
        <v>124</v>
      </c>
      <c r="B80" s="223" t="s">
        <v>73</v>
      </c>
      <c r="C80" s="235" t="s">
        <v>74</v>
      </c>
      <c r="D80" s="226"/>
      <c r="E80" s="228"/>
      <c r="F80" s="331">
        <f>SUM(G81:G147)</f>
        <v>0</v>
      </c>
      <c r="G80" s="332"/>
      <c r="H80" s="230"/>
      <c r="I80" s="246"/>
      <c r="AE80" t="s">
        <v>125</v>
      </c>
    </row>
    <row r="81" spans="1:60" outlineLevel="1" x14ac:dyDescent="0.2">
      <c r="A81" s="245"/>
      <c r="B81" s="339" t="s">
        <v>248</v>
      </c>
      <c r="C81" s="340"/>
      <c r="D81" s="341"/>
      <c r="E81" s="342"/>
      <c r="F81" s="343"/>
      <c r="G81" s="344"/>
      <c r="H81" s="233"/>
      <c r="I81" s="247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>
        <v>0</v>
      </c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ht="22.5" outlineLevel="1" x14ac:dyDescent="0.2">
      <c r="A82" s="245"/>
      <c r="B82" s="333" t="s">
        <v>249</v>
      </c>
      <c r="C82" s="334"/>
      <c r="D82" s="335"/>
      <c r="E82" s="336"/>
      <c r="F82" s="337"/>
      <c r="G82" s="338"/>
      <c r="H82" s="233"/>
      <c r="I82" s="247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156</v>
      </c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6" t="str">
        <f>B82</f>
        <v>které se zřizují před úpravami povrchu, a obalení osazených dveřních zárubní před znečištěním při úpravách povrchu nástřikem plastických maltovin včetně pozdějšího odkrytí,</v>
      </c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44">
        <v>23</v>
      </c>
      <c r="B83" s="224" t="s">
        <v>250</v>
      </c>
      <c r="C83" s="236" t="s">
        <v>251</v>
      </c>
      <c r="D83" s="227" t="s">
        <v>179</v>
      </c>
      <c r="E83" s="229">
        <v>154.58250000000001</v>
      </c>
      <c r="F83" s="231">
        <v>0</v>
      </c>
      <c r="G83" s="232">
        <f>ROUND(E83*F83,2)</f>
        <v>0</v>
      </c>
      <c r="H83" s="233" t="s">
        <v>252</v>
      </c>
      <c r="I83" s="247" t="s">
        <v>129</v>
      </c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160</v>
      </c>
      <c r="AF83" s="211"/>
      <c r="AG83" s="211"/>
      <c r="AH83" s="211"/>
      <c r="AI83" s="211"/>
      <c r="AJ83" s="211"/>
      <c r="AK83" s="211"/>
      <c r="AL83" s="211"/>
      <c r="AM83" s="211">
        <v>21</v>
      </c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45"/>
      <c r="B84" s="225"/>
      <c r="C84" s="261" t="s">
        <v>253</v>
      </c>
      <c r="D84" s="259"/>
      <c r="E84" s="260">
        <v>98.407499999999999</v>
      </c>
      <c r="F84" s="232"/>
      <c r="G84" s="232"/>
      <c r="H84" s="233"/>
      <c r="I84" s="247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45"/>
      <c r="B85" s="225"/>
      <c r="C85" s="261" t="s">
        <v>254</v>
      </c>
      <c r="D85" s="259"/>
      <c r="E85" s="260">
        <v>56.174999999999997</v>
      </c>
      <c r="F85" s="232"/>
      <c r="G85" s="232"/>
      <c r="H85" s="233"/>
      <c r="I85" s="247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45"/>
      <c r="B86" s="333" t="s">
        <v>255</v>
      </c>
      <c r="C86" s="334"/>
      <c r="D86" s="335"/>
      <c r="E86" s="336"/>
      <c r="F86" s="337"/>
      <c r="G86" s="338"/>
      <c r="H86" s="233"/>
      <c r="I86" s="247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>
        <v>0</v>
      </c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44">
        <v>24</v>
      </c>
      <c r="B87" s="224" t="s">
        <v>256</v>
      </c>
      <c r="C87" s="236" t="s">
        <v>257</v>
      </c>
      <c r="D87" s="227" t="s">
        <v>258</v>
      </c>
      <c r="E87" s="229">
        <v>81.25</v>
      </c>
      <c r="F87" s="231">
        <v>0</v>
      </c>
      <c r="G87" s="232">
        <f>ROUND(E87*F87,2)</f>
        <v>0</v>
      </c>
      <c r="H87" s="233" t="s">
        <v>259</v>
      </c>
      <c r="I87" s="247" t="s">
        <v>129</v>
      </c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160</v>
      </c>
      <c r="AF87" s="211"/>
      <c r="AG87" s="211"/>
      <c r="AH87" s="211"/>
      <c r="AI87" s="211"/>
      <c r="AJ87" s="211"/>
      <c r="AK87" s="211"/>
      <c r="AL87" s="211"/>
      <c r="AM87" s="211">
        <v>21</v>
      </c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45"/>
      <c r="B88" s="225"/>
      <c r="C88" s="313" t="s">
        <v>260</v>
      </c>
      <c r="D88" s="314"/>
      <c r="E88" s="315"/>
      <c r="F88" s="316"/>
      <c r="G88" s="317"/>
      <c r="H88" s="233"/>
      <c r="I88" s="247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6" t="str">
        <f>C88</f>
        <v>pod parapety</v>
      </c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45"/>
      <c r="B89" s="225"/>
      <c r="C89" s="261" t="s">
        <v>261</v>
      </c>
      <c r="D89" s="259"/>
      <c r="E89" s="260">
        <v>81.25</v>
      </c>
      <c r="F89" s="232"/>
      <c r="G89" s="232"/>
      <c r="H89" s="233"/>
      <c r="I89" s="247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45"/>
      <c r="B90" s="333" t="s">
        <v>262</v>
      </c>
      <c r="C90" s="334"/>
      <c r="D90" s="335"/>
      <c r="E90" s="336"/>
      <c r="F90" s="337"/>
      <c r="G90" s="338"/>
      <c r="H90" s="233"/>
      <c r="I90" s="247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>
        <v>0</v>
      </c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45"/>
      <c r="B91" s="333" t="s">
        <v>263</v>
      </c>
      <c r="C91" s="334"/>
      <c r="D91" s="335"/>
      <c r="E91" s="336"/>
      <c r="F91" s="337"/>
      <c r="G91" s="338"/>
      <c r="H91" s="233"/>
      <c r="I91" s="247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156</v>
      </c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44">
        <v>25</v>
      </c>
      <c r="B92" s="224" t="s">
        <v>264</v>
      </c>
      <c r="C92" s="236" t="s">
        <v>265</v>
      </c>
      <c r="D92" s="227" t="s">
        <v>179</v>
      </c>
      <c r="E92" s="229">
        <v>94.98</v>
      </c>
      <c r="F92" s="231">
        <v>0</v>
      </c>
      <c r="G92" s="232">
        <f>ROUND(E92*F92,2)</f>
        <v>0</v>
      </c>
      <c r="H92" s="233" t="s">
        <v>259</v>
      </c>
      <c r="I92" s="247" t="s">
        <v>148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160</v>
      </c>
      <c r="AF92" s="211"/>
      <c r="AG92" s="211"/>
      <c r="AH92" s="211"/>
      <c r="AI92" s="211"/>
      <c r="AJ92" s="211"/>
      <c r="AK92" s="211"/>
      <c r="AL92" s="211"/>
      <c r="AM92" s="211">
        <v>21</v>
      </c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45"/>
      <c r="B93" s="225"/>
      <c r="C93" s="261" t="s">
        <v>266</v>
      </c>
      <c r="D93" s="259"/>
      <c r="E93" s="260">
        <v>94.98</v>
      </c>
      <c r="F93" s="232"/>
      <c r="G93" s="232"/>
      <c r="H93" s="233"/>
      <c r="I93" s="247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45"/>
      <c r="B94" s="333" t="s">
        <v>267</v>
      </c>
      <c r="C94" s="334"/>
      <c r="D94" s="335"/>
      <c r="E94" s="336"/>
      <c r="F94" s="337"/>
      <c r="G94" s="338"/>
      <c r="H94" s="233"/>
      <c r="I94" s="247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>
        <v>0</v>
      </c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44">
        <v>26</v>
      </c>
      <c r="B95" s="224" t="s">
        <v>268</v>
      </c>
      <c r="C95" s="236" t="s">
        <v>269</v>
      </c>
      <c r="D95" s="227" t="s">
        <v>179</v>
      </c>
      <c r="E95" s="229">
        <v>111.23</v>
      </c>
      <c r="F95" s="231">
        <v>0</v>
      </c>
      <c r="G95" s="232">
        <f>ROUND(E95*F95,2)</f>
        <v>0</v>
      </c>
      <c r="H95" s="233" t="s">
        <v>252</v>
      </c>
      <c r="I95" s="247" t="s">
        <v>129</v>
      </c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160</v>
      </c>
      <c r="AF95" s="211"/>
      <c r="AG95" s="211"/>
      <c r="AH95" s="211"/>
      <c r="AI95" s="211"/>
      <c r="AJ95" s="211"/>
      <c r="AK95" s="211"/>
      <c r="AL95" s="211"/>
      <c r="AM95" s="211">
        <v>21</v>
      </c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45"/>
      <c r="B96" s="225"/>
      <c r="C96" s="261" t="s">
        <v>270</v>
      </c>
      <c r="D96" s="259"/>
      <c r="E96" s="260">
        <v>94.98</v>
      </c>
      <c r="F96" s="232"/>
      <c r="G96" s="232"/>
      <c r="H96" s="233"/>
      <c r="I96" s="247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45"/>
      <c r="B97" s="225"/>
      <c r="C97" s="261" t="s">
        <v>271</v>
      </c>
      <c r="D97" s="259"/>
      <c r="E97" s="260">
        <v>16.25</v>
      </c>
      <c r="F97" s="232"/>
      <c r="G97" s="232"/>
      <c r="H97" s="233"/>
      <c r="I97" s="247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45"/>
      <c r="B98" s="333" t="s">
        <v>272</v>
      </c>
      <c r="C98" s="334"/>
      <c r="D98" s="335"/>
      <c r="E98" s="336"/>
      <c r="F98" s="337"/>
      <c r="G98" s="338"/>
      <c r="H98" s="233"/>
      <c r="I98" s="247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>
        <v>0</v>
      </c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1" x14ac:dyDescent="0.2">
      <c r="A99" s="245"/>
      <c r="B99" s="333" t="s">
        <v>273</v>
      </c>
      <c r="C99" s="334"/>
      <c r="D99" s="335"/>
      <c r="E99" s="336"/>
      <c r="F99" s="337"/>
      <c r="G99" s="338"/>
      <c r="H99" s="233"/>
      <c r="I99" s="247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156</v>
      </c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6" t="str">
        <f>B99</f>
        <v>s rámy a zárubněmi, zábradlí, předmětů oplechování apod., které se zřizují ještě před úpravami povrchu, před jejich znečištěním při úpravách povrchu nástřikem plastických (lepivých) maltovin</v>
      </c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44">
        <v>27</v>
      </c>
      <c r="B100" s="224" t="s">
        <v>274</v>
      </c>
      <c r="C100" s="236" t="s">
        <v>275</v>
      </c>
      <c r="D100" s="227" t="s">
        <v>179</v>
      </c>
      <c r="E100" s="229">
        <v>167.45750000000001</v>
      </c>
      <c r="F100" s="231">
        <v>0</v>
      </c>
      <c r="G100" s="232">
        <f>ROUND(E100*F100,2)</f>
        <v>0</v>
      </c>
      <c r="H100" s="233" t="s">
        <v>252</v>
      </c>
      <c r="I100" s="247" t="s">
        <v>129</v>
      </c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160</v>
      </c>
      <c r="AF100" s="211"/>
      <c r="AG100" s="211"/>
      <c r="AH100" s="211"/>
      <c r="AI100" s="211"/>
      <c r="AJ100" s="211"/>
      <c r="AK100" s="211"/>
      <c r="AL100" s="211"/>
      <c r="AM100" s="211">
        <v>21</v>
      </c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45"/>
      <c r="B101" s="225"/>
      <c r="C101" s="261" t="s">
        <v>276</v>
      </c>
      <c r="D101" s="259"/>
      <c r="E101" s="260">
        <v>167.45750000000001</v>
      </c>
      <c r="F101" s="232"/>
      <c r="G101" s="232"/>
      <c r="H101" s="233"/>
      <c r="I101" s="247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45"/>
      <c r="B102" s="333" t="s">
        <v>277</v>
      </c>
      <c r="C102" s="334"/>
      <c r="D102" s="335"/>
      <c r="E102" s="336"/>
      <c r="F102" s="337"/>
      <c r="G102" s="338"/>
      <c r="H102" s="233"/>
      <c r="I102" s="247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>
        <v>0</v>
      </c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44">
        <v>28</v>
      </c>
      <c r="B103" s="224" t="s">
        <v>278</v>
      </c>
      <c r="C103" s="236" t="s">
        <v>279</v>
      </c>
      <c r="D103" s="227" t="s">
        <v>179</v>
      </c>
      <c r="E103" s="229">
        <v>516.14250000000004</v>
      </c>
      <c r="F103" s="231">
        <v>0</v>
      </c>
      <c r="G103" s="232">
        <f>ROUND(E103*F103,2)</f>
        <v>0</v>
      </c>
      <c r="H103" s="233" t="s">
        <v>252</v>
      </c>
      <c r="I103" s="247" t="s">
        <v>129</v>
      </c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160</v>
      </c>
      <c r="AF103" s="211"/>
      <c r="AG103" s="211"/>
      <c r="AH103" s="211"/>
      <c r="AI103" s="211"/>
      <c r="AJ103" s="211"/>
      <c r="AK103" s="211"/>
      <c r="AL103" s="211"/>
      <c r="AM103" s="211">
        <v>21</v>
      </c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45"/>
      <c r="B104" s="225"/>
      <c r="C104" s="261" t="s">
        <v>280</v>
      </c>
      <c r="D104" s="259"/>
      <c r="E104" s="260">
        <v>45.5</v>
      </c>
      <c r="F104" s="232"/>
      <c r="G104" s="232"/>
      <c r="H104" s="233"/>
      <c r="I104" s="247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45"/>
      <c r="B105" s="225"/>
      <c r="C105" s="261" t="s">
        <v>281</v>
      </c>
      <c r="D105" s="259"/>
      <c r="E105" s="260">
        <v>18.27</v>
      </c>
      <c r="F105" s="232"/>
      <c r="G105" s="232"/>
      <c r="H105" s="233"/>
      <c r="I105" s="247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45"/>
      <c r="B106" s="225"/>
      <c r="C106" s="261" t="s">
        <v>282</v>
      </c>
      <c r="D106" s="259"/>
      <c r="E106" s="260">
        <v>16.324999999999999</v>
      </c>
      <c r="F106" s="232"/>
      <c r="G106" s="232"/>
      <c r="H106" s="233"/>
      <c r="I106" s="247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45"/>
      <c r="B107" s="225"/>
      <c r="C107" s="261" t="s">
        <v>283</v>
      </c>
      <c r="D107" s="259"/>
      <c r="E107" s="260">
        <v>334.39</v>
      </c>
      <c r="F107" s="232"/>
      <c r="G107" s="232"/>
      <c r="H107" s="233"/>
      <c r="I107" s="247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45"/>
      <c r="B108" s="225"/>
      <c r="C108" s="261" t="s">
        <v>284</v>
      </c>
      <c r="D108" s="259"/>
      <c r="E108" s="260">
        <v>152.6925</v>
      </c>
      <c r="F108" s="232"/>
      <c r="G108" s="232"/>
      <c r="H108" s="233"/>
      <c r="I108" s="247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45"/>
      <c r="B109" s="225"/>
      <c r="C109" s="261" t="s">
        <v>285</v>
      </c>
      <c r="D109" s="259"/>
      <c r="E109" s="260">
        <v>-51.034999999999997</v>
      </c>
      <c r="F109" s="232"/>
      <c r="G109" s="232"/>
      <c r="H109" s="233"/>
      <c r="I109" s="247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44">
        <v>29</v>
      </c>
      <c r="B110" s="224" t="s">
        <v>286</v>
      </c>
      <c r="C110" s="236" t="s">
        <v>287</v>
      </c>
      <c r="D110" s="227" t="s">
        <v>179</v>
      </c>
      <c r="E110" s="229">
        <v>215.29499999999999</v>
      </c>
      <c r="F110" s="231">
        <v>0</v>
      </c>
      <c r="G110" s="232">
        <f>ROUND(E110*F110,2)</f>
        <v>0</v>
      </c>
      <c r="H110" s="233" t="s">
        <v>252</v>
      </c>
      <c r="I110" s="247" t="s">
        <v>129</v>
      </c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160</v>
      </c>
      <c r="AF110" s="211"/>
      <c r="AG110" s="211"/>
      <c r="AH110" s="211"/>
      <c r="AI110" s="211"/>
      <c r="AJ110" s="211"/>
      <c r="AK110" s="211"/>
      <c r="AL110" s="211"/>
      <c r="AM110" s="211">
        <v>21</v>
      </c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45"/>
      <c r="B111" s="225"/>
      <c r="C111" s="261" t="s">
        <v>288</v>
      </c>
      <c r="D111" s="259"/>
      <c r="E111" s="260">
        <v>48.1</v>
      </c>
      <c r="F111" s="232"/>
      <c r="G111" s="232"/>
      <c r="H111" s="233"/>
      <c r="I111" s="247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45"/>
      <c r="B112" s="225"/>
      <c r="C112" s="261" t="s">
        <v>289</v>
      </c>
      <c r="D112" s="259"/>
      <c r="E112" s="260">
        <v>167.19499999999999</v>
      </c>
      <c r="F112" s="232"/>
      <c r="G112" s="232"/>
      <c r="H112" s="233"/>
      <c r="I112" s="247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44">
        <v>30</v>
      </c>
      <c r="B113" s="224" t="s">
        <v>290</v>
      </c>
      <c r="C113" s="236" t="s">
        <v>291</v>
      </c>
      <c r="D113" s="227" t="s">
        <v>292</v>
      </c>
      <c r="E113" s="229">
        <v>1</v>
      </c>
      <c r="F113" s="231">
        <v>0</v>
      </c>
      <c r="G113" s="232">
        <f>ROUND(E113*F113,2)</f>
        <v>0</v>
      </c>
      <c r="H113" s="233"/>
      <c r="I113" s="247" t="s">
        <v>148</v>
      </c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 t="s">
        <v>130</v>
      </c>
      <c r="AF113" s="211"/>
      <c r="AG113" s="211"/>
      <c r="AH113" s="211"/>
      <c r="AI113" s="211"/>
      <c r="AJ113" s="211"/>
      <c r="AK113" s="211"/>
      <c r="AL113" s="211"/>
      <c r="AM113" s="211">
        <v>21</v>
      </c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1" x14ac:dyDescent="0.2">
      <c r="A114" s="244">
        <v>31</v>
      </c>
      <c r="B114" s="224" t="s">
        <v>293</v>
      </c>
      <c r="C114" s="236" t="s">
        <v>294</v>
      </c>
      <c r="D114" s="227" t="s">
        <v>179</v>
      </c>
      <c r="E114" s="229">
        <v>516.14250000000004</v>
      </c>
      <c r="F114" s="231">
        <v>0</v>
      </c>
      <c r="G114" s="232">
        <f>ROUND(E114*F114,2)</f>
        <v>0</v>
      </c>
      <c r="H114" s="233"/>
      <c r="I114" s="247" t="s">
        <v>148</v>
      </c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130</v>
      </c>
      <c r="AF114" s="211"/>
      <c r="AG114" s="211"/>
      <c r="AH114" s="211"/>
      <c r="AI114" s="211"/>
      <c r="AJ114" s="211"/>
      <c r="AK114" s="211"/>
      <c r="AL114" s="211"/>
      <c r="AM114" s="211">
        <v>21</v>
      </c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45"/>
      <c r="B115" s="225"/>
      <c r="C115" s="261" t="s">
        <v>280</v>
      </c>
      <c r="D115" s="259"/>
      <c r="E115" s="260">
        <v>45.5</v>
      </c>
      <c r="F115" s="232"/>
      <c r="G115" s="232"/>
      <c r="H115" s="233"/>
      <c r="I115" s="247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45"/>
      <c r="B116" s="225"/>
      <c r="C116" s="261" t="s">
        <v>281</v>
      </c>
      <c r="D116" s="259"/>
      <c r="E116" s="260">
        <v>18.27</v>
      </c>
      <c r="F116" s="232"/>
      <c r="G116" s="232"/>
      <c r="H116" s="233"/>
      <c r="I116" s="247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45"/>
      <c r="B117" s="225"/>
      <c r="C117" s="261" t="s">
        <v>282</v>
      </c>
      <c r="D117" s="259"/>
      <c r="E117" s="260">
        <v>16.324999999999999</v>
      </c>
      <c r="F117" s="232"/>
      <c r="G117" s="232"/>
      <c r="H117" s="233"/>
      <c r="I117" s="247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45"/>
      <c r="B118" s="225"/>
      <c r="C118" s="261" t="s">
        <v>283</v>
      </c>
      <c r="D118" s="259"/>
      <c r="E118" s="260">
        <v>334.39</v>
      </c>
      <c r="F118" s="232"/>
      <c r="G118" s="232"/>
      <c r="H118" s="233"/>
      <c r="I118" s="247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45"/>
      <c r="B119" s="225"/>
      <c r="C119" s="261" t="s">
        <v>284</v>
      </c>
      <c r="D119" s="259"/>
      <c r="E119" s="260">
        <v>152.6925</v>
      </c>
      <c r="F119" s="232"/>
      <c r="G119" s="232"/>
      <c r="H119" s="233"/>
      <c r="I119" s="247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45"/>
      <c r="B120" s="225"/>
      <c r="C120" s="261" t="s">
        <v>285</v>
      </c>
      <c r="D120" s="259"/>
      <c r="E120" s="260">
        <v>-51.034999999999997</v>
      </c>
      <c r="F120" s="232"/>
      <c r="G120" s="232"/>
      <c r="H120" s="233"/>
      <c r="I120" s="247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44">
        <v>32</v>
      </c>
      <c r="B121" s="224" t="s">
        <v>295</v>
      </c>
      <c r="C121" s="236" t="s">
        <v>296</v>
      </c>
      <c r="D121" s="227" t="s">
        <v>179</v>
      </c>
      <c r="E121" s="229">
        <v>516.14250000000004</v>
      </c>
      <c r="F121" s="231">
        <v>0</v>
      </c>
      <c r="G121" s="232">
        <f>ROUND(E121*F121,2)</f>
        <v>0</v>
      </c>
      <c r="H121" s="233"/>
      <c r="I121" s="247" t="s">
        <v>148</v>
      </c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 t="s">
        <v>130</v>
      </c>
      <c r="AF121" s="211"/>
      <c r="AG121" s="211"/>
      <c r="AH121" s="211"/>
      <c r="AI121" s="211"/>
      <c r="AJ121" s="211"/>
      <c r="AK121" s="211"/>
      <c r="AL121" s="211"/>
      <c r="AM121" s="211">
        <v>21</v>
      </c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44">
        <v>33</v>
      </c>
      <c r="B122" s="224" t="s">
        <v>297</v>
      </c>
      <c r="C122" s="236" t="s">
        <v>298</v>
      </c>
      <c r="D122" s="227" t="s">
        <v>179</v>
      </c>
      <c r="E122" s="229">
        <v>32.5</v>
      </c>
      <c r="F122" s="231">
        <v>0</v>
      </c>
      <c r="G122" s="232">
        <f>ROUND(E122*F122,2)</f>
        <v>0</v>
      </c>
      <c r="H122" s="233"/>
      <c r="I122" s="247" t="s">
        <v>148</v>
      </c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 t="s">
        <v>130</v>
      </c>
      <c r="AF122" s="211"/>
      <c r="AG122" s="211"/>
      <c r="AH122" s="211"/>
      <c r="AI122" s="211"/>
      <c r="AJ122" s="211"/>
      <c r="AK122" s="211"/>
      <c r="AL122" s="211"/>
      <c r="AM122" s="211">
        <v>21</v>
      </c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45"/>
      <c r="B123" s="225"/>
      <c r="C123" s="261" t="s">
        <v>299</v>
      </c>
      <c r="D123" s="259"/>
      <c r="E123" s="260">
        <v>32.5</v>
      </c>
      <c r="F123" s="232"/>
      <c r="G123" s="232"/>
      <c r="H123" s="233"/>
      <c r="I123" s="247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44">
        <v>34</v>
      </c>
      <c r="B124" s="224" t="s">
        <v>300</v>
      </c>
      <c r="C124" s="236" t="s">
        <v>301</v>
      </c>
      <c r="D124" s="227" t="s">
        <v>179</v>
      </c>
      <c r="E124" s="229">
        <v>22.452500000000001</v>
      </c>
      <c r="F124" s="231">
        <v>0</v>
      </c>
      <c r="G124" s="232">
        <f>ROUND(E124*F124,2)</f>
        <v>0</v>
      </c>
      <c r="H124" s="233"/>
      <c r="I124" s="247" t="s">
        <v>148</v>
      </c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 t="s">
        <v>130</v>
      </c>
      <c r="AF124" s="211"/>
      <c r="AG124" s="211"/>
      <c r="AH124" s="211"/>
      <c r="AI124" s="211"/>
      <c r="AJ124" s="211"/>
      <c r="AK124" s="211"/>
      <c r="AL124" s="211"/>
      <c r="AM124" s="211">
        <v>21</v>
      </c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45"/>
      <c r="B125" s="225"/>
      <c r="C125" s="261" t="s">
        <v>302</v>
      </c>
      <c r="D125" s="259"/>
      <c r="E125" s="260">
        <v>22.452500000000001</v>
      </c>
      <c r="F125" s="232"/>
      <c r="G125" s="232"/>
      <c r="H125" s="233"/>
      <c r="I125" s="247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44">
        <v>35</v>
      </c>
      <c r="B126" s="224" t="s">
        <v>303</v>
      </c>
      <c r="C126" s="236" t="s">
        <v>304</v>
      </c>
      <c r="D126" s="227" t="s">
        <v>179</v>
      </c>
      <c r="E126" s="229">
        <v>58.5</v>
      </c>
      <c r="F126" s="231">
        <v>0</v>
      </c>
      <c r="G126" s="232">
        <f>ROUND(E126*F126,2)</f>
        <v>0</v>
      </c>
      <c r="H126" s="233"/>
      <c r="I126" s="247" t="s">
        <v>148</v>
      </c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 t="s">
        <v>130</v>
      </c>
      <c r="AF126" s="211"/>
      <c r="AG126" s="211"/>
      <c r="AH126" s="211"/>
      <c r="AI126" s="211"/>
      <c r="AJ126" s="211"/>
      <c r="AK126" s="211"/>
      <c r="AL126" s="211"/>
      <c r="AM126" s="211">
        <v>21</v>
      </c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45"/>
      <c r="B127" s="225"/>
      <c r="C127" s="261" t="s">
        <v>305</v>
      </c>
      <c r="D127" s="259"/>
      <c r="E127" s="260">
        <v>58.5</v>
      </c>
      <c r="F127" s="232"/>
      <c r="G127" s="232"/>
      <c r="H127" s="233"/>
      <c r="I127" s="247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ht="22.5" outlineLevel="1" x14ac:dyDescent="0.2">
      <c r="A128" s="244">
        <v>36</v>
      </c>
      <c r="B128" s="224" t="s">
        <v>306</v>
      </c>
      <c r="C128" s="236" t="s">
        <v>307</v>
      </c>
      <c r="D128" s="227" t="s">
        <v>179</v>
      </c>
      <c r="E128" s="229">
        <v>44.905000000000001</v>
      </c>
      <c r="F128" s="231">
        <v>0</v>
      </c>
      <c r="G128" s="232">
        <f>ROUND(E128*F128,2)</f>
        <v>0</v>
      </c>
      <c r="H128" s="233"/>
      <c r="I128" s="247" t="s">
        <v>148</v>
      </c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 t="s">
        <v>130</v>
      </c>
      <c r="AF128" s="211"/>
      <c r="AG128" s="211"/>
      <c r="AH128" s="211"/>
      <c r="AI128" s="211"/>
      <c r="AJ128" s="211"/>
      <c r="AK128" s="211"/>
      <c r="AL128" s="211"/>
      <c r="AM128" s="211">
        <v>21</v>
      </c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45"/>
      <c r="B129" s="225"/>
      <c r="C129" s="261" t="s">
        <v>308</v>
      </c>
      <c r="D129" s="259"/>
      <c r="E129" s="260">
        <v>44.905000000000001</v>
      </c>
      <c r="F129" s="232"/>
      <c r="G129" s="232"/>
      <c r="H129" s="233"/>
      <c r="I129" s="247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22.5" outlineLevel="1" x14ac:dyDescent="0.2">
      <c r="A130" s="244">
        <v>37</v>
      </c>
      <c r="B130" s="224" t="s">
        <v>309</v>
      </c>
      <c r="C130" s="236" t="s">
        <v>310</v>
      </c>
      <c r="D130" s="227" t="s">
        <v>179</v>
      </c>
      <c r="E130" s="229">
        <v>87.232500000000002</v>
      </c>
      <c r="F130" s="231">
        <v>0</v>
      </c>
      <c r="G130" s="232">
        <f>ROUND(E130*F130,2)</f>
        <v>0</v>
      </c>
      <c r="H130" s="233"/>
      <c r="I130" s="247" t="s">
        <v>148</v>
      </c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 t="s">
        <v>130</v>
      </c>
      <c r="AF130" s="211"/>
      <c r="AG130" s="211"/>
      <c r="AH130" s="211"/>
      <c r="AI130" s="211"/>
      <c r="AJ130" s="211"/>
      <c r="AK130" s="211"/>
      <c r="AL130" s="211"/>
      <c r="AM130" s="211">
        <v>21</v>
      </c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45"/>
      <c r="B131" s="225"/>
      <c r="C131" s="261" t="s">
        <v>311</v>
      </c>
      <c r="D131" s="259"/>
      <c r="E131" s="260">
        <v>138.26750000000001</v>
      </c>
      <c r="F131" s="232"/>
      <c r="G131" s="232"/>
      <c r="H131" s="233"/>
      <c r="I131" s="247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45"/>
      <c r="B132" s="225"/>
      <c r="C132" s="261" t="s">
        <v>312</v>
      </c>
      <c r="D132" s="259"/>
      <c r="E132" s="260">
        <v>-51.034999999999997</v>
      </c>
      <c r="F132" s="232"/>
      <c r="G132" s="232"/>
      <c r="H132" s="233"/>
      <c r="I132" s="247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44">
        <v>38</v>
      </c>
      <c r="B133" s="224" t="s">
        <v>313</v>
      </c>
      <c r="C133" s="236" t="s">
        <v>314</v>
      </c>
      <c r="D133" s="227" t="s">
        <v>179</v>
      </c>
      <c r="E133" s="229">
        <v>10.1</v>
      </c>
      <c r="F133" s="231">
        <v>0</v>
      </c>
      <c r="G133" s="232">
        <f>ROUND(E133*F133,2)</f>
        <v>0</v>
      </c>
      <c r="H133" s="233"/>
      <c r="I133" s="247" t="s">
        <v>148</v>
      </c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 t="s">
        <v>130</v>
      </c>
      <c r="AF133" s="211"/>
      <c r="AG133" s="211"/>
      <c r="AH133" s="211"/>
      <c r="AI133" s="211"/>
      <c r="AJ133" s="211"/>
      <c r="AK133" s="211"/>
      <c r="AL133" s="211"/>
      <c r="AM133" s="211">
        <v>21</v>
      </c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45"/>
      <c r="B134" s="225"/>
      <c r="C134" s="261" t="s">
        <v>315</v>
      </c>
      <c r="D134" s="259"/>
      <c r="E134" s="260">
        <v>10.1</v>
      </c>
      <c r="F134" s="232"/>
      <c r="G134" s="232"/>
      <c r="H134" s="233"/>
      <c r="I134" s="247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ht="22.5" outlineLevel="1" x14ac:dyDescent="0.2">
      <c r="A135" s="244">
        <v>39</v>
      </c>
      <c r="B135" s="224" t="s">
        <v>316</v>
      </c>
      <c r="C135" s="236" t="s">
        <v>317</v>
      </c>
      <c r="D135" s="227" t="s">
        <v>179</v>
      </c>
      <c r="E135" s="229">
        <v>320.26749999999998</v>
      </c>
      <c r="F135" s="231">
        <v>0</v>
      </c>
      <c r="G135" s="232">
        <f>ROUND(E135*F135,2)</f>
        <v>0</v>
      </c>
      <c r="H135" s="233"/>
      <c r="I135" s="247" t="s">
        <v>148</v>
      </c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 t="s">
        <v>130</v>
      </c>
      <c r="AF135" s="211"/>
      <c r="AG135" s="211"/>
      <c r="AH135" s="211"/>
      <c r="AI135" s="211"/>
      <c r="AJ135" s="211"/>
      <c r="AK135" s="211"/>
      <c r="AL135" s="211"/>
      <c r="AM135" s="211">
        <v>21</v>
      </c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45"/>
      <c r="B136" s="225"/>
      <c r="C136" s="261" t="s">
        <v>318</v>
      </c>
      <c r="D136" s="259"/>
      <c r="E136" s="260">
        <v>173.285</v>
      </c>
      <c r="F136" s="232"/>
      <c r="G136" s="232"/>
      <c r="H136" s="233"/>
      <c r="I136" s="247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45"/>
      <c r="B137" s="225"/>
      <c r="C137" s="261" t="s">
        <v>319</v>
      </c>
      <c r="D137" s="259"/>
      <c r="E137" s="260">
        <v>28.21</v>
      </c>
      <c r="F137" s="232"/>
      <c r="G137" s="232"/>
      <c r="H137" s="233"/>
      <c r="I137" s="247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45"/>
      <c r="B138" s="225"/>
      <c r="C138" s="261" t="s">
        <v>320</v>
      </c>
      <c r="D138" s="259"/>
      <c r="E138" s="260">
        <v>235.19499999999999</v>
      </c>
      <c r="F138" s="232"/>
      <c r="G138" s="232"/>
      <c r="H138" s="233"/>
      <c r="I138" s="247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45"/>
      <c r="B139" s="225"/>
      <c r="C139" s="261" t="s">
        <v>321</v>
      </c>
      <c r="D139" s="259"/>
      <c r="E139" s="260">
        <v>-116.4225</v>
      </c>
      <c r="F139" s="232"/>
      <c r="G139" s="232"/>
      <c r="H139" s="233"/>
      <c r="I139" s="247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1" x14ac:dyDescent="0.2">
      <c r="A140" s="244">
        <v>40</v>
      </c>
      <c r="B140" s="224" t="s">
        <v>322</v>
      </c>
      <c r="C140" s="236" t="s">
        <v>323</v>
      </c>
      <c r="D140" s="227" t="s">
        <v>179</v>
      </c>
      <c r="E140" s="229">
        <v>41.64</v>
      </c>
      <c r="F140" s="231">
        <v>0</v>
      </c>
      <c r="G140" s="232">
        <f>ROUND(E140*F140,2)</f>
        <v>0</v>
      </c>
      <c r="H140" s="233"/>
      <c r="I140" s="247" t="s">
        <v>148</v>
      </c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 t="s">
        <v>130</v>
      </c>
      <c r="AF140" s="211"/>
      <c r="AG140" s="211"/>
      <c r="AH140" s="211"/>
      <c r="AI140" s="211"/>
      <c r="AJ140" s="211"/>
      <c r="AK140" s="211"/>
      <c r="AL140" s="211"/>
      <c r="AM140" s="211">
        <v>21</v>
      </c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45"/>
      <c r="B141" s="225"/>
      <c r="C141" s="261" t="s">
        <v>324</v>
      </c>
      <c r="D141" s="259"/>
      <c r="E141" s="260">
        <v>41.64</v>
      </c>
      <c r="F141" s="232"/>
      <c r="G141" s="232"/>
      <c r="H141" s="233"/>
      <c r="I141" s="247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ht="22.5" outlineLevel="1" x14ac:dyDescent="0.2">
      <c r="A142" s="244">
        <v>41</v>
      </c>
      <c r="B142" s="224" t="s">
        <v>325</v>
      </c>
      <c r="C142" s="236" t="s">
        <v>326</v>
      </c>
      <c r="D142" s="227" t="s">
        <v>327</v>
      </c>
      <c r="E142" s="229">
        <v>16.7</v>
      </c>
      <c r="F142" s="231">
        <v>0</v>
      </c>
      <c r="G142" s="232">
        <f>ROUND(E142*F142,2)</f>
        <v>0</v>
      </c>
      <c r="H142" s="233"/>
      <c r="I142" s="247" t="s">
        <v>148</v>
      </c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 t="s">
        <v>130</v>
      </c>
      <c r="AF142" s="211"/>
      <c r="AG142" s="211"/>
      <c r="AH142" s="211"/>
      <c r="AI142" s="211"/>
      <c r="AJ142" s="211"/>
      <c r="AK142" s="211"/>
      <c r="AL142" s="211"/>
      <c r="AM142" s="211">
        <v>21</v>
      </c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ht="22.5" outlineLevel="1" x14ac:dyDescent="0.2">
      <c r="A143" s="244">
        <v>42</v>
      </c>
      <c r="B143" s="224" t="s">
        <v>328</v>
      </c>
      <c r="C143" s="236" t="s">
        <v>329</v>
      </c>
      <c r="D143" s="227" t="s">
        <v>179</v>
      </c>
      <c r="E143" s="229">
        <v>85.35</v>
      </c>
      <c r="F143" s="231">
        <v>0</v>
      </c>
      <c r="G143" s="232">
        <f>ROUND(E143*F143,2)</f>
        <v>0</v>
      </c>
      <c r="H143" s="233"/>
      <c r="I143" s="247" t="s">
        <v>148</v>
      </c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 t="s">
        <v>130</v>
      </c>
      <c r="AF143" s="211"/>
      <c r="AG143" s="211"/>
      <c r="AH143" s="211"/>
      <c r="AI143" s="211"/>
      <c r="AJ143" s="211"/>
      <c r="AK143" s="211"/>
      <c r="AL143" s="211"/>
      <c r="AM143" s="211">
        <v>21</v>
      </c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45"/>
      <c r="B144" s="225"/>
      <c r="C144" s="261" t="s">
        <v>330</v>
      </c>
      <c r="D144" s="259"/>
      <c r="E144" s="260">
        <v>85.35</v>
      </c>
      <c r="F144" s="232"/>
      <c r="G144" s="232"/>
      <c r="H144" s="233"/>
      <c r="I144" s="247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ht="22.5" outlineLevel="1" x14ac:dyDescent="0.2">
      <c r="A145" s="244">
        <v>43</v>
      </c>
      <c r="B145" s="224" t="s">
        <v>331</v>
      </c>
      <c r="C145" s="236" t="s">
        <v>332</v>
      </c>
      <c r="D145" s="227" t="s">
        <v>179</v>
      </c>
      <c r="E145" s="229">
        <v>32.5</v>
      </c>
      <c r="F145" s="231">
        <v>0</v>
      </c>
      <c r="G145" s="232">
        <f>ROUND(E145*F145,2)</f>
        <v>0</v>
      </c>
      <c r="H145" s="233"/>
      <c r="I145" s="247" t="s">
        <v>148</v>
      </c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 t="s">
        <v>130</v>
      </c>
      <c r="AF145" s="211"/>
      <c r="AG145" s="211"/>
      <c r="AH145" s="211"/>
      <c r="AI145" s="211"/>
      <c r="AJ145" s="211"/>
      <c r="AK145" s="211"/>
      <c r="AL145" s="211"/>
      <c r="AM145" s="211">
        <v>21</v>
      </c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45"/>
      <c r="B146" s="225"/>
      <c r="C146" s="313" t="s">
        <v>333</v>
      </c>
      <c r="D146" s="314"/>
      <c r="E146" s="315"/>
      <c r="F146" s="316"/>
      <c r="G146" s="317"/>
      <c r="H146" s="233"/>
      <c r="I146" s="247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6" t="str">
        <f>C146</f>
        <v>Včetně dodávky dlaždic.</v>
      </c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45"/>
      <c r="B147" s="225"/>
      <c r="C147" s="261" t="s">
        <v>334</v>
      </c>
      <c r="D147" s="259"/>
      <c r="E147" s="260">
        <v>32.5</v>
      </c>
      <c r="F147" s="232"/>
      <c r="G147" s="232"/>
      <c r="H147" s="233"/>
      <c r="I147" s="247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x14ac:dyDescent="0.2">
      <c r="A148" s="243" t="s">
        <v>124</v>
      </c>
      <c r="B148" s="223" t="s">
        <v>75</v>
      </c>
      <c r="C148" s="235" t="s">
        <v>76</v>
      </c>
      <c r="D148" s="226"/>
      <c r="E148" s="228"/>
      <c r="F148" s="331">
        <f>SUM(G149:G183)</f>
        <v>0</v>
      </c>
      <c r="G148" s="332"/>
      <c r="H148" s="230"/>
      <c r="I148" s="246"/>
      <c r="AE148" t="s">
        <v>125</v>
      </c>
    </row>
    <row r="149" spans="1:60" outlineLevel="1" x14ac:dyDescent="0.2">
      <c r="A149" s="245"/>
      <c r="B149" s="339" t="s">
        <v>335</v>
      </c>
      <c r="C149" s="340"/>
      <c r="D149" s="341"/>
      <c r="E149" s="342"/>
      <c r="F149" s="343"/>
      <c r="G149" s="344"/>
      <c r="H149" s="233"/>
      <c r="I149" s="247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>
        <v>0</v>
      </c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44">
        <v>44</v>
      </c>
      <c r="B150" s="224" t="s">
        <v>336</v>
      </c>
      <c r="C150" s="236" t="s">
        <v>337</v>
      </c>
      <c r="D150" s="227" t="s">
        <v>179</v>
      </c>
      <c r="E150" s="229">
        <v>631.63499999999999</v>
      </c>
      <c r="F150" s="231">
        <v>0</v>
      </c>
      <c r="G150" s="232">
        <f>ROUND(E150*F150,2)</f>
        <v>0</v>
      </c>
      <c r="H150" s="233" t="s">
        <v>338</v>
      </c>
      <c r="I150" s="247" t="s">
        <v>129</v>
      </c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 t="s">
        <v>160</v>
      </c>
      <c r="AF150" s="211"/>
      <c r="AG150" s="211"/>
      <c r="AH150" s="211"/>
      <c r="AI150" s="211"/>
      <c r="AJ150" s="211"/>
      <c r="AK150" s="211"/>
      <c r="AL150" s="211"/>
      <c r="AM150" s="211">
        <v>21</v>
      </c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45"/>
      <c r="B151" s="225"/>
      <c r="C151" s="313" t="s">
        <v>339</v>
      </c>
      <c r="D151" s="314"/>
      <c r="E151" s="315"/>
      <c r="F151" s="316"/>
      <c r="G151" s="317"/>
      <c r="H151" s="233"/>
      <c r="I151" s="247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6" t="str">
        <f>C151</f>
        <v>Včetně kotvení lešení.</v>
      </c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45"/>
      <c r="B152" s="225"/>
      <c r="C152" s="261" t="s">
        <v>340</v>
      </c>
      <c r="D152" s="259"/>
      <c r="E152" s="260">
        <v>330.93</v>
      </c>
      <c r="F152" s="232"/>
      <c r="G152" s="232"/>
      <c r="H152" s="233"/>
      <c r="I152" s="247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45"/>
      <c r="B153" s="225"/>
      <c r="C153" s="261" t="s">
        <v>341</v>
      </c>
      <c r="D153" s="259"/>
      <c r="E153" s="260">
        <v>300.70499999999998</v>
      </c>
      <c r="F153" s="232"/>
      <c r="G153" s="232"/>
      <c r="H153" s="233"/>
      <c r="I153" s="247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45"/>
      <c r="B154" s="333" t="s">
        <v>342</v>
      </c>
      <c r="C154" s="334"/>
      <c r="D154" s="335"/>
      <c r="E154" s="336"/>
      <c r="F154" s="337"/>
      <c r="G154" s="338"/>
      <c r="H154" s="233"/>
      <c r="I154" s="247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>
        <v>1</v>
      </c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44">
        <v>45</v>
      </c>
      <c r="B155" s="224" t="s">
        <v>343</v>
      </c>
      <c r="C155" s="236" t="s">
        <v>344</v>
      </c>
      <c r="D155" s="227" t="s">
        <v>179</v>
      </c>
      <c r="E155" s="229">
        <v>1579.0875000000001</v>
      </c>
      <c r="F155" s="231">
        <v>0</v>
      </c>
      <c r="G155" s="232">
        <f>ROUND(E155*F155,2)</f>
        <v>0</v>
      </c>
      <c r="H155" s="233" t="s">
        <v>338</v>
      </c>
      <c r="I155" s="247" t="s">
        <v>129</v>
      </c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 t="s">
        <v>160</v>
      </c>
      <c r="AF155" s="211"/>
      <c r="AG155" s="211"/>
      <c r="AH155" s="211"/>
      <c r="AI155" s="211"/>
      <c r="AJ155" s="211"/>
      <c r="AK155" s="211"/>
      <c r="AL155" s="211"/>
      <c r="AM155" s="211">
        <v>21</v>
      </c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45"/>
      <c r="B156" s="225"/>
      <c r="C156" s="261" t="s">
        <v>345</v>
      </c>
      <c r="D156" s="259"/>
      <c r="E156" s="260">
        <v>1579.0875000000001</v>
      </c>
      <c r="F156" s="232"/>
      <c r="G156" s="232"/>
      <c r="H156" s="233"/>
      <c r="I156" s="247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45"/>
      <c r="B157" s="333" t="s">
        <v>346</v>
      </c>
      <c r="C157" s="334"/>
      <c r="D157" s="335"/>
      <c r="E157" s="336"/>
      <c r="F157" s="337"/>
      <c r="G157" s="338"/>
      <c r="H157" s="233"/>
      <c r="I157" s="247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>
        <v>0</v>
      </c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44">
        <v>46</v>
      </c>
      <c r="B158" s="224" t="s">
        <v>347</v>
      </c>
      <c r="C158" s="236" t="s">
        <v>348</v>
      </c>
      <c r="D158" s="227" t="s">
        <v>179</v>
      </c>
      <c r="E158" s="229">
        <v>631.63499999999999</v>
      </c>
      <c r="F158" s="231">
        <v>0</v>
      </c>
      <c r="G158" s="232">
        <f>ROUND(E158*F158,2)</f>
        <v>0</v>
      </c>
      <c r="H158" s="233" t="s">
        <v>338</v>
      </c>
      <c r="I158" s="247" t="s">
        <v>129</v>
      </c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 t="s">
        <v>160</v>
      </c>
      <c r="AF158" s="211"/>
      <c r="AG158" s="211"/>
      <c r="AH158" s="211"/>
      <c r="AI158" s="211"/>
      <c r="AJ158" s="211"/>
      <c r="AK158" s="211"/>
      <c r="AL158" s="211"/>
      <c r="AM158" s="211">
        <v>21</v>
      </c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45"/>
      <c r="B159" s="333" t="s">
        <v>349</v>
      </c>
      <c r="C159" s="334"/>
      <c r="D159" s="335"/>
      <c r="E159" s="336"/>
      <c r="F159" s="337"/>
      <c r="G159" s="338"/>
      <c r="H159" s="233"/>
      <c r="I159" s="247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>
        <v>0</v>
      </c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44">
        <v>47</v>
      </c>
      <c r="B160" s="224" t="s">
        <v>350</v>
      </c>
      <c r="C160" s="236" t="s">
        <v>351</v>
      </c>
      <c r="D160" s="227" t="s">
        <v>179</v>
      </c>
      <c r="E160" s="229">
        <v>184.5</v>
      </c>
      <c r="F160" s="231">
        <v>0</v>
      </c>
      <c r="G160" s="232">
        <f>ROUND(E160*F160,2)</f>
        <v>0</v>
      </c>
      <c r="H160" s="233" t="s">
        <v>338</v>
      </c>
      <c r="I160" s="247" t="s">
        <v>129</v>
      </c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 t="s">
        <v>160</v>
      </c>
      <c r="AF160" s="211"/>
      <c r="AG160" s="211"/>
      <c r="AH160" s="211"/>
      <c r="AI160" s="211"/>
      <c r="AJ160" s="211"/>
      <c r="AK160" s="211"/>
      <c r="AL160" s="211"/>
      <c r="AM160" s="211">
        <v>21</v>
      </c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45"/>
      <c r="B161" s="225"/>
      <c r="C161" s="261" t="s">
        <v>352</v>
      </c>
      <c r="D161" s="259"/>
      <c r="E161" s="260">
        <v>184.5</v>
      </c>
      <c r="F161" s="232"/>
      <c r="G161" s="232"/>
      <c r="H161" s="233"/>
      <c r="I161" s="247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45"/>
      <c r="B162" s="333" t="s">
        <v>353</v>
      </c>
      <c r="C162" s="334"/>
      <c r="D162" s="335"/>
      <c r="E162" s="336"/>
      <c r="F162" s="337"/>
      <c r="G162" s="338"/>
      <c r="H162" s="233"/>
      <c r="I162" s="247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>
        <v>0</v>
      </c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44">
        <v>48</v>
      </c>
      <c r="B163" s="224" t="s">
        <v>354</v>
      </c>
      <c r="C163" s="236" t="s">
        <v>355</v>
      </c>
      <c r="D163" s="227" t="s">
        <v>179</v>
      </c>
      <c r="E163" s="229">
        <v>631.63499999999999</v>
      </c>
      <c r="F163" s="231">
        <v>0</v>
      </c>
      <c r="G163" s="232">
        <f>ROUND(E163*F163,2)</f>
        <v>0</v>
      </c>
      <c r="H163" s="233" t="s">
        <v>338</v>
      </c>
      <c r="I163" s="247" t="s">
        <v>129</v>
      </c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160</v>
      </c>
      <c r="AF163" s="211"/>
      <c r="AG163" s="211"/>
      <c r="AH163" s="211"/>
      <c r="AI163" s="211"/>
      <c r="AJ163" s="211"/>
      <c r="AK163" s="211"/>
      <c r="AL163" s="211"/>
      <c r="AM163" s="211">
        <v>21</v>
      </c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45"/>
      <c r="B164" s="333" t="s">
        <v>356</v>
      </c>
      <c r="C164" s="334"/>
      <c r="D164" s="335"/>
      <c r="E164" s="336"/>
      <c r="F164" s="337"/>
      <c r="G164" s="338"/>
      <c r="H164" s="233"/>
      <c r="I164" s="247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>
        <v>1</v>
      </c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44">
        <v>49</v>
      </c>
      <c r="B165" s="224" t="s">
        <v>357</v>
      </c>
      <c r="C165" s="236" t="s">
        <v>358</v>
      </c>
      <c r="D165" s="227" t="s">
        <v>179</v>
      </c>
      <c r="E165" s="229">
        <v>1579.0875000000001</v>
      </c>
      <c r="F165" s="231">
        <v>0</v>
      </c>
      <c r="G165" s="232">
        <f>ROUND(E165*F165,2)</f>
        <v>0</v>
      </c>
      <c r="H165" s="233" t="s">
        <v>338</v>
      </c>
      <c r="I165" s="247" t="s">
        <v>129</v>
      </c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 t="s">
        <v>160</v>
      </c>
      <c r="AF165" s="211"/>
      <c r="AG165" s="211"/>
      <c r="AH165" s="211"/>
      <c r="AI165" s="211"/>
      <c r="AJ165" s="211"/>
      <c r="AK165" s="211"/>
      <c r="AL165" s="211"/>
      <c r="AM165" s="211">
        <v>21</v>
      </c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45"/>
      <c r="B166" s="333" t="s">
        <v>359</v>
      </c>
      <c r="C166" s="334"/>
      <c r="D166" s="335"/>
      <c r="E166" s="336"/>
      <c r="F166" s="337"/>
      <c r="G166" s="338"/>
      <c r="H166" s="233"/>
      <c r="I166" s="247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>
        <v>0</v>
      </c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44">
        <v>50</v>
      </c>
      <c r="B167" s="224" t="s">
        <v>360</v>
      </c>
      <c r="C167" s="236" t="s">
        <v>355</v>
      </c>
      <c r="D167" s="227" t="s">
        <v>179</v>
      </c>
      <c r="E167" s="229">
        <v>631.63499999999999</v>
      </c>
      <c r="F167" s="231">
        <v>0</v>
      </c>
      <c r="G167" s="232">
        <f>ROUND(E167*F167,2)</f>
        <v>0</v>
      </c>
      <c r="H167" s="233" t="s">
        <v>338</v>
      </c>
      <c r="I167" s="247" t="s">
        <v>129</v>
      </c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 t="s">
        <v>160</v>
      </c>
      <c r="AF167" s="211"/>
      <c r="AG167" s="211"/>
      <c r="AH167" s="211"/>
      <c r="AI167" s="211"/>
      <c r="AJ167" s="211"/>
      <c r="AK167" s="211"/>
      <c r="AL167" s="211"/>
      <c r="AM167" s="211">
        <v>21</v>
      </c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45"/>
      <c r="B168" s="333" t="s">
        <v>361</v>
      </c>
      <c r="C168" s="334"/>
      <c r="D168" s="335"/>
      <c r="E168" s="336"/>
      <c r="F168" s="337"/>
      <c r="G168" s="338"/>
      <c r="H168" s="233"/>
      <c r="I168" s="247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>
        <v>0</v>
      </c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ht="22.5" outlineLevel="1" x14ac:dyDescent="0.2">
      <c r="A169" s="245"/>
      <c r="B169" s="333" t="s">
        <v>362</v>
      </c>
      <c r="C169" s="334"/>
      <c r="D169" s="335"/>
      <c r="E169" s="336"/>
      <c r="F169" s="337"/>
      <c r="G169" s="338"/>
      <c r="H169" s="233"/>
      <c r="I169" s="247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>
        <v>1</v>
      </c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6" t="str">
        <f>B169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44">
        <v>51</v>
      </c>
      <c r="B170" s="224" t="s">
        <v>363</v>
      </c>
      <c r="C170" s="236" t="s">
        <v>364</v>
      </c>
      <c r="D170" s="227" t="s">
        <v>179</v>
      </c>
      <c r="E170" s="229">
        <v>300</v>
      </c>
      <c r="F170" s="231">
        <v>0</v>
      </c>
      <c r="G170" s="232">
        <f t="shared" ref="G170:G175" si="0">ROUND(E170*F170,2)</f>
        <v>0</v>
      </c>
      <c r="H170" s="233" t="s">
        <v>252</v>
      </c>
      <c r="I170" s="247" t="s">
        <v>129</v>
      </c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 t="s">
        <v>160</v>
      </c>
      <c r="AF170" s="211"/>
      <c r="AG170" s="211"/>
      <c r="AH170" s="211"/>
      <c r="AI170" s="211"/>
      <c r="AJ170" s="211"/>
      <c r="AK170" s="211"/>
      <c r="AL170" s="211"/>
      <c r="AM170" s="211">
        <v>21</v>
      </c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ht="22.5" outlineLevel="1" x14ac:dyDescent="0.2">
      <c r="A171" s="244">
        <v>52</v>
      </c>
      <c r="B171" s="224" t="s">
        <v>365</v>
      </c>
      <c r="C171" s="236" t="s">
        <v>366</v>
      </c>
      <c r="D171" s="227" t="s">
        <v>237</v>
      </c>
      <c r="E171" s="229">
        <v>1</v>
      </c>
      <c r="F171" s="231">
        <v>0</v>
      </c>
      <c r="G171" s="232">
        <f t="shared" si="0"/>
        <v>0</v>
      </c>
      <c r="H171" s="233"/>
      <c r="I171" s="247" t="s">
        <v>148</v>
      </c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 t="s">
        <v>130</v>
      </c>
      <c r="AF171" s="211"/>
      <c r="AG171" s="211"/>
      <c r="AH171" s="211"/>
      <c r="AI171" s="211"/>
      <c r="AJ171" s="211"/>
      <c r="AK171" s="211"/>
      <c r="AL171" s="211"/>
      <c r="AM171" s="211">
        <v>21</v>
      </c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ht="22.5" outlineLevel="1" x14ac:dyDescent="0.2">
      <c r="A172" s="244">
        <v>53</v>
      </c>
      <c r="B172" s="224" t="s">
        <v>367</v>
      </c>
      <c r="C172" s="236" t="s">
        <v>368</v>
      </c>
      <c r="D172" s="227" t="s">
        <v>237</v>
      </c>
      <c r="E172" s="229">
        <v>4</v>
      </c>
      <c r="F172" s="231">
        <v>0</v>
      </c>
      <c r="G172" s="232">
        <f t="shared" si="0"/>
        <v>0</v>
      </c>
      <c r="H172" s="233"/>
      <c r="I172" s="247" t="s">
        <v>148</v>
      </c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 t="s">
        <v>130</v>
      </c>
      <c r="AF172" s="211"/>
      <c r="AG172" s="211"/>
      <c r="AH172" s="211"/>
      <c r="AI172" s="211"/>
      <c r="AJ172" s="211"/>
      <c r="AK172" s="211"/>
      <c r="AL172" s="211"/>
      <c r="AM172" s="211">
        <v>21</v>
      </c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44">
        <v>54</v>
      </c>
      <c r="B173" s="224" t="s">
        <v>369</v>
      </c>
      <c r="C173" s="236" t="s">
        <v>370</v>
      </c>
      <c r="D173" s="227" t="s">
        <v>237</v>
      </c>
      <c r="E173" s="229">
        <v>8</v>
      </c>
      <c r="F173" s="231">
        <v>0</v>
      </c>
      <c r="G173" s="232">
        <f t="shared" si="0"/>
        <v>0</v>
      </c>
      <c r="H173" s="233"/>
      <c r="I173" s="247" t="s">
        <v>148</v>
      </c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 t="s">
        <v>130</v>
      </c>
      <c r="AF173" s="211"/>
      <c r="AG173" s="211"/>
      <c r="AH173" s="211"/>
      <c r="AI173" s="211"/>
      <c r="AJ173" s="211"/>
      <c r="AK173" s="211"/>
      <c r="AL173" s="211"/>
      <c r="AM173" s="211">
        <v>21</v>
      </c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44">
        <v>55</v>
      </c>
      <c r="B174" s="224" t="s">
        <v>371</v>
      </c>
      <c r="C174" s="236" t="s">
        <v>372</v>
      </c>
      <c r="D174" s="227" t="s">
        <v>237</v>
      </c>
      <c r="E174" s="229">
        <v>4</v>
      </c>
      <c r="F174" s="231">
        <v>0</v>
      </c>
      <c r="G174" s="232">
        <f t="shared" si="0"/>
        <v>0</v>
      </c>
      <c r="H174" s="233"/>
      <c r="I174" s="247" t="s">
        <v>148</v>
      </c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 t="s">
        <v>130</v>
      </c>
      <c r="AF174" s="211"/>
      <c r="AG174" s="211"/>
      <c r="AH174" s="211"/>
      <c r="AI174" s="211"/>
      <c r="AJ174" s="211"/>
      <c r="AK174" s="211"/>
      <c r="AL174" s="211"/>
      <c r="AM174" s="211">
        <v>21</v>
      </c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44">
        <v>56</v>
      </c>
      <c r="B175" s="224" t="s">
        <v>373</v>
      </c>
      <c r="C175" s="236" t="s">
        <v>374</v>
      </c>
      <c r="D175" s="227" t="s">
        <v>327</v>
      </c>
      <c r="E175" s="229">
        <v>32</v>
      </c>
      <c r="F175" s="231">
        <v>0</v>
      </c>
      <c r="G175" s="232">
        <f t="shared" si="0"/>
        <v>0</v>
      </c>
      <c r="H175" s="233"/>
      <c r="I175" s="247" t="s">
        <v>148</v>
      </c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 t="s">
        <v>130</v>
      </c>
      <c r="AF175" s="211"/>
      <c r="AG175" s="211"/>
      <c r="AH175" s="211"/>
      <c r="AI175" s="211"/>
      <c r="AJ175" s="211"/>
      <c r="AK175" s="211"/>
      <c r="AL175" s="211"/>
      <c r="AM175" s="211">
        <v>21</v>
      </c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45"/>
      <c r="B176" s="225"/>
      <c r="C176" s="261" t="s">
        <v>375</v>
      </c>
      <c r="D176" s="259"/>
      <c r="E176" s="260">
        <v>32</v>
      </c>
      <c r="F176" s="232"/>
      <c r="G176" s="232"/>
      <c r="H176" s="233"/>
      <c r="I176" s="247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ht="22.5" outlineLevel="1" x14ac:dyDescent="0.2">
      <c r="A177" s="244">
        <v>57</v>
      </c>
      <c r="B177" s="224" t="s">
        <v>376</v>
      </c>
      <c r="C177" s="236" t="s">
        <v>377</v>
      </c>
      <c r="D177" s="227" t="s">
        <v>237</v>
      </c>
      <c r="E177" s="229">
        <v>6</v>
      </c>
      <c r="F177" s="231">
        <v>0</v>
      </c>
      <c r="G177" s="232">
        <f>ROUND(E177*F177,2)</f>
        <v>0</v>
      </c>
      <c r="H177" s="233"/>
      <c r="I177" s="247" t="s">
        <v>148</v>
      </c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 t="s">
        <v>130</v>
      </c>
      <c r="AF177" s="211"/>
      <c r="AG177" s="211"/>
      <c r="AH177" s="211"/>
      <c r="AI177" s="211"/>
      <c r="AJ177" s="211"/>
      <c r="AK177" s="211"/>
      <c r="AL177" s="211"/>
      <c r="AM177" s="211">
        <v>21</v>
      </c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44">
        <v>58</v>
      </c>
      <c r="B178" s="224" t="s">
        <v>378</v>
      </c>
      <c r="C178" s="236" t="s">
        <v>379</v>
      </c>
      <c r="D178" s="227" t="s">
        <v>179</v>
      </c>
      <c r="E178" s="229">
        <v>8.25</v>
      </c>
      <c r="F178" s="231">
        <v>0</v>
      </c>
      <c r="G178" s="232">
        <f>ROUND(E178*F178,2)</f>
        <v>0</v>
      </c>
      <c r="H178" s="233"/>
      <c r="I178" s="247" t="s">
        <v>148</v>
      </c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 t="s">
        <v>130</v>
      </c>
      <c r="AF178" s="211"/>
      <c r="AG178" s="211"/>
      <c r="AH178" s="211"/>
      <c r="AI178" s="211"/>
      <c r="AJ178" s="211"/>
      <c r="AK178" s="211"/>
      <c r="AL178" s="211"/>
      <c r="AM178" s="211">
        <v>21</v>
      </c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45"/>
      <c r="B179" s="225"/>
      <c r="C179" s="261" t="s">
        <v>380</v>
      </c>
      <c r="D179" s="259"/>
      <c r="E179" s="260">
        <v>8.25</v>
      </c>
      <c r="F179" s="232"/>
      <c r="G179" s="232"/>
      <c r="H179" s="233"/>
      <c r="I179" s="247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44">
        <v>59</v>
      </c>
      <c r="B180" s="224" t="s">
        <v>381</v>
      </c>
      <c r="C180" s="236" t="s">
        <v>382</v>
      </c>
      <c r="D180" s="227" t="s">
        <v>237</v>
      </c>
      <c r="E180" s="229">
        <v>1</v>
      </c>
      <c r="F180" s="231">
        <v>0</v>
      </c>
      <c r="G180" s="232">
        <f>ROUND(E180*F180,2)</f>
        <v>0</v>
      </c>
      <c r="H180" s="233"/>
      <c r="I180" s="247" t="s">
        <v>148</v>
      </c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 t="s">
        <v>130</v>
      </c>
      <c r="AF180" s="211"/>
      <c r="AG180" s="211"/>
      <c r="AH180" s="211"/>
      <c r="AI180" s="211"/>
      <c r="AJ180" s="211"/>
      <c r="AK180" s="211"/>
      <c r="AL180" s="211"/>
      <c r="AM180" s="211">
        <v>21</v>
      </c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44">
        <v>60</v>
      </c>
      <c r="B181" s="224" t="s">
        <v>383</v>
      </c>
      <c r="C181" s="236" t="s">
        <v>384</v>
      </c>
      <c r="D181" s="227" t="s">
        <v>179</v>
      </c>
      <c r="E181" s="229">
        <v>260</v>
      </c>
      <c r="F181" s="231">
        <v>0</v>
      </c>
      <c r="G181" s="232">
        <f>ROUND(E181*F181,2)</f>
        <v>0</v>
      </c>
      <c r="H181" s="233"/>
      <c r="I181" s="247" t="s">
        <v>148</v>
      </c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130</v>
      </c>
      <c r="AF181" s="211"/>
      <c r="AG181" s="211"/>
      <c r="AH181" s="211"/>
      <c r="AI181" s="211"/>
      <c r="AJ181" s="211"/>
      <c r="AK181" s="211"/>
      <c r="AL181" s="211"/>
      <c r="AM181" s="211">
        <v>21</v>
      </c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44">
        <v>61</v>
      </c>
      <c r="B182" s="224" t="s">
        <v>385</v>
      </c>
      <c r="C182" s="236" t="s">
        <v>386</v>
      </c>
      <c r="D182" s="227" t="s">
        <v>179</v>
      </c>
      <c r="E182" s="229">
        <v>300</v>
      </c>
      <c r="F182" s="231">
        <v>0</v>
      </c>
      <c r="G182" s="232">
        <f>ROUND(E182*F182,2)</f>
        <v>0</v>
      </c>
      <c r="H182" s="233"/>
      <c r="I182" s="247" t="s">
        <v>148</v>
      </c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 t="s">
        <v>130</v>
      </c>
      <c r="AF182" s="211"/>
      <c r="AG182" s="211"/>
      <c r="AH182" s="211"/>
      <c r="AI182" s="211"/>
      <c r="AJ182" s="211"/>
      <c r="AK182" s="211"/>
      <c r="AL182" s="211"/>
      <c r="AM182" s="211">
        <v>21</v>
      </c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ht="22.5" outlineLevel="1" x14ac:dyDescent="0.2">
      <c r="A183" s="244">
        <v>62</v>
      </c>
      <c r="B183" s="224" t="s">
        <v>387</v>
      </c>
      <c r="C183" s="236" t="s">
        <v>388</v>
      </c>
      <c r="D183" s="227" t="s">
        <v>237</v>
      </c>
      <c r="E183" s="229">
        <v>3</v>
      </c>
      <c r="F183" s="231">
        <v>0</v>
      </c>
      <c r="G183" s="232">
        <f>ROUND(E183*F183,2)</f>
        <v>0</v>
      </c>
      <c r="H183" s="233"/>
      <c r="I183" s="247" t="s">
        <v>148</v>
      </c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 t="s">
        <v>130</v>
      </c>
      <c r="AF183" s="211"/>
      <c r="AG183" s="211"/>
      <c r="AH183" s="211"/>
      <c r="AI183" s="211"/>
      <c r="AJ183" s="211"/>
      <c r="AK183" s="211"/>
      <c r="AL183" s="211"/>
      <c r="AM183" s="211">
        <v>21</v>
      </c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x14ac:dyDescent="0.2">
      <c r="A184" s="243" t="s">
        <v>124</v>
      </c>
      <c r="B184" s="223" t="s">
        <v>77</v>
      </c>
      <c r="C184" s="235" t="s">
        <v>78</v>
      </c>
      <c r="D184" s="226"/>
      <c r="E184" s="228"/>
      <c r="F184" s="331">
        <f>SUM(G185:G190)</f>
        <v>0</v>
      </c>
      <c r="G184" s="332"/>
      <c r="H184" s="230"/>
      <c r="I184" s="246"/>
      <c r="AE184" t="s">
        <v>125</v>
      </c>
    </row>
    <row r="185" spans="1:60" outlineLevel="1" x14ac:dyDescent="0.2">
      <c r="A185" s="244">
        <v>63</v>
      </c>
      <c r="B185" s="224" t="s">
        <v>389</v>
      </c>
      <c r="C185" s="236" t="s">
        <v>390</v>
      </c>
      <c r="D185" s="227" t="s">
        <v>237</v>
      </c>
      <c r="E185" s="229">
        <v>2</v>
      </c>
      <c r="F185" s="231">
        <v>0</v>
      </c>
      <c r="G185" s="232">
        <f t="shared" ref="G185:G190" si="1">ROUND(E185*F185,2)</f>
        <v>0</v>
      </c>
      <c r="H185" s="233"/>
      <c r="I185" s="247" t="s">
        <v>148</v>
      </c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 t="s">
        <v>130</v>
      </c>
      <c r="AF185" s="211"/>
      <c r="AG185" s="211"/>
      <c r="AH185" s="211"/>
      <c r="AI185" s="211"/>
      <c r="AJ185" s="211"/>
      <c r="AK185" s="211"/>
      <c r="AL185" s="211"/>
      <c r="AM185" s="211">
        <v>21</v>
      </c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44">
        <v>64</v>
      </c>
      <c r="B186" s="224" t="s">
        <v>391</v>
      </c>
      <c r="C186" s="236" t="s">
        <v>392</v>
      </c>
      <c r="D186" s="227" t="s">
        <v>292</v>
      </c>
      <c r="E186" s="229">
        <v>1</v>
      </c>
      <c r="F186" s="231">
        <v>0</v>
      </c>
      <c r="G186" s="232">
        <f t="shared" si="1"/>
        <v>0</v>
      </c>
      <c r="H186" s="233"/>
      <c r="I186" s="247" t="s">
        <v>148</v>
      </c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 t="s">
        <v>130</v>
      </c>
      <c r="AF186" s="211"/>
      <c r="AG186" s="211"/>
      <c r="AH186" s="211"/>
      <c r="AI186" s="211"/>
      <c r="AJ186" s="211"/>
      <c r="AK186" s="211"/>
      <c r="AL186" s="211"/>
      <c r="AM186" s="211">
        <v>21</v>
      </c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44">
        <v>65</v>
      </c>
      <c r="B187" s="224" t="s">
        <v>393</v>
      </c>
      <c r="C187" s="236" t="s">
        <v>394</v>
      </c>
      <c r="D187" s="227" t="s">
        <v>237</v>
      </c>
      <c r="E187" s="229">
        <v>2</v>
      </c>
      <c r="F187" s="231">
        <v>0</v>
      </c>
      <c r="G187" s="232">
        <f t="shared" si="1"/>
        <v>0</v>
      </c>
      <c r="H187" s="233"/>
      <c r="I187" s="247" t="s">
        <v>148</v>
      </c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 t="s">
        <v>130</v>
      </c>
      <c r="AF187" s="211"/>
      <c r="AG187" s="211"/>
      <c r="AH187" s="211"/>
      <c r="AI187" s="211"/>
      <c r="AJ187" s="211"/>
      <c r="AK187" s="211"/>
      <c r="AL187" s="211"/>
      <c r="AM187" s="211">
        <v>21</v>
      </c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44">
        <v>66</v>
      </c>
      <c r="B188" s="224" t="s">
        <v>395</v>
      </c>
      <c r="C188" s="236" t="s">
        <v>396</v>
      </c>
      <c r="D188" s="227" t="s">
        <v>237</v>
      </c>
      <c r="E188" s="229">
        <v>2</v>
      </c>
      <c r="F188" s="231">
        <v>0</v>
      </c>
      <c r="G188" s="232">
        <f t="shared" si="1"/>
        <v>0</v>
      </c>
      <c r="H188" s="233"/>
      <c r="I188" s="247" t="s">
        <v>148</v>
      </c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 t="s">
        <v>130</v>
      </c>
      <c r="AF188" s="211"/>
      <c r="AG188" s="211"/>
      <c r="AH188" s="211"/>
      <c r="AI188" s="211"/>
      <c r="AJ188" s="211"/>
      <c r="AK188" s="211"/>
      <c r="AL188" s="211"/>
      <c r="AM188" s="211">
        <v>21</v>
      </c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44">
        <v>67</v>
      </c>
      <c r="B189" s="224" t="s">
        <v>397</v>
      </c>
      <c r="C189" s="236" t="s">
        <v>398</v>
      </c>
      <c r="D189" s="227" t="s">
        <v>237</v>
      </c>
      <c r="E189" s="229">
        <v>4</v>
      </c>
      <c r="F189" s="231">
        <v>0</v>
      </c>
      <c r="G189" s="232">
        <f t="shared" si="1"/>
        <v>0</v>
      </c>
      <c r="H189" s="233"/>
      <c r="I189" s="247" t="s">
        <v>148</v>
      </c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 t="s">
        <v>130</v>
      </c>
      <c r="AF189" s="211"/>
      <c r="AG189" s="211"/>
      <c r="AH189" s="211"/>
      <c r="AI189" s="211"/>
      <c r="AJ189" s="211"/>
      <c r="AK189" s="211"/>
      <c r="AL189" s="211"/>
      <c r="AM189" s="211">
        <v>21</v>
      </c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44">
        <v>68</v>
      </c>
      <c r="B190" s="224" t="s">
        <v>399</v>
      </c>
      <c r="C190" s="236" t="s">
        <v>400</v>
      </c>
      <c r="D190" s="227" t="s">
        <v>237</v>
      </c>
      <c r="E190" s="229">
        <v>1</v>
      </c>
      <c r="F190" s="231">
        <v>0</v>
      </c>
      <c r="G190" s="232">
        <f t="shared" si="1"/>
        <v>0</v>
      </c>
      <c r="H190" s="233"/>
      <c r="I190" s="247" t="s">
        <v>148</v>
      </c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 t="s">
        <v>130</v>
      </c>
      <c r="AF190" s="211"/>
      <c r="AG190" s="211"/>
      <c r="AH190" s="211"/>
      <c r="AI190" s="211"/>
      <c r="AJ190" s="211"/>
      <c r="AK190" s="211"/>
      <c r="AL190" s="211"/>
      <c r="AM190" s="211">
        <v>21</v>
      </c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x14ac:dyDescent="0.2">
      <c r="A191" s="243" t="s">
        <v>124</v>
      </c>
      <c r="B191" s="223" t="s">
        <v>79</v>
      </c>
      <c r="C191" s="235" t="s">
        <v>80</v>
      </c>
      <c r="D191" s="226"/>
      <c r="E191" s="228"/>
      <c r="F191" s="331">
        <f>SUM(G192:G287)</f>
        <v>0</v>
      </c>
      <c r="G191" s="332"/>
      <c r="H191" s="230"/>
      <c r="I191" s="246"/>
      <c r="AE191" t="s">
        <v>125</v>
      </c>
    </row>
    <row r="192" spans="1:60" outlineLevel="1" x14ac:dyDescent="0.2">
      <c r="A192" s="245"/>
      <c r="B192" s="339" t="s">
        <v>401</v>
      </c>
      <c r="C192" s="340"/>
      <c r="D192" s="341"/>
      <c r="E192" s="342"/>
      <c r="F192" s="343"/>
      <c r="G192" s="344"/>
      <c r="H192" s="233"/>
      <c r="I192" s="247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>
        <v>0</v>
      </c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45"/>
      <c r="B193" s="333" t="s">
        <v>402</v>
      </c>
      <c r="C193" s="334"/>
      <c r="D193" s="335"/>
      <c r="E193" s="336"/>
      <c r="F193" s="337"/>
      <c r="G193" s="338"/>
      <c r="H193" s="233"/>
      <c r="I193" s="247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 t="s">
        <v>156</v>
      </c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45"/>
      <c r="B194" s="333" t="s">
        <v>403</v>
      </c>
      <c r="C194" s="334"/>
      <c r="D194" s="335"/>
      <c r="E194" s="336"/>
      <c r="F194" s="337"/>
      <c r="G194" s="338"/>
      <c r="H194" s="233"/>
      <c r="I194" s="247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>
        <v>1</v>
      </c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44">
        <v>69</v>
      </c>
      <c r="B195" s="224" t="s">
        <v>404</v>
      </c>
      <c r="C195" s="236" t="s">
        <v>405</v>
      </c>
      <c r="D195" s="227" t="s">
        <v>179</v>
      </c>
      <c r="E195" s="229">
        <v>32.5</v>
      </c>
      <c r="F195" s="231">
        <v>0</v>
      </c>
      <c r="G195" s="232">
        <f>ROUND(E195*F195,2)</f>
        <v>0</v>
      </c>
      <c r="H195" s="233" t="s">
        <v>406</v>
      </c>
      <c r="I195" s="247" t="s">
        <v>129</v>
      </c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160</v>
      </c>
      <c r="AF195" s="211"/>
      <c r="AG195" s="211"/>
      <c r="AH195" s="211"/>
      <c r="AI195" s="211"/>
      <c r="AJ195" s="211"/>
      <c r="AK195" s="211"/>
      <c r="AL195" s="211"/>
      <c r="AM195" s="211">
        <v>21</v>
      </c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45"/>
      <c r="B196" s="225"/>
      <c r="C196" s="261" t="s">
        <v>407</v>
      </c>
      <c r="D196" s="259"/>
      <c r="E196" s="260">
        <v>32.5</v>
      </c>
      <c r="F196" s="232"/>
      <c r="G196" s="232"/>
      <c r="H196" s="233"/>
      <c r="I196" s="247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45"/>
      <c r="B197" s="333" t="s">
        <v>408</v>
      </c>
      <c r="C197" s="334"/>
      <c r="D197" s="335"/>
      <c r="E197" s="336"/>
      <c r="F197" s="337"/>
      <c r="G197" s="338"/>
      <c r="H197" s="233"/>
      <c r="I197" s="247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>
        <v>0</v>
      </c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45"/>
      <c r="B198" s="333" t="s">
        <v>409</v>
      </c>
      <c r="C198" s="334"/>
      <c r="D198" s="335"/>
      <c r="E198" s="336"/>
      <c r="F198" s="337"/>
      <c r="G198" s="338"/>
      <c r="H198" s="233"/>
      <c r="I198" s="247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 t="s">
        <v>156</v>
      </c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44">
        <v>70</v>
      </c>
      <c r="B199" s="224" t="s">
        <v>410</v>
      </c>
      <c r="C199" s="236" t="s">
        <v>411</v>
      </c>
      <c r="D199" s="227" t="s">
        <v>179</v>
      </c>
      <c r="E199" s="229">
        <v>2.0125000000000002</v>
      </c>
      <c r="F199" s="231">
        <v>0</v>
      </c>
      <c r="G199" s="232">
        <f>ROUND(E199*F199,2)</f>
        <v>0</v>
      </c>
      <c r="H199" s="233" t="s">
        <v>412</v>
      </c>
      <c r="I199" s="247" t="s">
        <v>129</v>
      </c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 t="s">
        <v>160</v>
      </c>
      <c r="AF199" s="211"/>
      <c r="AG199" s="211"/>
      <c r="AH199" s="211"/>
      <c r="AI199" s="211"/>
      <c r="AJ199" s="211"/>
      <c r="AK199" s="211"/>
      <c r="AL199" s="211"/>
      <c r="AM199" s="211">
        <v>21</v>
      </c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45"/>
      <c r="B200" s="225"/>
      <c r="C200" s="261" t="s">
        <v>413</v>
      </c>
      <c r="D200" s="259"/>
      <c r="E200" s="260">
        <v>2.0125000000000002</v>
      </c>
      <c r="F200" s="232"/>
      <c r="G200" s="232"/>
      <c r="H200" s="233"/>
      <c r="I200" s="247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45"/>
      <c r="B201" s="333" t="s">
        <v>414</v>
      </c>
      <c r="C201" s="334"/>
      <c r="D201" s="335"/>
      <c r="E201" s="336"/>
      <c r="F201" s="337"/>
      <c r="G201" s="338"/>
      <c r="H201" s="233"/>
      <c r="I201" s="247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>
        <v>0</v>
      </c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44">
        <v>71</v>
      </c>
      <c r="B202" s="224" t="s">
        <v>415</v>
      </c>
      <c r="C202" s="236" t="s">
        <v>416</v>
      </c>
      <c r="D202" s="227" t="s">
        <v>109</v>
      </c>
      <c r="E202" s="229">
        <v>57.286749999999998</v>
      </c>
      <c r="F202" s="231">
        <v>0</v>
      </c>
      <c r="G202" s="232">
        <f>ROUND(E202*F202,2)</f>
        <v>0</v>
      </c>
      <c r="H202" s="233" t="s">
        <v>412</v>
      </c>
      <c r="I202" s="247" t="s">
        <v>129</v>
      </c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 t="s">
        <v>160</v>
      </c>
      <c r="AF202" s="211"/>
      <c r="AG202" s="211"/>
      <c r="AH202" s="211"/>
      <c r="AI202" s="211"/>
      <c r="AJ202" s="211"/>
      <c r="AK202" s="211"/>
      <c r="AL202" s="211"/>
      <c r="AM202" s="211">
        <v>21</v>
      </c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45"/>
      <c r="B203" s="225"/>
      <c r="C203" s="261" t="s">
        <v>417</v>
      </c>
      <c r="D203" s="259"/>
      <c r="E203" s="260">
        <v>48.453749999999999</v>
      </c>
      <c r="F203" s="232"/>
      <c r="G203" s="232"/>
      <c r="H203" s="233"/>
      <c r="I203" s="247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45"/>
      <c r="B204" s="225"/>
      <c r="C204" s="261" t="s">
        <v>418</v>
      </c>
      <c r="D204" s="259"/>
      <c r="E204" s="260">
        <v>4.7937500000000002</v>
      </c>
      <c r="F204" s="232"/>
      <c r="G204" s="232"/>
      <c r="H204" s="233"/>
      <c r="I204" s="247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45"/>
      <c r="B205" s="225"/>
      <c r="C205" s="261" t="s">
        <v>419</v>
      </c>
      <c r="D205" s="259"/>
      <c r="E205" s="260">
        <v>4.03925</v>
      </c>
      <c r="F205" s="232"/>
      <c r="G205" s="232"/>
      <c r="H205" s="233"/>
      <c r="I205" s="247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45"/>
      <c r="B206" s="333" t="s">
        <v>420</v>
      </c>
      <c r="C206" s="334"/>
      <c r="D206" s="335"/>
      <c r="E206" s="336"/>
      <c r="F206" s="337"/>
      <c r="G206" s="338"/>
      <c r="H206" s="233"/>
      <c r="I206" s="247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>
        <v>0</v>
      </c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ht="22.5" outlineLevel="1" x14ac:dyDescent="0.2">
      <c r="A207" s="245"/>
      <c r="B207" s="333" t="s">
        <v>421</v>
      </c>
      <c r="C207" s="334"/>
      <c r="D207" s="335"/>
      <c r="E207" s="336"/>
      <c r="F207" s="337"/>
      <c r="G207" s="338"/>
      <c r="H207" s="233"/>
      <c r="I207" s="247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 t="s">
        <v>156</v>
      </c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6" t="str">
        <f>B207</f>
        <v>bez odstupu, po hrubém vybourání otvorů v jakémkoliv zdivu cihelném, včetně pomocného lešení o výšce podlahy do 1900 mm a pro zatížení do 1,5 kPa  (150 kg/m2),</v>
      </c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44">
        <v>72</v>
      </c>
      <c r="B208" s="224" t="s">
        <v>422</v>
      </c>
      <c r="C208" s="236" t="s">
        <v>423</v>
      </c>
      <c r="D208" s="227" t="s">
        <v>179</v>
      </c>
      <c r="E208" s="229">
        <v>94.98</v>
      </c>
      <c r="F208" s="231">
        <v>0</v>
      </c>
      <c r="G208" s="232">
        <f>ROUND(E208*F208,2)</f>
        <v>0</v>
      </c>
      <c r="H208" s="233" t="s">
        <v>412</v>
      </c>
      <c r="I208" s="247" t="s">
        <v>129</v>
      </c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 t="s">
        <v>160</v>
      </c>
      <c r="AF208" s="211"/>
      <c r="AG208" s="211"/>
      <c r="AH208" s="211"/>
      <c r="AI208" s="211"/>
      <c r="AJ208" s="211"/>
      <c r="AK208" s="211"/>
      <c r="AL208" s="211"/>
      <c r="AM208" s="211">
        <v>21</v>
      </c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2.5" outlineLevel="1" x14ac:dyDescent="0.2">
      <c r="A209" s="245"/>
      <c r="B209" s="225"/>
      <c r="C209" s="261" t="s">
        <v>266</v>
      </c>
      <c r="D209" s="259"/>
      <c r="E209" s="260">
        <v>94.98</v>
      </c>
      <c r="F209" s="232"/>
      <c r="G209" s="232"/>
      <c r="H209" s="233"/>
      <c r="I209" s="247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45"/>
      <c r="B210" s="333" t="s">
        <v>424</v>
      </c>
      <c r="C210" s="334"/>
      <c r="D210" s="335"/>
      <c r="E210" s="336"/>
      <c r="F210" s="337"/>
      <c r="G210" s="338"/>
      <c r="H210" s="233"/>
      <c r="I210" s="247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>
        <v>0</v>
      </c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45"/>
      <c r="B211" s="333" t="s">
        <v>425</v>
      </c>
      <c r="C211" s="334"/>
      <c r="D211" s="335"/>
      <c r="E211" s="336"/>
      <c r="F211" s="337"/>
      <c r="G211" s="338"/>
      <c r="H211" s="233"/>
      <c r="I211" s="247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 t="s">
        <v>156</v>
      </c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44">
        <v>73</v>
      </c>
      <c r="B212" s="224" t="s">
        <v>426</v>
      </c>
      <c r="C212" s="236" t="s">
        <v>427</v>
      </c>
      <c r="D212" s="227" t="s">
        <v>428</v>
      </c>
      <c r="E212" s="229">
        <v>145</v>
      </c>
      <c r="F212" s="231">
        <v>0</v>
      </c>
      <c r="G212" s="232">
        <f>ROUND(E212*F212,2)</f>
        <v>0</v>
      </c>
      <c r="H212" s="233" t="s">
        <v>412</v>
      </c>
      <c r="I212" s="247" t="s">
        <v>129</v>
      </c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 t="s">
        <v>160</v>
      </c>
      <c r="AF212" s="211"/>
      <c r="AG212" s="211"/>
      <c r="AH212" s="211"/>
      <c r="AI212" s="211"/>
      <c r="AJ212" s="211"/>
      <c r="AK212" s="211"/>
      <c r="AL212" s="211"/>
      <c r="AM212" s="211">
        <v>21</v>
      </c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45"/>
      <c r="B213" s="225"/>
      <c r="C213" s="261" t="s">
        <v>429</v>
      </c>
      <c r="D213" s="259"/>
      <c r="E213" s="260">
        <v>145</v>
      </c>
      <c r="F213" s="232"/>
      <c r="G213" s="232"/>
      <c r="H213" s="233"/>
      <c r="I213" s="247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45"/>
      <c r="B214" s="333" t="s">
        <v>430</v>
      </c>
      <c r="C214" s="334"/>
      <c r="D214" s="335"/>
      <c r="E214" s="336"/>
      <c r="F214" s="337"/>
      <c r="G214" s="338"/>
      <c r="H214" s="233"/>
      <c r="I214" s="247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>
        <v>0</v>
      </c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45"/>
      <c r="B215" s="333" t="s">
        <v>431</v>
      </c>
      <c r="C215" s="334"/>
      <c r="D215" s="335"/>
      <c r="E215" s="336"/>
      <c r="F215" s="337"/>
      <c r="G215" s="338"/>
      <c r="H215" s="233"/>
      <c r="I215" s="247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 t="s">
        <v>156</v>
      </c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44">
        <v>74</v>
      </c>
      <c r="B216" s="224" t="s">
        <v>432</v>
      </c>
      <c r="C216" s="236" t="s">
        <v>433</v>
      </c>
      <c r="D216" s="227" t="s">
        <v>179</v>
      </c>
      <c r="E216" s="229">
        <v>153.74</v>
      </c>
      <c r="F216" s="231">
        <v>0</v>
      </c>
      <c r="G216" s="232">
        <f>ROUND(E216*F216,2)</f>
        <v>0</v>
      </c>
      <c r="H216" s="233" t="s">
        <v>412</v>
      </c>
      <c r="I216" s="247" t="s">
        <v>129</v>
      </c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 t="s">
        <v>160</v>
      </c>
      <c r="AF216" s="211"/>
      <c r="AG216" s="211"/>
      <c r="AH216" s="211"/>
      <c r="AI216" s="211"/>
      <c r="AJ216" s="211"/>
      <c r="AK216" s="211"/>
      <c r="AL216" s="211"/>
      <c r="AM216" s="211">
        <v>21</v>
      </c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45"/>
      <c r="B217" s="225"/>
      <c r="C217" s="261" t="s">
        <v>434</v>
      </c>
      <c r="D217" s="259"/>
      <c r="E217" s="260">
        <v>2.6349999999999998</v>
      </c>
      <c r="F217" s="232"/>
      <c r="G217" s="232"/>
      <c r="H217" s="233"/>
      <c r="I217" s="247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45"/>
      <c r="B218" s="225"/>
      <c r="C218" s="261" t="s">
        <v>435</v>
      </c>
      <c r="D218" s="259"/>
      <c r="E218" s="260">
        <v>94.93</v>
      </c>
      <c r="F218" s="232"/>
      <c r="G218" s="232"/>
      <c r="H218" s="233"/>
      <c r="I218" s="247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45"/>
      <c r="B219" s="225"/>
      <c r="C219" s="261" t="s">
        <v>436</v>
      </c>
      <c r="D219" s="259"/>
      <c r="E219" s="260">
        <v>56.174999999999997</v>
      </c>
      <c r="F219" s="232"/>
      <c r="G219" s="232"/>
      <c r="H219" s="233"/>
      <c r="I219" s="247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45"/>
      <c r="B220" s="333" t="s">
        <v>437</v>
      </c>
      <c r="C220" s="334"/>
      <c r="D220" s="335"/>
      <c r="E220" s="336"/>
      <c r="F220" s="337"/>
      <c r="G220" s="338"/>
      <c r="H220" s="233"/>
      <c r="I220" s="247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>
        <v>0</v>
      </c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45"/>
      <c r="B221" s="333" t="s">
        <v>438</v>
      </c>
      <c r="C221" s="334"/>
      <c r="D221" s="335"/>
      <c r="E221" s="336"/>
      <c r="F221" s="337"/>
      <c r="G221" s="338"/>
      <c r="H221" s="233"/>
      <c r="I221" s="247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>
        <v>1</v>
      </c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44">
        <v>75</v>
      </c>
      <c r="B222" s="224" t="s">
        <v>439</v>
      </c>
      <c r="C222" s="236" t="s">
        <v>440</v>
      </c>
      <c r="D222" s="227" t="s">
        <v>179</v>
      </c>
      <c r="E222" s="229">
        <v>1.3174999999999999</v>
      </c>
      <c r="F222" s="231">
        <v>0</v>
      </c>
      <c r="G222" s="232">
        <f>ROUND(E222*F222,2)</f>
        <v>0</v>
      </c>
      <c r="H222" s="233" t="s">
        <v>412</v>
      </c>
      <c r="I222" s="247" t="s">
        <v>129</v>
      </c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 t="s">
        <v>160</v>
      </c>
      <c r="AF222" s="211"/>
      <c r="AG222" s="211"/>
      <c r="AH222" s="211"/>
      <c r="AI222" s="211"/>
      <c r="AJ222" s="211"/>
      <c r="AK222" s="211"/>
      <c r="AL222" s="211"/>
      <c r="AM222" s="211">
        <v>21</v>
      </c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45"/>
      <c r="B223" s="225"/>
      <c r="C223" s="313" t="s">
        <v>441</v>
      </c>
      <c r="D223" s="314"/>
      <c r="E223" s="315"/>
      <c r="F223" s="316"/>
      <c r="G223" s="317"/>
      <c r="H223" s="233"/>
      <c r="I223" s="247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6" t="str">
        <f>C223</f>
        <v>ocelové mříže</v>
      </c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45"/>
      <c r="B224" s="225"/>
      <c r="C224" s="261" t="s">
        <v>442</v>
      </c>
      <c r="D224" s="259"/>
      <c r="E224" s="260">
        <v>1.3174999999999999</v>
      </c>
      <c r="F224" s="232"/>
      <c r="G224" s="232"/>
      <c r="H224" s="233"/>
      <c r="I224" s="247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45"/>
      <c r="B225" s="333" t="s">
        <v>443</v>
      </c>
      <c r="C225" s="334"/>
      <c r="D225" s="335"/>
      <c r="E225" s="336"/>
      <c r="F225" s="337"/>
      <c r="G225" s="338"/>
      <c r="H225" s="233"/>
      <c r="I225" s="247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>
        <v>0</v>
      </c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44">
        <v>76</v>
      </c>
      <c r="B226" s="224" t="s">
        <v>444</v>
      </c>
      <c r="C226" s="236" t="s">
        <v>445</v>
      </c>
      <c r="D226" s="227" t="s">
        <v>179</v>
      </c>
      <c r="E226" s="229">
        <v>334.39</v>
      </c>
      <c r="F226" s="231">
        <v>0</v>
      </c>
      <c r="G226" s="232">
        <f>ROUND(E226*F226,2)</f>
        <v>0</v>
      </c>
      <c r="H226" s="233" t="s">
        <v>412</v>
      </c>
      <c r="I226" s="247" t="s">
        <v>129</v>
      </c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 t="s">
        <v>160</v>
      </c>
      <c r="AF226" s="211"/>
      <c r="AG226" s="211"/>
      <c r="AH226" s="211"/>
      <c r="AI226" s="211"/>
      <c r="AJ226" s="211"/>
      <c r="AK226" s="211"/>
      <c r="AL226" s="211"/>
      <c r="AM226" s="211">
        <v>21</v>
      </c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45"/>
      <c r="B227" s="225"/>
      <c r="C227" s="261" t="s">
        <v>446</v>
      </c>
      <c r="D227" s="259"/>
      <c r="E227" s="260">
        <v>168.07249999999999</v>
      </c>
      <c r="F227" s="232"/>
      <c r="G227" s="232"/>
      <c r="H227" s="233"/>
      <c r="I227" s="247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45"/>
      <c r="B228" s="225"/>
      <c r="C228" s="261" t="s">
        <v>447</v>
      </c>
      <c r="D228" s="259"/>
      <c r="E228" s="260">
        <v>27.155000000000001</v>
      </c>
      <c r="F228" s="232"/>
      <c r="G228" s="232"/>
      <c r="H228" s="233"/>
      <c r="I228" s="247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45"/>
      <c r="B229" s="225"/>
      <c r="C229" s="261" t="s">
        <v>448</v>
      </c>
      <c r="D229" s="259"/>
      <c r="E229" s="260">
        <v>230.79</v>
      </c>
      <c r="F229" s="232"/>
      <c r="G229" s="232"/>
      <c r="H229" s="233"/>
      <c r="I229" s="247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45"/>
      <c r="B230" s="225"/>
      <c r="C230" s="261" t="s">
        <v>449</v>
      </c>
      <c r="D230" s="259"/>
      <c r="E230" s="260">
        <v>-0.72</v>
      </c>
      <c r="F230" s="232"/>
      <c r="G230" s="232"/>
      <c r="H230" s="233"/>
      <c r="I230" s="247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45"/>
      <c r="B231" s="225"/>
      <c r="C231" s="261" t="s">
        <v>450</v>
      </c>
      <c r="D231" s="259"/>
      <c r="E231" s="260">
        <v>-47.19</v>
      </c>
      <c r="F231" s="232"/>
      <c r="G231" s="232"/>
      <c r="H231" s="233"/>
      <c r="I231" s="247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45"/>
      <c r="B232" s="225"/>
      <c r="C232" s="261" t="s">
        <v>451</v>
      </c>
      <c r="D232" s="259"/>
      <c r="E232" s="260">
        <v>-66.5</v>
      </c>
      <c r="F232" s="232"/>
      <c r="G232" s="232"/>
      <c r="H232" s="233"/>
      <c r="I232" s="247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45"/>
      <c r="B233" s="225"/>
      <c r="C233" s="261" t="s">
        <v>452</v>
      </c>
      <c r="D233" s="259"/>
      <c r="E233" s="260">
        <v>-2.0125000000000002</v>
      </c>
      <c r="F233" s="232"/>
      <c r="G233" s="232"/>
      <c r="H233" s="233"/>
      <c r="I233" s="247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45"/>
      <c r="B234" s="225"/>
      <c r="C234" s="261" t="s">
        <v>453</v>
      </c>
      <c r="D234" s="259"/>
      <c r="E234" s="260">
        <v>24.795000000000002</v>
      </c>
      <c r="F234" s="232"/>
      <c r="G234" s="232"/>
      <c r="H234" s="233"/>
      <c r="I234" s="247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45"/>
      <c r="B235" s="333" t="s">
        <v>454</v>
      </c>
      <c r="C235" s="334"/>
      <c r="D235" s="335"/>
      <c r="E235" s="336"/>
      <c r="F235" s="337"/>
      <c r="G235" s="338"/>
      <c r="H235" s="233"/>
      <c r="I235" s="247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>
        <v>0</v>
      </c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45"/>
      <c r="B236" s="333" t="s">
        <v>455</v>
      </c>
      <c r="C236" s="334"/>
      <c r="D236" s="335"/>
      <c r="E236" s="336"/>
      <c r="F236" s="337"/>
      <c r="G236" s="338"/>
      <c r="H236" s="233"/>
      <c r="I236" s="247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 t="s">
        <v>156</v>
      </c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45"/>
      <c r="B237" s="333" t="s">
        <v>456</v>
      </c>
      <c r="C237" s="334"/>
      <c r="D237" s="335"/>
      <c r="E237" s="336"/>
      <c r="F237" s="337"/>
      <c r="G237" s="338"/>
      <c r="H237" s="233"/>
      <c r="I237" s="247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>
        <v>1</v>
      </c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44">
        <v>77</v>
      </c>
      <c r="B238" s="224" t="s">
        <v>457</v>
      </c>
      <c r="C238" s="236" t="s">
        <v>458</v>
      </c>
      <c r="D238" s="227" t="s">
        <v>179</v>
      </c>
      <c r="E238" s="229">
        <v>16.324999999999999</v>
      </c>
      <c r="F238" s="231">
        <v>0</v>
      </c>
      <c r="G238" s="232">
        <f>ROUND(E238*F238,2)</f>
        <v>0</v>
      </c>
      <c r="H238" s="233" t="s">
        <v>412</v>
      </c>
      <c r="I238" s="247" t="s">
        <v>129</v>
      </c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 t="s">
        <v>160</v>
      </c>
      <c r="AF238" s="211"/>
      <c r="AG238" s="211"/>
      <c r="AH238" s="211"/>
      <c r="AI238" s="211"/>
      <c r="AJ238" s="211"/>
      <c r="AK238" s="211"/>
      <c r="AL238" s="211"/>
      <c r="AM238" s="211">
        <v>21</v>
      </c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45"/>
      <c r="B239" s="225"/>
      <c r="C239" s="261" t="s">
        <v>459</v>
      </c>
      <c r="D239" s="259"/>
      <c r="E239" s="260">
        <v>16.324999999999999</v>
      </c>
      <c r="F239" s="232"/>
      <c r="G239" s="232"/>
      <c r="H239" s="233"/>
      <c r="I239" s="247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45"/>
      <c r="B240" s="333" t="s">
        <v>460</v>
      </c>
      <c r="C240" s="334"/>
      <c r="D240" s="335"/>
      <c r="E240" s="336"/>
      <c r="F240" s="337"/>
      <c r="G240" s="338"/>
      <c r="H240" s="233"/>
      <c r="I240" s="247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>
        <v>0</v>
      </c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45"/>
      <c r="B241" s="333" t="s">
        <v>461</v>
      </c>
      <c r="C241" s="334"/>
      <c r="D241" s="335"/>
      <c r="E241" s="336"/>
      <c r="F241" s="337"/>
      <c r="G241" s="338"/>
      <c r="H241" s="233"/>
      <c r="I241" s="247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>
        <v>1</v>
      </c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44">
        <v>78</v>
      </c>
      <c r="B242" s="224" t="s">
        <v>462</v>
      </c>
      <c r="C242" s="236" t="s">
        <v>463</v>
      </c>
      <c r="D242" s="227" t="s">
        <v>179</v>
      </c>
      <c r="E242" s="229">
        <v>668.60500000000002</v>
      </c>
      <c r="F242" s="231">
        <v>0</v>
      </c>
      <c r="G242" s="232">
        <f>ROUND(E242*F242,2)</f>
        <v>0</v>
      </c>
      <c r="H242" s="233" t="s">
        <v>185</v>
      </c>
      <c r="I242" s="247" t="s">
        <v>129</v>
      </c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 t="s">
        <v>160</v>
      </c>
      <c r="AF242" s="211"/>
      <c r="AG242" s="211"/>
      <c r="AH242" s="211"/>
      <c r="AI242" s="211"/>
      <c r="AJ242" s="211"/>
      <c r="AK242" s="211"/>
      <c r="AL242" s="211"/>
      <c r="AM242" s="211">
        <v>21</v>
      </c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45"/>
      <c r="B243" s="225"/>
      <c r="C243" s="261" t="s">
        <v>186</v>
      </c>
      <c r="D243" s="259"/>
      <c r="E243" s="260">
        <v>510.11250000000001</v>
      </c>
      <c r="F243" s="232"/>
      <c r="G243" s="232"/>
      <c r="H243" s="233"/>
      <c r="I243" s="247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45"/>
      <c r="B244" s="225"/>
      <c r="C244" s="261" t="s">
        <v>187</v>
      </c>
      <c r="D244" s="259"/>
      <c r="E244" s="260">
        <v>49.5625</v>
      </c>
      <c r="F244" s="232"/>
      <c r="G244" s="232"/>
      <c r="H244" s="233"/>
      <c r="I244" s="247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45"/>
      <c r="B245" s="225"/>
      <c r="C245" s="261" t="s">
        <v>188</v>
      </c>
      <c r="D245" s="259"/>
      <c r="E245" s="260">
        <v>44.917499999999997</v>
      </c>
      <c r="F245" s="232"/>
      <c r="G245" s="232"/>
      <c r="H245" s="233"/>
      <c r="I245" s="247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45"/>
      <c r="B246" s="225"/>
      <c r="C246" s="261" t="s">
        <v>196</v>
      </c>
      <c r="D246" s="259"/>
      <c r="E246" s="260">
        <v>64.012500000000003</v>
      </c>
      <c r="F246" s="232"/>
      <c r="G246" s="232"/>
      <c r="H246" s="233"/>
      <c r="I246" s="247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45"/>
      <c r="B247" s="333" t="s">
        <v>460</v>
      </c>
      <c r="C247" s="334"/>
      <c r="D247" s="335"/>
      <c r="E247" s="336"/>
      <c r="F247" s="337"/>
      <c r="G247" s="338"/>
      <c r="H247" s="233"/>
      <c r="I247" s="247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>
        <v>0</v>
      </c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45"/>
      <c r="B248" s="333" t="s">
        <v>461</v>
      </c>
      <c r="C248" s="334"/>
      <c r="D248" s="335"/>
      <c r="E248" s="336"/>
      <c r="F248" s="337"/>
      <c r="G248" s="338"/>
      <c r="H248" s="233"/>
      <c r="I248" s="247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>
        <v>1</v>
      </c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44">
        <v>79</v>
      </c>
      <c r="B249" s="224" t="s">
        <v>464</v>
      </c>
      <c r="C249" s="236" t="s">
        <v>465</v>
      </c>
      <c r="D249" s="227" t="s">
        <v>179</v>
      </c>
      <c r="E249" s="229">
        <v>6017.4449999999997</v>
      </c>
      <c r="F249" s="231">
        <v>0</v>
      </c>
      <c r="G249" s="232">
        <f>ROUND(E249*F249,2)</f>
        <v>0</v>
      </c>
      <c r="H249" s="233" t="s">
        <v>185</v>
      </c>
      <c r="I249" s="247" t="s">
        <v>129</v>
      </c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 t="s">
        <v>160</v>
      </c>
      <c r="AF249" s="211"/>
      <c r="AG249" s="211"/>
      <c r="AH249" s="211"/>
      <c r="AI249" s="211"/>
      <c r="AJ249" s="211"/>
      <c r="AK249" s="211"/>
      <c r="AL249" s="211"/>
      <c r="AM249" s="211">
        <v>21</v>
      </c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45"/>
      <c r="B250" s="225"/>
      <c r="C250" s="261" t="s">
        <v>466</v>
      </c>
      <c r="D250" s="259"/>
      <c r="E250" s="260">
        <v>6017.4449999999997</v>
      </c>
      <c r="F250" s="232"/>
      <c r="G250" s="232"/>
      <c r="H250" s="233"/>
      <c r="I250" s="247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45"/>
      <c r="B251" s="333" t="s">
        <v>467</v>
      </c>
      <c r="C251" s="334"/>
      <c r="D251" s="335"/>
      <c r="E251" s="336"/>
      <c r="F251" s="337"/>
      <c r="G251" s="338"/>
      <c r="H251" s="233"/>
      <c r="I251" s="247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>
        <v>0</v>
      </c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45"/>
      <c r="B252" s="333" t="s">
        <v>468</v>
      </c>
      <c r="C252" s="334"/>
      <c r="D252" s="335"/>
      <c r="E252" s="336"/>
      <c r="F252" s="337"/>
      <c r="G252" s="338"/>
      <c r="H252" s="233"/>
      <c r="I252" s="247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>
        <v>1</v>
      </c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44">
        <v>80</v>
      </c>
      <c r="B253" s="224" t="s">
        <v>469</v>
      </c>
      <c r="C253" s="236" t="s">
        <v>470</v>
      </c>
      <c r="D253" s="227" t="s">
        <v>258</v>
      </c>
      <c r="E253" s="229">
        <v>15.9</v>
      </c>
      <c r="F253" s="231">
        <v>0</v>
      </c>
      <c r="G253" s="232">
        <f>ROUND(E253*F253,2)</f>
        <v>0</v>
      </c>
      <c r="H253" s="233" t="s">
        <v>471</v>
      </c>
      <c r="I253" s="247" t="s">
        <v>129</v>
      </c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 t="s">
        <v>160</v>
      </c>
      <c r="AF253" s="211"/>
      <c r="AG253" s="211"/>
      <c r="AH253" s="211"/>
      <c r="AI253" s="211"/>
      <c r="AJ253" s="211"/>
      <c r="AK253" s="211"/>
      <c r="AL253" s="211"/>
      <c r="AM253" s="211">
        <v>21</v>
      </c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45"/>
      <c r="B254" s="333" t="s">
        <v>472</v>
      </c>
      <c r="C254" s="334"/>
      <c r="D254" s="335"/>
      <c r="E254" s="336"/>
      <c r="F254" s="337"/>
      <c r="G254" s="338"/>
      <c r="H254" s="233"/>
      <c r="I254" s="247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>
        <v>0</v>
      </c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44">
        <v>81</v>
      </c>
      <c r="B255" s="224" t="s">
        <v>473</v>
      </c>
      <c r="C255" s="236" t="s">
        <v>474</v>
      </c>
      <c r="D255" s="227" t="s">
        <v>258</v>
      </c>
      <c r="E255" s="229">
        <v>55.15</v>
      </c>
      <c r="F255" s="231">
        <v>0</v>
      </c>
      <c r="G255" s="232">
        <f>ROUND(E255*F255,2)</f>
        <v>0</v>
      </c>
      <c r="H255" s="233" t="s">
        <v>471</v>
      </c>
      <c r="I255" s="247" t="s">
        <v>129</v>
      </c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 t="s">
        <v>160</v>
      </c>
      <c r="AF255" s="211"/>
      <c r="AG255" s="211"/>
      <c r="AH255" s="211"/>
      <c r="AI255" s="211"/>
      <c r="AJ255" s="211"/>
      <c r="AK255" s="211"/>
      <c r="AL255" s="211"/>
      <c r="AM255" s="211">
        <v>21</v>
      </c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45"/>
      <c r="B256" s="225"/>
      <c r="C256" s="261" t="s">
        <v>475</v>
      </c>
      <c r="D256" s="259"/>
      <c r="E256" s="260">
        <v>55.15</v>
      </c>
      <c r="F256" s="232"/>
      <c r="G256" s="232"/>
      <c r="H256" s="233"/>
      <c r="I256" s="247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45"/>
      <c r="B257" s="333" t="s">
        <v>476</v>
      </c>
      <c r="C257" s="334"/>
      <c r="D257" s="335"/>
      <c r="E257" s="336"/>
      <c r="F257" s="337"/>
      <c r="G257" s="338"/>
      <c r="H257" s="233"/>
      <c r="I257" s="247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>
        <v>0</v>
      </c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44">
        <v>82</v>
      </c>
      <c r="B258" s="224" t="s">
        <v>477</v>
      </c>
      <c r="C258" s="236" t="s">
        <v>478</v>
      </c>
      <c r="D258" s="227" t="s">
        <v>258</v>
      </c>
      <c r="E258" s="229">
        <v>2.2999999999999998</v>
      </c>
      <c r="F258" s="231">
        <v>0</v>
      </c>
      <c r="G258" s="232">
        <f>ROUND(E258*F258,2)</f>
        <v>0</v>
      </c>
      <c r="H258" s="233" t="s">
        <v>471</v>
      </c>
      <c r="I258" s="247" t="s">
        <v>129</v>
      </c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 t="s">
        <v>160</v>
      </c>
      <c r="AF258" s="211"/>
      <c r="AG258" s="211"/>
      <c r="AH258" s="211"/>
      <c r="AI258" s="211"/>
      <c r="AJ258" s="211"/>
      <c r="AK258" s="211"/>
      <c r="AL258" s="211"/>
      <c r="AM258" s="211">
        <v>21</v>
      </c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45"/>
      <c r="B259" s="225"/>
      <c r="C259" s="313" t="s">
        <v>479</v>
      </c>
      <c r="D259" s="314"/>
      <c r="E259" s="315"/>
      <c r="F259" s="316"/>
      <c r="G259" s="317"/>
      <c r="H259" s="233"/>
      <c r="I259" s="247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6" t="str">
        <f>C259</f>
        <v>oplech. elektroskříní</v>
      </c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45"/>
      <c r="B260" s="333" t="s">
        <v>480</v>
      </c>
      <c r="C260" s="334"/>
      <c r="D260" s="335"/>
      <c r="E260" s="336"/>
      <c r="F260" s="337"/>
      <c r="G260" s="338"/>
      <c r="H260" s="233"/>
      <c r="I260" s="247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>
        <v>0</v>
      </c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44">
        <v>83</v>
      </c>
      <c r="B261" s="224" t="s">
        <v>481</v>
      </c>
      <c r="C261" s="236" t="s">
        <v>482</v>
      </c>
      <c r="D261" s="227" t="s">
        <v>258</v>
      </c>
      <c r="E261" s="229">
        <v>87.5</v>
      </c>
      <c r="F261" s="231">
        <v>0</v>
      </c>
      <c r="G261" s="232">
        <f>ROUND(E261*F261,2)</f>
        <v>0</v>
      </c>
      <c r="H261" s="233" t="s">
        <v>471</v>
      </c>
      <c r="I261" s="247" t="s">
        <v>129</v>
      </c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 t="s">
        <v>160</v>
      </c>
      <c r="AF261" s="211"/>
      <c r="AG261" s="211"/>
      <c r="AH261" s="211"/>
      <c r="AI261" s="211"/>
      <c r="AJ261" s="211"/>
      <c r="AK261" s="211"/>
      <c r="AL261" s="211"/>
      <c r="AM261" s="211">
        <v>21</v>
      </c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44">
        <v>84</v>
      </c>
      <c r="B262" s="224" t="s">
        <v>483</v>
      </c>
      <c r="C262" s="236" t="s">
        <v>484</v>
      </c>
      <c r="D262" s="227" t="s">
        <v>258</v>
      </c>
      <c r="E262" s="229">
        <v>15.3</v>
      </c>
      <c r="F262" s="231">
        <v>0</v>
      </c>
      <c r="G262" s="232">
        <f>ROUND(E262*F262,2)</f>
        <v>0</v>
      </c>
      <c r="H262" s="233" t="s">
        <v>471</v>
      </c>
      <c r="I262" s="247" t="s">
        <v>129</v>
      </c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 t="s">
        <v>160</v>
      </c>
      <c r="AF262" s="211"/>
      <c r="AG262" s="211"/>
      <c r="AH262" s="211"/>
      <c r="AI262" s="211"/>
      <c r="AJ262" s="211"/>
      <c r="AK262" s="211"/>
      <c r="AL262" s="211"/>
      <c r="AM262" s="211">
        <v>21</v>
      </c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44">
        <v>85</v>
      </c>
      <c r="B263" s="224" t="s">
        <v>485</v>
      </c>
      <c r="C263" s="236" t="s">
        <v>486</v>
      </c>
      <c r="D263" s="227" t="s">
        <v>258</v>
      </c>
      <c r="E263" s="229">
        <v>81.25</v>
      </c>
      <c r="F263" s="231">
        <v>0</v>
      </c>
      <c r="G263" s="232">
        <f>ROUND(E263*F263,2)</f>
        <v>0</v>
      </c>
      <c r="H263" s="233"/>
      <c r="I263" s="247" t="s">
        <v>148</v>
      </c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 t="s">
        <v>130</v>
      </c>
      <c r="AF263" s="211"/>
      <c r="AG263" s="211"/>
      <c r="AH263" s="211"/>
      <c r="AI263" s="211"/>
      <c r="AJ263" s="211"/>
      <c r="AK263" s="211"/>
      <c r="AL263" s="211"/>
      <c r="AM263" s="211">
        <v>21</v>
      </c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45"/>
      <c r="B264" s="225"/>
      <c r="C264" s="261" t="s">
        <v>487</v>
      </c>
      <c r="D264" s="259"/>
      <c r="E264" s="260">
        <v>81.25</v>
      </c>
      <c r="F264" s="232"/>
      <c r="G264" s="232"/>
      <c r="H264" s="233"/>
      <c r="I264" s="247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44">
        <v>86</v>
      </c>
      <c r="B265" s="224" t="s">
        <v>488</v>
      </c>
      <c r="C265" s="236" t="s">
        <v>489</v>
      </c>
      <c r="D265" s="227" t="s">
        <v>258</v>
      </c>
      <c r="E265" s="229">
        <v>24</v>
      </c>
      <c r="F265" s="231">
        <v>0</v>
      </c>
      <c r="G265" s="232">
        <f>ROUND(E265*F265,2)</f>
        <v>0</v>
      </c>
      <c r="H265" s="233"/>
      <c r="I265" s="247" t="s">
        <v>148</v>
      </c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 t="s">
        <v>130</v>
      </c>
      <c r="AF265" s="211"/>
      <c r="AG265" s="211"/>
      <c r="AH265" s="211"/>
      <c r="AI265" s="211"/>
      <c r="AJ265" s="211"/>
      <c r="AK265" s="211"/>
      <c r="AL265" s="211"/>
      <c r="AM265" s="211">
        <v>21</v>
      </c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45"/>
      <c r="B266" s="225"/>
      <c r="C266" s="261" t="s">
        <v>490</v>
      </c>
      <c r="D266" s="259"/>
      <c r="E266" s="260">
        <v>24</v>
      </c>
      <c r="F266" s="232"/>
      <c r="G266" s="232"/>
      <c r="H266" s="233"/>
      <c r="I266" s="247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44">
        <v>87</v>
      </c>
      <c r="B267" s="224" t="s">
        <v>491</v>
      </c>
      <c r="C267" s="236" t="s">
        <v>492</v>
      </c>
      <c r="D267" s="227" t="s">
        <v>258</v>
      </c>
      <c r="E267" s="229">
        <v>121.8</v>
      </c>
      <c r="F267" s="231">
        <v>0</v>
      </c>
      <c r="G267" s="232">
        <f>ROUND(E267*F267,2)</f>
        <v>0</v>
      </c>
      <c r="H267" s="233"/>
      <c r="I267" s="247" t="s">
        <v>148</v>
      </c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 t="s">
        <v>130</v>
      </c>
      <c r="AF267" s="211"/>
      <c r="AG267" s="211"/>
      <c r="AH267" s="211"/>
      <c r="AI267" s="211"/>
      <c r="AJ267" s="211"/>
      <c r="AK267" s="211"/>
      <c r="AL267" s="211"/>
      <c r="AM267" s="211">
        <v>21</v>
      </c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45"/>
      <c r="B268" s="225"/>
      <c r="C268" s="261" t="s">
        <v>493</v>
      </c>
      <c r="D268" s="259"/>
      <c r="E268" s="260">
        <v>121.8</v>
      </c>
      <c r="F268" s="232"/>
      <c r="G268" s="232"/>
      <c r="H268" s="233"/>
      <c r="I268" s="247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44">
        <v>88</v>
      </c>
      <c r="B269" s="224" t="s">
        <v>494</v>
      </c>
      <c r="C269" s="236" t="s">
        <v>495</v>
      </c>
      <c r="D269" s="227" t="s">
        <v>237</v>
      </c>
      <c r="E269" s="229">
        <v>1</v>
      </c>
      <c r="F269" s="231">
        <v>0</v>
      </c>
      <c r="G269" s="232">
        <f t="shared" ref="G269:G275" si="2">ROUND(E269*F269,2)</f>
        <v>0</v>
      </c>
      <c r="H269" s="233"/>
      <c r="I269" s="247" t="s">
        <v>148</v>
      </c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 t="s">
        <v>130</v>
      </c>
      <c r="AF269" s="211"/>
      <c r="AG269" s="211"/>
      <c r="AH269" s="211"/>
      <c r="AI269" s="211"/>
      <c r="AJ269" s="211"/>
      <c r="AK269" s="211"/>
      <c r="AL269" s="211"/>
      <c r="AM269" s="211">
        <v>21</v>
      </c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44">
        <v>89</v>
      </c>
      <c r="B270" s="224" t="s">
        <v>496</v>
      </c>
      <c r="C270" s="236" t="s">
        <v>497</v>
      </c>
      <c r="D270" s="227" t="s">
        <v>498</v>
      </c>
      <c r="E270" s="229">
        <v>32</v>
      </c>
      <c r="F270" s="231">
        <v>0</v>
      </c>
      <c r="G270" s="232">
        <f t="shared" si="2"/>
        <v>0</v>
      </c>
      <c r="H270" s="233"/>
      <c r="I270" s="247" t="s">
        <v>148</v>
      </c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 t="s">
        <v>130</v>
      </c>
      <c r="AF270" s="211"/>
      <c r="AG270" s="211"/>
      <c r="AH270" s="211"/>
      <c r="AI270" s="211"/>
      <c r="AJ270" s="211"/>
      <c r="AK270" s="211"/>
      <c r="AL270" s="211"/>
      <c r="AM270" s="211">
        <v>21</v>
      </c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ht="22.5" outlineLevel="1" x14ac:dyDescent="0.2">
      <c r="A271" s="244">
        <v>90</v>
      </c>
      <c r="B271" s="224" t="s">
        <v>499</v>
      </c>
      <c r="C271" s="236" t="s">
        <v>500</v>
      </c>
      <c r="D271" s="227" t="s">
        <v>237</v>
      </c>
      <c r="E271" s="229">
        <v>1</v>
      </c>
      <c r="F271" s="231">
        <v>0</v>
      </c>
      <c r="G271" s="232">
        <f t="shared" si="2"/>
        <v>0</v>
      </c>
      <c r="H271" s="233"/>
      <c r="I271" s="247" t="s">
        <v>148</v>
      </c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 t="s">
        <v>130</v>
      </c>
      <c r="AF271" s="211"/>
      <c r="AG271" s="211"/>
      <c r="AH271" s="211"/>
      <c r="AI271" s="211"/>
      <c r="AJ271" s="211"/>
      <c r="AK271" s="211"/>
      <c r="AL271" s="211"/>
      <c r="AM271" s="211">
        <v>21</v>
      </c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44">
        <v>91</v>
      </c>
      <c r="B272" s="224" t="s">
        <v>501</v>
      </c>
      <c r="C272" s="236" t="s">
        <v>502</v>
      </c>
      <c r="D272" s="227" t="s">
        <v>237</v>
      </c>
      <c r="E272" s="229">
        <v>11</v>
      </c>
      <c r="F272" s="231">
        <v>0</v>
      </c>
      <c r="G272" s="232">
        <f t="shared" si="2"/>
        <v>0</v>
      </c>
      <c r="H272" s="233"/>
      <c r="I272" s="247" t="s">
        <v>148</v>
      </c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 t="s">
        <v>130</v>
      </c>
      <c r="AF272" s="211"/>
      <c r="AG272" s="211"/>
      <c r="AH272" s="211"/>
      <c r="AI272" s="211"/>
      <c r="AJ272" s="211"/>
      <c r="AK272" s="211"/>
      <c r="AL272" s="211"/>
      <c r="AM272" s="211">
        <v>21</v>
      </c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44">
        <v>92</v>
      </c>
      <c r="B273" s="224" t="s">
        <v>503</v>
      </c>
      <c r="C273" s="236" t="s">
        <v>504</v>
      </c>
      <c r="D273" s="227" t="s">
        <v>237</v>
      </c>
      <c r="E273" s="229">
        <v>3</v>
      </c>
      <c r="F273" s="231">
        <v>0</v>
      </c>
      <c r="G273" s="232">
        <f t="shared" si="2"/>
        <v>0</v>
      </c>
      <c r="H273" s="233"/>
      <c r="I273" s="247" t="s">
        <v>148</v>
      </c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 t="s">
        <v>130</v>
      </c>
      <c r="AF273" s="211"/>
      <c r="AG273" s="211"/>
      <c r="AH273" s="211"/>
      <c r="AI273" s="211"/>
      <c r="AJ273" s="211"/>
      <c r="AK273" s="211"/>
      <c r="AL273" s="211"/>
      <c r="AM273" s="211">
        <v>21</v>
      </c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44">
        <v>93</v>
      </c>
      <c r="B274" s="224" t="s">
        <v>505</v>
      </c>
      <c r="C274" s="236" t="s">
        <v>506</v>
      </c>
      <c r="D274" s="227" t="s">
        <v>237</v>
      </c>
      <c r="E274" s="229">
        <v>24</v>
      </c>
      <c r="F274" s="231">
        <v>0</v>
      </c>
      <c r="G274" s="232">
        <f t="shared" si="2"/>
        <v>0</v>
      </c>
      <c r="H274" s="233"/>
      <c r="I274" s="247" t="s">
        <v>148</v>
      </c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 t="s">
        <v>130</v>
      </c>
      <c r="AF274" s="211"/>
      <c r="AG274" s="211"/>
      <c r="AH274" s="211"/>
      <c r="AI274" s="211"/>
      <c r="AJ274" s="211"/>
      <c r="AK274" s="211"/>
      <c r="AL274" s="211"/>
      <c r="AM274" s="211">
        <v>21</v>
      </c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44">
        <v>94</v>
      </c>
      <c r="B275" s="224" t="s">
        <v>507</v>
      </c>
      <c r="C275" s="236" t="s">
        <v>508</v>
      </c>
      <c r="D275" s="227" t="s">
        <v>237</v>
      </c>
      <c r="E275" s="229">
        <v>18</v>
      </c>
      <c r="F275" s="231">
        <v>0</v>
      </c>
      <c r="G275" s="232">
        <f t="shared" si="2"/>
        <v>0</v>
      </c>
      <c r="H275" s="233"/>
      <c r="I275" s="247" t="s">
        <v>148</v>
      </c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 t="s">
        <v>130</v>
      </c>
      <c r="AF275" s="211"/>
      <c r="AG275" s="211"/>
      <c r="AH275" s="211"/>
      <c r="AI275" s="211"/>
      <c r="AJ275" s="211"/>
      <c r="AK275" s="211"/>
      <c r="AL275" s="211"/>
      <c r="AM275" s="211">
        <v>21</v>
      </c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45"/>
      <c r="B276" s="333" t="s">
        <v>509</v>
      </c>
      <c r="C276" s="334"/>
      <c r="D276" s="335"/>
      <c r="E276" s="336"/>
      <c r="F276" s="337"/>
      <c r="G276" s="338"/>
      <c r="H276" s="233"/>
      <c r="I276" s="247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>
        <v>0</v>
      </c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44">
        <v>95</v>
      </c>
      <c r="B277" s="224" t="s">
        <v>510</v>
      </c>
      <c r="C277" s="236" t="s">
        <v>511</v>
      </c>
      <c r="D277" s="227" t="s">
        <v>175</v>
      </c>
      <c r="E277" s="229">
        <v>201.23524</v>
      </c>
      <c r="F277" s="231">
        <v>0</v>
      </c>
      <c r="G277" s="232">
        <f>ROUND(E277*F277,2)</f>
        <v>0</v>
      </c>
      <c r="H277" s="233" t="s">
        <v>412</v>
      </c>
      <c r="I277" s="247" t="s">
        <v>129</v>
      </c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 t="s">
        <v>160</v>
      </c>
      <c r="AF277" s="211"/>
      <c r="AG277" s="211"/>
      <c r="AH277" s="211"/>
      <c r="AI277" s="211"/>
      <c r="AJ277" s="211"/>
      <c r="AK277" s="211"/>
      <c r="AL277" s="211"/>
      <c r="AM277" s="211">
        <v>21</v>
      </c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45"/>
      <c r="B278" s="333" t="s">
        <v>512</v>
      </c>
      <c r="C278" s="334"/>
      <c r="D278" s="335"/>
      <c r="E278" s="336"/>
      <c r="F278" s="337"/>
      <c r="G278" s="338"/>
      <c r="H278" s="233"/>
      <c r="I278" s="247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>
        <v>0</v>
      </c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44">
        <v>96</v>
      </c>
      <c r="B279" s="224" t="s">
        <v>513</v>
      </c>
      <c r="C279" s="236" t="s">
        <v>514</v>
      </c>
      <c r="D279" s="227" t="s">
        <v>175</v>
      </c>
      <c r="E279" s="229">
        <v>201.23524</v>
      </c>
      <c r="F279" s="231">
        <v>0</v>
      </c>
      <c r="G279" s="232">
        <f>ROUND(E279*F279,2)</f>
        <v>0</v>
      </c>
      <c r="H279" s="233" t="s">
        <v>412</v>
      </c>
      <c r="I279" s="247" t="s">
        <v>129</v>
      </c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 t="s">
        <v>160</v>
      </c>
      <c r="AF279" s="211"/>
      <c r="AG279" s="211"/>
      <c r="AH279" s="211"/>
      <c r="AI279" s="211"/>
      <c r="AJ279" s="211"/>
      <c r="AK279" s="211"/>
      <c r="AL279" s="211"/>
      <c r="AM279" s="211">
        <v>21</v>
      </c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45"/>
      <c r="B280" s="225"/>
      <c r="C280" s="313" t="s">
        <v>515</v>
      </c>
      <c r="D280" s="314"/>
      <c r="E280" s="315"/>
      <c r="F280" s="316"/>
      <c r="G280" s="317"/>
      <c r="H280" s="233"/>
      <c r="I280" s="247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6" t="str">
        <f>C280</f>
        <v>Včetně naložení na dopravní prostředek a složení na skládku, bez poplatku za skládku.</v>
      </c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44">
        <v>97</v>
      </c>
      <c r="B281" s="224" t="s">
        <v>516</v>
      </c>
      <c r="C281" s="236" t="s">
        <v>517</v>
      </c>
      <c r="D281" s="227" t="s">
        <v>175</v>
      </c>
      <c r="E281" s="229">
        <v>2817.2933899999998</v>
      </c>
      <c r="F281" s="231">
        <v>0</v>
      </c>
      <c r="G281" s="232">
        <f>ROUND(E281*F281,2)</f>
        <v>0</v>
      </c>
      <c r="H281" s="233" t="s">
        <v>412</v>
      </c>
      <c r="I281" s="247" t="s">
        <v>129</v>
      </c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 t="s">
        <v>160</v>
      </c>
      <c r="AF281" s="211"/>
      <c r="AG281" s="211"/>
      <c r="AH281" s="211"/>
      <c r="AI281" s="211"/>
      <c r="AJ281" s="211"/>
      <c r="AK281" s="211"/>
      <c r="AL281" s="211"/>
      <c r="AM281" s="211">
        <v>21</v>
      </c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45"/>
      <c r="B282" s="333" t="s">
        <v>518</v>
      </c>
      <c r="C282" s="334"/>
      <c r="D282" s="335"/>
      <c r="E282" s="336"/>
      <c r="F282" s="337"/>
      <c r="G282" s="338"/>
      <c r="H282" s="233"/>
      <c r="I282" s="247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>
        <v>0</v>
      </c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44">
        <v>98</v>
      </c>
      <c r="B283" s="224" t="s">
        <v>519</v>
      </c>
      <c r="C283" s="236" t="s">
        <v>520</v>
      </c>
      <c r="D283" s="227" t="s">
        <v>175</v>
      </c>
      <c r="E283" s="229">
        <v>201.23524</v>
      </c>
      <c r="F283" s="231">
        <v>0</v>
      </c>
      <c r="G283" s="232">
        <f>ROUND(E283*F283,2)</f>
        <v>0</v>
      </c>
      <c r="H283" s="233" t="s">
        <v>412</v>
      </c>
      <c r="I283" s="247" t="s">
        <v>129</v>
      </c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 t="s">
        <v>160</v>
      </c>
      <c r="AF283" s="211"/>
      <c r="AG283" s="211"/>
      <c r="AH283" s="211"/>
      <c r="AI283" s="211"/>
      <c r="AJ283" s="211"/>
      <c r="AK283" s="211"/>
      <c r="AL283" s="211"/>
      <c r="AM283" s="211">
        <v>21</v>
      </c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44">
        <v>99</v>
      </c>
      <c r="B284" s="224" t="s">
        <v>521</v>
      </c>
      <c r="C284" s="236" t="s">
        <v>522</v>
      </c>
      <c r="D284" s="227" t="s">
        <v>175</v>
      </c>
      <c r="E284" s="229">
        <v>201.23524</v>
      </c>
      <c r="F284" s="231">
        <v>0</v>
      </c>
      <c r="G284" s="232">
        <f>ROUND(E284*F284,2)</f>
        <v>0</v>
      </c>
      <c r="H284" s="233" t="s">
        <v>412</v>
      </c>
      <c r="I284" s="247" t="s">
        <v>129</v>
      </c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 t="s">
        <v>160</v>
      </c>
      <c r="AF284" s="211"/>
      <c r="AG284" s="211"/>
      <c r="AH284" s="211"/>
      <c r="AI284" s="211"/>
      <c r="AJ284" s="211"/>
      <c r="AK284" s="211"/>
      <c r="AL284" s="211"/>
      <c r="AM284" s="211">
        <v>21</v>
      </c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45"/>
      <c r="B285" s="333" t="s">
        <v>523</v>
      </c>
      <c r="C285" s="334"/>
      <c r="D285" s="335"/>
      <c r="E285" s="336"/>
      <c r="F285" s="337"/>
      <c r="G285" s="338"/>
      <c r="H285" s="233"/>
      <c r="I285" s="247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>
        <v>0</v>
      </c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44">
        <v>100</v>
      </c>
      <c r="B286" s="224" t="s">
        <v>524</v>
      </c>
      <c r="C286" s="236" t="s">
        <v>525</v>
      </c>
      <c r="D286" s="227" t="s">
        <v>175</v>
      </c>
      <c r="E286" s="229">
        <v>201.23524</v>
      </c>
      <c r="F286" s="231">
        <v>0</v>
      </c>
      <c r="G286" s="232">
        <f>ROUND(E286*F286,2)</f>
        <v>0</v>
      </c>
      <c r="H286" s="233" t="s">
        <v>412</v>
      </c>
      <c r="I286" s="247" t="s">
        <v>129</v>
      </c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 t="s">
        <v>160</v>
      </c>
      <c r="AF286" s="211"/>
      <c r="AG286" s="211"/>
      <c r="AH286" s="211"/>
      <c r="AI286" s="211"/>
      <c r="AJ286" s="211"/>
      <c r="AK286" s="211"/>
      <c r="AL286" s="211"/>
      <c r="AM286" s="211">
        <v>21</v>
      </c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45"/>
      <c r="B287" s="225"/>
      <c r="C287" s="313" t="s">
        <v>526</v>
      </c>
      <c r="D287" s="314"/>
      <c r="E287" s="315"/>
      <c r="F287" s="316"/>
      <c r="G287" s="317"/>
      <c r="H287" s="233"/>
      <c r="I287" s="247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6" t="str">
        <f>C287</f>
        <v>stavební a směsný odpad všech kategorií</v>
      </c>
      <c r="BB287" s="211"/>
      <c r="BC287" s="211"/>
      <c r="BD287" s="211"/>
      <c r="BE287" s="211"/>
      <c r="BF287" s="211"/>
      <c r="BG287" s="211"/>
      <c r="BH287" s="211"/>
    </row>
    <row r="288" spans="1:60" x14ac:dyDescent="0.2">
      <c r="A288" s="243" t="s">
        <v>124</v>
      </c>
      <c r="B288" s="223" t="s">
        <v>81</v>
      </c>
      <c r="C288" s="235" t="s">
        <v>82</v>
      </c>
      <c r="D288" s="226"/>
      <c r="E288" s="228"/>
      <c r="F288" s="331">
        <f>SUM(G289:G292)</f>
        <v>0</v>
      </c>
      <c r="G288" s="332"/>
      <c r="H288" s="230"/>
      <c r="I288" s="246"/>
      <c r="AE288" t="s">
        <v>125</v>
      </c>
    </row>
    <row r="289" spans="1:60" outlineLevel="1" x14ac:dyDescent="0.2">
      <c r="A289" s="245"/>
      <c r="B289" s="339" t="s">
        <v>527</v>
      </c>
      <c r="C289" s="340"/>
      <c r="D289" s="341"/>
      <c r="E289" s="342"/>
      <c r="F289" s="343"/>
      <c r="G289" s="344"/>
      <c r="H289" s="233"/>
      <c r="I289" s="247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>
        <v>0</v>
      </c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45"/>
      <c r="B290" s="333" t="s">
        <v>528</v>
      </c>
      <c r="C290" s="334"/>
      <c r="D290" s="335"/>
      <c r="E290" s="336"/>
      <c r="F290" s="337"/>
      <c r="G290" s="338"/>
      <c r="H290" s="233"/>
      <c r="I290" s="247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 t="s">
        <v>156</v>
      </c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45"/>
      <c r="B291" s="333" t="s">
        <v>529</v>
      </c>
      <c r="C291" s="334"/>
      <c r="D291" s="335"/>
      <c r="E291" s="336"/>
      <c r="F291" s="337"/>
      <c r="G291" s="338"/>
      <c r="H291" s="233"/>
      <c r="I291" s="247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>
        <v>1</v>
      </c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44">
        <v>101</v>
      </c>
      <c r="B292" s="224" t="s">
        <v>530</v>
      </c>
      <c r="C292" s="236" t="s">
        <v>531</v>
      </c>
      <c r="D292" s="227" t="s">
        <v>175</v>
      </c>
      <c r="E292" s="229">
        <v>129.71823000000001</v>
      </c>
      <c r="F292" s="231">
        <v>0</v>
      </c>
      <c r="G292" s="232">
        <f>ROUND(E292*F292,2)</f>
        <v>0</v>
      </c>
      <c r="H292" s="233" t="s">
        <v>259</v>
      </c>
      <c r="I292" s="247" t="s">
        <v>129</v>
      </c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 t="s">
        <v>160</v>
      </c>
      <c r="AF292" s="211"/>
      <c r="AG292" s="211"/>
      <c r="AH292" s="211"/>
      <c r="AI292" s="211"/>
      <c r="AJ292" s="211"/>
      <c r="AK292" s="211"/>
      <c r="AL292" s="211"/>
      <c r="AM292" s="211">
        <v>21</v>
      </c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x14ac:dyDescent="0.2">
      <c r="A293" s="243" t="s">
        <v>124</v>
      </c>
      <c r="B293" s="223" t="s">
        <v>83</v>
      </c>
      <c r="C293" s="235" t="s">
        <v>84</v>
      </c>
      <c r="D293" s="226"/>
      <c r="E293" s="228"/>
      <c r="F293" s="331">
        <f>SUM(G294:G301)</f>
        <v>0</v>
      </c>
      <c r="G293" s="332"/>
      <c r="H293" s="230"/>
      <c r="I293" s="246"/>
      <c r="AE293" t="s">
        <v>125</v>
      </c>
    </row>
    <row r="294" spans="1:60" outlineLevel="1" x14ac:dyDescent="0.2">
      <c r="A294" s="245"/>
      <c r="B294" s="339" t="s">
        <v>532</v>
      </c>
      <c r="C294" s="340"/>
      <c r="D294" s="341"/>
      <c r="E294" s="342"/>
      <c r="F294" s="343"/>
      <c r="G294" s="344"/>
      <c r="H294" s="233"/>
      <c r="I294" s="247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>
        <v>0</v>
      </c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45"/>
      <c r="B295" s="333" t="s">
        <v>533</v>
      </c>
      <c r="C295" s="334"/>
      <c r="D295" s="335"/>
      <c r="E295" s="336"/>
      <c r="F295" s="337"/>
      <c r="G295" s="338"/>
      <c r="H295" s="233"/>
      <c r="I295" s="247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>
        <v>1</v>
      </c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44">
        <v>102</v>
      </c>
      <c r="B296" s="224" t="s">
        <v>534</v>
      </c>
      <c r="C296" s="236" t="s">
        <v>535</v>
      </c>
      <c r="D296" s="227" t="s">
        <v>179</v>
      </c>
      <c r="E296" s="229">
        <v>64.150000000000006</v>
      </c>
      <c r="F296" s="231">
        <v>0</v>
      </c>
      <c r="G296" s="232">
        <f>ROUND(E296*F296,2)</f>
        <v>0</v>
      </c>
      <c r="H296" s="233" t="s">
        <v>185</v>
      </c>
      <c r="I296" s="247" t="s">
        <v>129</v>
      </c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 t="s">
        <v>160</v>
      </c>
      <c r="AF296" s="211"/>
      <c r="AG296" s="211"/>
      <c r="AH296" s="211"/>
      <c r="AI296" s="211"/>
      <c r="AJ296" s="211"/>
      <c r="AK296" s="211"/>
      <c r="AL296" s="211"/>
      <c r="AM296" s="211">
        <v>21</v>
      </c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45"/>
      <c r="B297" s="225"/>
      <c r="C297" s="313" t="s">
        <v>536</v>
      </c>
      <c r="D297" s="314"/>
      <c r="E297" s="315"/>
      <c r="F297" s="316"/>
      <c r="G297" s="317"/>
      <c r="H297" s="233"/>
      <c r="I297" s="247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6" t="str">
        <f>C297</f>
        <v>dvouvrstvá tl.5mm</v>
      </c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45"/>
      <c r="B298" s="225"/>
      <c r="C298" s="261" t="s">
        <v>537</v>
      </c>
      <c r="D298" s="259"/>
      <c r="E298" s="260">
        <v>64.150000000000006</v>
      </c>
      <c r="F298" s="232"/>
      <c r="G298" s="232"/>
      <c r="H298" s="233"/>
      <c r="I298" s="247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">
      <c r="A299" s="245"/>
      <c r="B299" s="333" t="s">
        <v>538</v>
      </c>
      <c r="C299" s="334"/>
      <c r="D299" s="335"/>
      <c r="E299" s="336"/>
      <c r="F299" s="337"/>
      <c r="G299" s="338"/>
      <c r="H299" s="233"/>
      <c r="I299" s="247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>
        <v>0</v>
      </c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45"/>
      <c r="B300" s="333" t="s">
        <v>539</v>
      </c>
      <c r="C300" s="334"/>
      <c r="D300" s="335"/>
      <c r="E300" s="336"/>
      <c r="F300" s="337"/>
      <c r="G300" s="338"/>
      <c r="H300" s="233"/>
      <c r="I300" s="247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 t="s">
        <v>156</v>
      </c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44">
        <v>103</v>
      </c>
      <c r="B301" s="224" t="s">
        <v>540</v>
      </c>
      <c r="C301" s="236" t="s">
        <v>541</v>
      </c>
      <c r="D301" s="227" t="s">
        <v>175</v>
      </c>
      <c r="E301" s="229">
        <v>0.23607</v>
      </c>
      <c r="F301" s="231">
        <v>0</v>
      </c>
      <c r="G301" s="232">
        <f>ROUND(E301*F301,2)</f>
        <v>0</v>
      </c>
      <c r="H301" s="233" t="s">
        <v>185</v>
      </c>
      <c r="I301" s="247" t="s">
        <v>129</v>
      </c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 t="s">
        <v>160</v>
      </c>
      <c r="AF301" s="211"/>
      <c r="AG301" s="211"/>
      <c r="AH301" s="211"/>
      <c r="AI301" s="211"/>
      <c r="AJ301" s="211"/>
      <c r="AK301" s="211"/>
      <c r="AL301" s="211"/>
      <c r="AM301" s="211">
        <v>21</v>
      </c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x14ac:dyDescent="0.2">
      <c r="A302" s="243" t="s">
        <v>124</v>
      </c>
      <c r="B302" s="223" t="s">
        <v>85</v>
      </c>
      <c r="C302" s="235" t="s">
        <v>86</v>
      </c>
      <c r="D302" s="226"/>
      <c r="E302" s="228"/>
      <c r="F302" s="331">
        <f>SUM(G303:G317)</f>
        <v>0</v>
      </c>
      <c r="G302" s="332"/>
      <c r="H302" s="230"/>
      <c r="I302" s="246"/>
      <c r="AE302" t="s">
        <v>125</v>
      </c>
    </row>
    <row r="303" spans="1:60" outlineLevel="1" x14ac:dyDescent="0.2">
      <c r="A303" s="244">
        <v>104</v>
      </c>
      <c r="B303" s="224" t="s">
        <v>542</v>
      </c>
      <c r="C303" s="236" t="s">
        <v>543</v>
      </c>
      <c r="D303" s="227" t="s">
        <v>258</v>
      </c>
      <c r="E303" s="229">
        <v>41.8</v>
      </c>
      <c r="F303" s="231">
        <v>0</v>
      </c>
      <c r="G303" s="232">
        <f t="shared" ref="G303:G314" si="3">ROUND(E303*F303,2)</f>
        <v>0</v>
      </c>
      <c r="H303" s="233"/>
      <c r="I303" s="247" t="s">
        <v>148</v>
      </c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 t="s">
        <v>130</v>
      </c>
      <c r="AF303" s="211"/>
      <c r="AG303" s="211"/>
      <c r="AH303" s="211"/>
      <c r="AI303" s="211"/>
      <c r="AJ303" s="211"/>
      <c r="AK303" s="211"/>
      <c r="AL303" s="211"/>
      <c r="AM303" s="211">
        <v>21</v>
      </c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44">
        <v>105</v>
      </c>
      <c r="B304" s="224" t="s">
        <v>544</v>
      </c>
      <c r="C304" s="236" t="s">
        <v>545</v>
      </c>
      <c r="D304" s="227" t="s">
        <v>258</v>
      </c>
      <c r="E304" s="229">
        <v>17.399999999999999</v>
      </c>
      <c r="F304" s="231">
        <v>0</v>
      </c>
      <c r="G304" s="232">
        <f t="shared" si="3"/>
        <v>0</v>
      </c>
      <c r="H304" s="233"/>
      <c r="I304" s="247" t="s">
        <v>148</v>
      </c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 t="s">
        <v>130</v>
      </c>
      <c r="AF304" s="211"/>
      <c r="AG304" s="211"/>
      <c r="AH304" s="211"/>
      <c r="AI304" s="211"/>
      <c r="AJ304" s="211"/>
      <c r="AK304" s="211"/>
      <c r="AL304" s="211"/>
      <c r="AM304" s="211">
        <v>21</v>
      </c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44">
        <v>106</v>
      </c>
      <c r="B305" s="224" t="s">
        <v>546</v>
      </c>
      <c r="C305" s="236" t="s">
        <v>547</v>
      </c>
      <c r="D305" s="227" t="s">
        <v>258</v>
      </c>
      <c r="E305" s="229">
        <v>2.2999999999999998</v>
      </c>
      <c r="F305" s="231">
        <v>0</v>
      </c>
      <c r="G305" s="232">
        <f t="shared" si="3"/>
        <v>0</v>
      </c>
      <c r="H305" s="233"/>
      <c r="I305" s="247" t="s">
        <v>148</v>
      </c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 t="s">
        <v>130</v>
      </c>
      <c r="AF305" s="211"/>
      <c r="AG305" s="211"/>
      <c r="AH305" s="211"/>
      <c r="AI305" s="211"/>
      <c r="AJ305" s="211"/>
      <c r="AK305" s="211"/>
      <c r="AL305" s="211"/>
      <c r="AM305" s="211">
        <v>21</v>
      </c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44">
        <v>107</v>
      </c>
      <c r="B306" s="224" t="s">
        <v>548</v>
      </c>
      <c r="C306" s="236" t="s">
        <v>549</v>
      </c>
      <c r="D306" s="227" t="s">
        <v>258</v>
      </c>
      <c r="E306" s="229">
        <v>17.5</v>
      </c>
      <c r="F306" s="231">
        <v>0</v>
      </c>
      <c r="G306" s="232">
        <f t="shared" si="3"/>
        <v>0</v>
      </c>
      <c r="H306" s="233"/>
      <c r="I306" s="247" t="s">
        <v>148</v>
      </c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 t="s">
        <v>130</v>
      </c>
      <c r="AF306" s="211"/>
      <c r="AG306" s="211"/>
      <c r="AH306" s="211"/>
      <c r="AI306" s="211"/>
      <c r="AJ306" s="211"/>
      <c r="AK306" s="211"/>
      <c r="AL306" s="211"/>
      <c r="AM306" s="211">
        <v>21</v>
      </c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44">
        <v>108</v>
      </c>
      <c r="B307" s="224" t="s">
        <v>550</v>
      </c>
      <c r="C307" s="236" t="s">
        <v>551</v>
      </c>
      <c r="D307" s="227" t="s">
        <v>258</v>
      </c>
      <c r="E307" s="229">
        <v>6.6</v>
      </c>
      <c r="F307" s="231">
        <v>0</v>
      </c>
      <c r="G307" s="232">
        <f t="shared" si="3"/>
        <v>0</v>
      </c>
      <c r="H307" s="233"/>
      <c r="I307" s="247" t="s">
        <v>148</v>
      </c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 t="s">
        <v>130</v>
      </c>
      <c r="AF307" s="211"/>
      <c r="AG307" s="211"/>
      <c r="AH307" s="211"/>
      <c r="AI307" s="211"/>
      <c r="AJ307" s="211"/>
      <c r="AK307" s="211"/>
      <c r="AL307" s="211"/>
      <c r="AM307" s="211">
        <v>21</v>
      </c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44">
        <v>109</v>
      </c>
      <c r="B308" s="224" t="s">
        <v>552</v>
      </c>
      <c r="C308" s="236" t="s">
        <v>553</v>
      </c>
      <c r="D308" s="227" t="s">
        <v>258</v>
      </c>
      <c r="E308" s="229">
        <v>141.4</v>
      </c>
      <c r="F308" s="231">
        <v>0</v>
      </c>
      <c r="G308" s="232">
        <f t="shared" si="3"/>
        <v>0</v>
      </c>
      <c r="H308" s="233"/>
      <c r="I308" s="247" t="s">
        <v>148</v>
      </c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 t="s">
        <v>130</v>
      </c>
      <c r="AF308" s="211"/>
      <c r="AG308" s="211"/>
      <c r="AH308" s="211"/>
      <c r="AI308" s="211"/>
      <c r="AJ308" s="211"/>
      <c r="AK308" s="211"/>
      <c r="AL308" s="211"/>
      <c r="AM308" s="211">
        <v>21</v>
      </c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44">
        <v>110</v>
      </c>
      <c r="B309" s="224" t="s">
        <v>554</v>
      </c>
      <c r="C309" s="236" t="s">
        <v>555</v>
      </c>
      <c r="D309" s="227" t="s">
        <v>258</v>
      </c>
      <c r="E309" s="229">
        <v>141.4</v>
      </c>
      <c r="F309" s="231">
        <v>0</v>
      </c>
      <c r="G309" s="232">
        <f t="shared" si="3"/>
        <v>0</v>
      </c>
      <c r="H309" s="233"/>
      <c r="I309" s="247" t="s">
        <v>148</v>
      </c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 t="s">
        <v>130</v>
      </c>
      <c r="AF309" s="211"/>
      <c r="AG309" s="211"/>
      <c r="AH309" s="211"/>
      <c r="AI309" s="211"/>
      <c r="AJ309" s="211"/>
      <c r="AK309" s="211"/>
      <c r="AL309" s="211"/>
      <c r="AM309" s="211">
        <v>21</v>
      </c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44">
        <v>111</v>
      </c>
      <c r="B310" s="224" t="s">
        <v>556</v>
      </c>
      <c r="C310" s="236" t="s">
        <v>557</v>
      </c>
      <c r="D310" s="227" t="s">
        <v>258</v>
      </c>
      <c r="E310" s="229">
        <v>87.45</v>
      </c>
      <c r="F310" s="231">
        <v>0</v>
      </c>
      <c r="G310" s="232">
        <f t="shared" si="3"/>
        <v>0</v>
      </c>
      <c r="H310" s="233"/>
      <c r="I310" s="247" t="s">
        <v>148</v>
      </c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 t="s">
        <v>130</v>
      </c>
      <c r="AF310" s="211"/>
      <c r="AG310" s="211"/>
      <c r="AH310" s="211"/>
      <c r="AI310" s="211"/>
      <c r="AJ310" s="211"/>
      <c r="AK310" s="211"/>
      <c r="AL310" s="211"/>
      <c r="AM310" s="211">
        <v>21</v>
      </c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44">
        <v>112</v>
      </c>
      <c r="B311" s="224" t="s">
        <v>558</v>
      </c>
      <c r="C311" s="236" t="s">
        <v>559</v>
      </c>
      <c r="D311" s="227" t="s">
        <v>258</v>
      </c>
      <c r="E311" s="229">
        <v>15.27</v>
      </c>
      <c r="F311" s="231">
        <v>0</v>
      </c>
      <c r="G311" s="232">
        <f t="shared" si="3"/>
        <v>0</v>
      </c>
      <c r="H311" s="233"/>
      <c r="I311" s="247" t="s">
        <v>148</v>
      </c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 t="s">
        <v>130</v>
      </c>
      <c r="AF311" s="211"/>
      <c r="AG311" s="211"/>
      <c r="AH311" s="211"/>
      <c r="AI311" s="211"/>
      <c r="AJ311" s="211"/>
      <c r="AK311" s="211"/>
      <c r="AL311" s="211"/>
      <c r="AM311" s="211">
        <v>21</v>
      </c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44">
        <v>113</v>
      </c>
      <c r="B312" s="224" t="s">
        <v>560</v>
      </c>
      <c r="C312" s="236" t="s">
        <v>561</v>
      </c>
      <c r="D312" s="227" t="s">
        <v>258</v>
      </c>
      <c r="E312" s="229">
        <v>15.875</v>
      </c>
      <c r="F312" s="231">
        <v>0</v>
      </c>
      <c r="G312" s="232">
        <f t="shared" si="3"/>
        <v>0</v>
      </c>
      <c r="H312" s="233"/>
      <c r="I312" s="247" t="s">
        <v>148</v>
      </c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 t="s">
        <v>130</v>
      </c>
      <c r="AF312" s="211"/>
      <c r="AG312" s="211"/>
      <c r="AH312" s="211"/>
      <c r="AI312" s="211"/>
      <c r="AJ312" s="211"/>
      <c r="AK312" s="211"/>
      <c r="AL312" s="211"/>
      <c r="AM312" s="211">
        <v>21</v>
      </c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44">
        <v>114</v>
      </c>
      <c r="B313" s="224" t="s">
        <v>562</v>
      </c>
      <c r="C313" s="236" t="s">
        <v>563</v>
      </c>
      <c r="D313" s="227" t="s">
        <v>258</v>
      </c>
      <c r="E313" s="229">
        <v>3.1</v>
      </c>
      <c r="F313" s="231">
        <v>0</v>
      </c>
      <c r="G313" s="232">
        <f t="shared" si="3"/>
        <v>0</v>
      </c>
      <c r="H313" s="233"/>
      <c r="I313" s="247" t="s">
        <v>148</v>
      </c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 t="s">
        <v>130</v>
      </c>
      <c r="AF313" s="211"/>
      <c r="AG313" s="211"/>
      <c r="AH313" s="211"/>
      <c r="AI313" s="211"/>
      <c r="AJ313" s="211"/>
      <c r="AK313" s="211"/>
      <c r="AL313" s="211"/>
      <c r="AM313" s="211">
        <v>21</v>
      </c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44">
        <v>115</v>
      </c>
      <c r="B314" s="224" t="s">
        <v>564</v>
      </c>
      <c r="C314" s="236" t="s">
        <v>565</v>
      </c>
      <c r="D314" s="227" t="s">
        <v>258</v>
      </c>
      <c r="E314" s="229">
        <v>1.2</v>
      </c>
      <c r="F314" s="231">
        <v>0</v>
      </c>
      <c r="G314" s="232">
        <f t="shared" si="3"/>
        <v>0</v>
      </c>
      <c r="H314" s="233"/>
      <c r="I314" s="247" t="s">
        <v>148</v>
      </c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 t="s">
        <v>130</v>
      </c>
      <c r="AF314" s="211"/>
      <c r="AG314" s="211"/>
      <c r="AH314" s="211"/>
      <c r="AI314" s="211"/>
      <c r="AJ314" s="211"/>
      <c r="AK314" s="211"/>
      <c r="AL314" s="211"/>
      <c r="AM314" s="211">
        <v>21</v>
      </c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45"/>
      <c r="B315" s="333" t="s">
        <v>566</v>
      </c>
      <c r="C315" s="334"/>
      <c r="D315" s="335"/>
      <c r="E315" s="336"/>
      <c r="F315" s="337"/>
      <c r="G315" s="338"/>
      <c r="H315" s="233"/>
      <c r="I315" s="247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>
        <v>0</v>
      </c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45"/>
      <c r="B316" s="333" t="s">
        <v>567</v>
      </c>
      <c r="C316" s="334"/>
      <c r="D316" s="335"/>
      <c r="E316" s="336"/>
      <c r="F316" s="337"/>
      <c r="G316" s="338"/>
      <c r="H316" s="233"/>
      <c r="I316" s="247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 t="s">
        <v>156</v>
      </c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44">
        <v>116</v>
      </c>
      <c r="B317" s="224" t="s">
        <v>568</v>
      </c>
      <c r="C317" s="236" t="s">
        <v>569</v>
      </c>
      <c r="D317" s="227" t="s">
        <v>175</v>
      </c>
      <c r="E317" s="229">
        <v>0.49129</v>
      </c>
      <c r="F317" s="231">
        <v>0</v>
      </c>
      <c r="G317" s="232">
        <f>ROUND(E317*F317,2)</f>
        <v>0</v>
      </c>
      <c r="H317" s="233" t="s">
        <v>471</v>
      </c>
      <c r="I317" s="247" t="s">
        <v>129</v>
      </c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 t="s">
        <v>160</v>
      </c>
      <c r="AF317" s="211"/>
      <c r="AG317" s="211"/>
      <c r="AH317" s="211"/>
      <c r="AI317" s="211"/>
      <c r="AJ317" s="211"/>
      <c r="AK317" s="211"/>
      <c r="AL317" s="211"/>
      <c r="AM317" s="211">
        <v>21</v>
      </c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x14ac:dyDescent="0.2">
      <c r="A318" s="243" t="s">
        <v>124</v>
      </c>
      <c r="B318" s="223" t="s">
        <v>87</v>
      </c>
      <c r="C318" s="235" t="s">
        <v>88</v>
      </c>
      <c r="D318" s="226"/>
      <c r="E318" s="228"/>
      <c r="F318" s="331">
        <f>SUM(G319:G327)</f>
        <v>0</v>
      </c>
      <c r="G318" s="332"/>
      <c r="H318" s="230"/>
      <c r="I318" s="246"/>
      <c r="AE318" t="s">
        <v>125</v>
      </c>
    </row>
    <row r="319" spans="1:60" ht="22.5" outlineLevel="1" x14ac:dyDescent="0.2">
      <c r="A319" s="244">
        <v>117</v>
      </c>
      <c r="B319" s="224" t="s">
        <v>570</v>
      </c>
      <c r="C319" s="236" t="s">
        <v>571</v>
      </c>
      <c r="D319" s="227" t="s">
        <v>237</v>
      </c>
      <c r="E319" s="229">
        <v>8</v>
      </c>
      <c r="F319" s="231">
        <v>0</v>
      </c>
      <c r="G319" s="232">
        <f t="shared" ref="G319:G324" si="4">ROUND(E319*F319,2)</f>
        <v>0</v>
      </c>
      <c r="H319" s="233"/>
      <c r="I319" s="247" t="s">
        <v>148</v>
      </c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 t="s">
        <v>130</v>
      </c>
      <c r="AF319" s="211"/>
      <c r="AG319" s="211"/>
      <c r="AH319" s="211"/>
      <c r="AI319" s="211"/>
      <c r="AJ319" s="211"/>
      <c r="AK319" s="211"/>
      <c r="AL319" s="211"/>
      <c r="AM319" s="211">
        <v>21</v>
      </c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ht="22.5" outlineLevel="1" x14ac:dyDescent="0.2">
      <c r="A320" s="244">
        <v>118</v>
      </c>
      <c r="B320" s="224" t="s">
        <v>572</v>
      </c>
      <c r="C320" s="236" t="s">
        <v>573</v>
      </c>
      <c r="D320" s="227" t="s">
        <v>237</v>
      </c>
      <c r="E320" s="229">
        <v>1</v>
      </c>
      <c r="F320" s="231">
        <v>0</v>
      </c>
      <c r="G320" s="232">
        <f t="shared" si="4"/>
        <v>0</v>
      </c>
      <c r="H320" s="233"/>
      <c r="I320" s="247" t="s">
        <v>148</v>
      </c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 t="s">
        <v>130</v>
      </c>
      <c r="AF320" s="211"/>
      <c r="AG320" s="211"/>
      <c r="AH320" s="211"/>
      <c r="AI320" s="211"/>
      <c r="AJ320" s="211"/>
      <c r="AK320" s="211"/>
      <c r="AL320" s="211"/>
      <c r="AM320" s="211">
        <v>21</v>
      </c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ht="22.5" outlineLevel="1" x14ac:dyDescent="0.2">
      <c r="A321" s="244">
        <v>119</v>
      </c>
      <c r="B321" s="224" t="s">
        <v>574</v>
      </c>
      <c r="C321" s="236" t="s">
        <v>575</v>
      </c>
      <c r="D321" s="227" t="s">
        <v>237</v>
      </c>
      <c r="E321" s="229">
        <v>1</v>
      </c>
      <c r="F321" s="231">
        <v>0</v>
      </c>
      <c r="G321" s="232">
        <f t="shared" si="4"/>
        <v>0</v>
      </c>
      <c r="H321" s="233"/>
      <c r="I321" s="247" t="s">
        <v>148</v>
      </c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 t="s">
        <v>130</v>
      </c>
      <c r="AF321" s="211"/>
      <c r="AG321" s="211"/>
      <c r="AH321" s="211"/>
      <c r="AI321" s="211"/>
      <c r="AJ321" s="211"/>
      <c r="AK321" s="211"/>
      <c r="AL321" s="211"/>
      <c r="AM321" s="211">
        <v>21</v>
      </c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ht="22.5" outlineLevel="1" x14ac:dyDescent="0.2">
      <c r="A322" s="244">
        <v>120</v>
      </c>
      <c r="B322" s="224" t="s">
        <v>576</v>
      </c>
      <c r="C322" s="236" t="s">
        <v>577</v>
      </c>
      <c r="D322" s="227" t="s">
        <v>237</v>
      </c>
      <c r="E322" s="229">
        <v>1</v>
      </c>
      <c r="F322" s="231">
        <v>0</v>
      </c>
      <c r="G322" s="232">
        <f t="shared" si="4"/>
        <v>0</v>
      </c>
      <c r="H322" s="233"/>
      <c r="I322" s="247" t="s">
        <v>148</v>
      </c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 t="s">
        <v>130</v>
      </c>
      <c r="AF322" s="211"/>
      <c r="AG322" s="211"/>
      <c r="AH322" s="211"/>
      <c r="AI322" s="211"/>
      <c r="AJ322" s="211"/>
      <c r="AK322" s="211"/>
      <c r="AL322" s="211"/>
      <c r="AM322" s="211">
        <v>21</v>
      </c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ht="22.5" outlineLevel="1" x14ac:dyDescent="0.2">
      <c r="A323" s="244">
        <v>121</v>
      </c>
      <c r="B323" s="224" t="s">
        <v>578</v>
      </c>
      <c r="C323" s="236" t="s">
        <v>579</v>
      </c>
      <c r="D323" s="227" t="s">
        <v>237</v>
      </c>
      <c r="E323" s="229">
        <v>24</v>
      </c>
      <c r="F323" s="231">
        <v>0</v>
      </c>
      <c r="G323" s="232">
        <f t="shared" si="4"/>
        <v>0</v>
      </c>
      <c r="H323" s="233"/>
      <c r="I323" s="247" t="s">
        <v>148</v>
      </c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 t="s">
        <v>130</v>
      </c>
      <c r="AF323" s="211"/>
      <c r="AG323" s="211"/>
      <c r="AH323" s="211"/>
      <c r="AI323" s="211"/>
      <c r="AJ323" s="211"/>
      <c r="AK323" s="211"/>
      <c r="AL323" s="211"/>
      <c r="AM323" s="211">
        <v>21</v>
      </c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ht="22.5" outlineLevel="1" x14ac:dyDescent="0.2">
      <c r="A324" s="244">
        <v>122</v>
      </c>
      <c r="B324" s="224" t="s">
        <v>580</v>
      </c>
      <c r="C324" s="236" t="s">
        <v>581</v>
      </c>
      <c r="D324" s="227" t="s">
        <v>237</v>
      </c>
      <c r="E324" s="229">
        <v>1</v>
      </c>
      <c r="F324" s="231">
        <v>0</v>
      </c>
      <c r="G324" s="232">
        <f t="shared" si="4"/>
        <v>0</v>
      </c>
      <c r="H324" s="233"/>
      <c r="I324" s="247" t="s">
        <v>148</v>
      </c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 t="s">
        <v>130</v>
      </c>
      <c r="AF324" s="211"/>
      <c r="AG324" s="211"/>
      <c r="AH324" s="211"/>
      <c r="AI324" s="211"/>
      <c r="AJ324" s="211"/>
      <c r="AK324" s="211"/>
      <c r="AL324" s="211"/>
      <c r="AM324" s="211">
        <v>21</v>
      </c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45"/>
      <c r="B325" s="333" t="s">
        <v>582</v>
      </c>
      <c r="C325" s="334"/>
      <c r="D325" s="335"/>
      <c r="E325" s="336"/>
      <c r="F325" s="337"/>
      <c r="G325" s="338"/>
      <c r="H325" s="233"/>
      <c r="I325" s="247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>
        <v>0</v>
      </c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45"/>
      <c r="B326" s="333" t="s">
        <v>567</v>
      </c>
      <c r="C326" s="334"/>
      <c r="D326" s="335"/>
      <c r="E326" s="336"/>
      <c r="F326" s="337"/>
      <c r="G326" s="338"/>
      <c r="H326" s="233"/>
      <c r="I326" s="247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 t="s">
        <v>156</v>
      </c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44">
        <v>123</v>
      </c>
      <c r="B327" s="224" t="s">
        <v>583</v>
      </c>
      <c r="C327" s="236" t="s">
        <v>569</v>
      </c>
      <c r="D327" s="227" t="s">
        <v>175</v>
      </c>
      <c r="E327" s="229">
        <v>1.1020000000000001</v>
      </c>
      <c r="F327" s="231">
        <v>0</v>
      </c>
      <c r="G327" s="232">
        <f>ROUND(E327*F327,2)</f>
        <v>0</v>
      </c>
      <c r="H327" s="233" t="s">
        <v>584</v>
      </c>
      <c r="I327" s="247" t="s">
        <v>129</v>
      </c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 t="s">
        <v>160</v>
      </c>
      <c r="AF327" s="211"/>
      <c r="AG327" s="211"/>
      <c r="AH327" s="211"/>
      <c r="AI327" s="211"/>
      <c r="AJ327" s="211"/>
      <c r="AK327" s="211"/>
      <c r="AL327" s="211"/>
      <c r="AM327" s="211">
        <v>21</v>
      </c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x14ac:dyDescent="0.2">
      <c r="A328" s="243" t="s">
        <v>124</v>
      </c>
      <c r="B328" s="223" t="s">
        <v>89</v>
      </c>
      <c r="C328" s="235" t="s">
        <v>90</v>
      </c>
      <c r="D328" s="226"/>
      <c r="E328" s="228"/>
      <c r="F328" s="331">
        <f>SUM(G329:G351)</f>
        <v>0</v>
      </c>
      <c r="G328" s="332"/>
      <c r="H328" s="230"/>
      <c r="I328" s="246"/>
      <c r="AE328" t="s">
        <v>125</v>
      </c>
    </row>
    <row r="329" spans="1:60" ht="22.5" outlineLevel="1" x14ac:dyDescent="0.2">
      <c r="A329" s="244">
        <v>124</v>
      </c>
      <c r="B329" s="224" t="s">
        <v>585</v>
      </c>
      <c r="C329" s="236" t="s">
        <v>586</v>
      </c>
      <c r="D329" s="227" t="s">
        <v>237</v>
      </c>
      <c r="E329" s="229">
        <v>1</v>
      </c>
      <c r="F329" s="231">
        <v>0</v>
      </c>
      <c r="G329" s="232">
        <f t="shared" ref="G329:G351" si="5">ROUND(E329*F329,2)</f>
        <v>0</v>
      </c>
      <c r="H329" s="233"/>
      <c r="I329" s="247" t="s">
        <v>148</v>
      </c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 t="s">
        <v>130</v>
      </c>
      <c r="AF329" s="211"/>
      <c r="AG329" s="211"/>
      <c r="AH329" s="211"/>
      <c r="AI329" s="211"/>
      <c r="AJ329" s="211"/>
      <c r="AK329" s="211"/>
      <c r="AL329" s="211"/>
      <c r="AM329" s="211">
        <v>21</v>
      </c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ht="22.5" outlineLevel="1" x14ac:dyDescent="0.2">
      <c r="A330" s="244">
        <v>125</v>
      </c>
      <c r="B330" s="224" t="s">
        <v>587</v>
      </c>
      <c r="C330" s="236" t="s">
        <v>588</v>
      </c>
      <c r="D330" s="227" t="s">
        <v>237</v>
      </c>
      <c r="E330" s="229">
        <v>3</v>
      </c>
      <c r="F330" s="231">
        <v>0</v>
      </c>
      <c r="G330" s="232">
        <f t="shared" si="5"/>
        <v>0</v>
      </c>
      <c r="H330" s="233"/>
      <c r="I330" s="247" t="s">
        <v>148</v>
      </c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 t="s">
        <v>130</v>
      </c>
      <c r="AF330" s="211"/>
      <c r="AG330" s="211"/>
      <c r="AH330" s="211"/>
      <c r="AI330" s="211"/>
      <c r="AJ330" s="211"/>
      <c r="AK330" s="211"/>
      <c r="AL330" s="211"/>
      <c r="AM330" s="211">
        <v>21</v>
      </c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ht="22.5" outlineLevel="1" x14ac:dyDescent="0.2">
      <c r="A331" s="244">
        <v>126</v>
      </c>
      <c r="B331" s="224" t="s">
        <v>589</v>
      </c>
      <c r="C331" s="236" t="s">
        <v>590</v>
      </c>
      <c r="D331" s="227" t="s">
        <v>237</v>
      </c>
      <c r="E331" s="229">
        <v>2</v>
      </c>
      <c r="F331" s="231">
        <v>0</v>
      </c>
      <c r="G331" s="232">
        <f t="shared" si="5"/>
        <v>0</v>
      </c>
      <c r="H331" s="233"/>
      <c r="I331" s="247" t="s">
        <v>148</v>
      </c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 t="s">
        <v>130</v>
      </c>
      <c r="AF331" s="211"/>
      <c r="AG331" s="211"/>
      <c r="AH331" s="211"/>
      <c r="AI331" s="211"/>
      <c r="AJ331" s="211"/>
      <c r="AK331" s="211"/>
      <c r="AL331" s="211"/>
      <c r="AM331" s="211">
        <v>21</v>
      </c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ht="22.5" outlineLevel="1" x14ac:dyDescent="0.2">
      <c r="A332" s="244">
        <v>127</v>
      </c>
      <c r="B332" s="224" t="s">
        <v>591</v>
      </c>
      <c r="C332" s="236" t="s">
        <v>592</v>
      </c>
      <c r="D332" s="227" t="s">
        <v>237</v>
      </c>
      <c r="E332" s="229">
        <v>2</v>
      </c>
      <c r="F332" s="231">
        <v>0</v>
      </c>
      <c r="G332" s="232">
        <f t="shared" si="5"/>
        <v>0</v>
      </c>
      <c r="H332" s="233"/>
      <c r="I332" s="247" t="s">
        <v>148</v>
      </c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 t="s">
        <v>130</v>
      </c>
      <c r="AF332" s="211"/>
      <c r="AG332" s="211"/>
      <c r="AH332" s="211"/>
      <c r="AI332" s="211"/>
      <c r="AJ332" s="211"/>
      <c r="AK332" s="211"/>
      <c r="AL332" s="211"/>
      <c r="AM332" s="211">
        <v>21</v>
      </c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ht="22.5" outlineLevel="1" x14ac:dyDescent="0.2">
      <c r="A333" s="244">
        <v>128</v>
      </c>
      <c r="B333" s="224" t="s">
        <v>593</v>
      </c>
      <c r="C333" s="236" t="s">
        <v>594</v>
      </c>
      <c r="D333" s="227" t="s">
        <v>237</v>
      </c>
      <c r="E333" s="229">
        <v>1</v>
      </c>
      <c r="F333" s="231">
        <v>0</v>
      </c>
      <c r="G333" s="232">
        <f t="shared" si="5"/>
        <v>0</v>
      </c>
      <c r="H333" s="233"/>
      <c r="I333" s="247" t="s">
        <v>148</v>
      </c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 t="s">
        <v>130</v>
      </c>
      <c r="AF333" s="211"/>
      <c r="AG333" s="211"/>
      <c r="AH333" s="211"/>
      <c r="AI333" s="211"/>
      <c r="AJ333" s="211"/>
      <c r="AK333" s="211"/>
      <c r="AL333" s="211"/>
      <c r="AM333" s="211">
        <v>21</v>
      </c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ht="22.5" outlineLevel="1" x14ac:dyDescent="0.2">
      <c r="A334" s="244">
        <v>129</v>
      </c>
      <c r="B334" s="224" t="s">
        <v>595</v>
      </c>
      <c r="C334" s="236" t="s">
        <v>596</v>
      </c>
      <c r="D334" s="227" t="s">
        <v>237</v>
      </c>
      <c r="E334" s="229">
        <v>1</v>
      </c>
      <c r="F334" s="231">
        <v>0</v>
      </c>
      <c r="G334" s="232">
        <f t="shared" si="5"/>
        <v>0</v>
      </c>
      <c r="H334" s="233"/>
      <c r="I334" s="247" t="s">
        <v>148</v>
      </c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 t="s">
        <v>130</v>
      </c>
      <c r="AF334" s="211"/>
      <c r="AG334" s="211"/>
      <c r="AH334" s="211"/>
      <c r="AI334" s="211"/>
      <c r="AJ334" s="211"/>
      <c r="AK334" s="211"/>
      <c r="AL334" s="211"/>
      <c r="AM334" s="211">
        <v>21</v>
      </c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ht="22.5" outlineLevel="1" x14ac:dyDescent="0.2">
      <c r="A335" s="244">
        <v>130</v>
      </c>
      <c r="B335" s="224" t="s">
        <v>597</v>
      </c>
      <c r="C335" s="236" t="s">
        <v>598</v>
      </c>
      <c r="D335" s="227" t="s">
        <v>237</v>
      </c>
      <c r="E335" s="229">
        <v>5</v>
      </c>
      <c r="F335" s="231">
        <v>0</v>
      </c>
      <c r="G335" s="232">
        <f t="shared" si="5"/>
        <v>0</v>
      </c>
      <c r="H335" s="233"/>
      <c r="I335" s="247" t="s">
        <v>148</v>
      </c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 t="s">
        <v>130</v>
      </c>
      <c r="AF335" s="211"/>
      <c r="AG335" s="211"/>
      <c r="AH335" s="211"/>
      <c r="AI335" s="211"/>
      <c r="AJ335" s="211"/>
      <c r="AK335" s="211"/>
      <c r="AL335" s="211"/>
      <c r="AM335" s="211">
        <v>21</v>
      </c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ht="22.5" outlineLevel="1" x14ac:dyDescent="0.2">
      <c r="A336" s="244">
        <v>131</v>
      </c>
      <c r="B336" s="224" t="s">
        <v>599</v>
      </c>
      <c r="C336" s="236" t="s">
        <v>600</v>
      </c>
      <c r="D336" s="227" t="s">
        <v>237</v>
      </c>
      <c r="E336" s="229">
        <v>1</v>
      </c>
      <c r="F336" s="231">
        <v>0</v>
      </c>
      <c r="G336" s="232">
        <f t="shared" si="5"/>
        <v>0</v>
      </c>
      <c r="H336" s="233"/>
      <c r="I336" s="247" t="s">
        <v>148</v>
      </c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 t="s">
        <v>130</v>
      </c>
      <c r="AF336" s="211"/>
      <c r="AG336" s="211"/>
      <c r="AH336" s="211"/>
      <c r="AI336" s="211"/>
      <c r="AJ336" s="211"/>
      <c r="AK336" s="211"/>
      <c r="AL336" s="211"/>
      <c r="AM336" s="211">
        <v>21</v>
      </c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ht="22.5" outlineLevel="1" x14ac:dyDescent="0.2">
      <c r="A337" s="244">
        <v>132</v>
      </c>
      <c r="B337" s="224" t="s">
        <v>601</v>
      </c>
      <c r="C337" s="236" t="s">
        <v>602</v>
      </c>
      <c r="D337" s="227" t="s">
        <v>237</v>
      </c>
      <c r="E337" s="229">
        <v>3</v>
      </c>
      <c r="F337" s="231">
        <v>0</v>
      </c>
      <c r="G337" s="232">
        <f t="shared" si="5"/>
        <v>0</v>
      </c>
      <c r="H337" s="233"/>
      <c r="I337" s="247" t="s">
        <v>148</v>
      </c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 t="s">
        <v>130</v>
      </c>
      <c r="AF337" s="211"/>
      <c r="AG337" s="211"/>
      <c r="AH337" s="211"/>
      <c r="AI337" s="211"/>
      <c r="AJ337" s="211"/>
      <c r="AK337" s="211"/>
      <c r="AL337" s="211"/>
      <c r="AM337" s="211">
        <v>21</v>
      </c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ht="22.5" outlineLevel="1" x14ac:dyDescent="0.2">
      <c r="A338" s="244">
        <v>133</v>
      </c>
      <c r="B338" s="224" t="s">
        <v>603</v>
      </c>
      <c r="C338" s="236" t="s">
        <v>604</v>
      </c>
      <c r="D338" s="227" t="s">
        <v>237</v>
      </c>
      <c r="E338" s="229">
        <v>1</v>
      </c>
      <c r="F338" s="231">
        <v>0</v>
      </c>
      <c r="G338" s="232">
        <f t="shared" si="5"/>
        <v>0</v>
      </c>
      <c r="H338" s="233"/>
      <c r="I338" s="247" t="s">
        <v>148</v>
      </c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 t="s">
        <v>130</v>
      </c>
      <c r="AF338" s="211"/>
      <c r="AG338" s="211"/>
      <c r="AH338" s="211"/>
      <c r="AI338" s="211"/>
      <c r="AJ338" s="211"/>
      <c r="AK338" s="211"/>
      <c r="AL338" s="211"/>
      <c r="AM338" s="211">
        <v>21</v>
      </c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ht="22.5" outlineLevel="1" x14ac:dyDescent="0.2">
      <c r="A339" s="244">
        <v>134</v>
      </c>
      <c r="B339" s="224" t="s">
        <v>605</v>
      </c>
      <c r="C339" s="236" t="s">
        <v>606</v>
      </c>
      <c r="D339" s="227" t="s">
        <v>237</v>
      </c>
      <c r="E339" s="229">
        <v>2</v>
      </c>
      <c r="F339" s="231">
        <v>0</v>
      </c>
      <c r="G339" s="232">
        <f t="shared" si="5"/>
        <v>0</v>
      </c>
      <c r="H339" s="233"/>
      <c r="I339" s="247" t="s">
        <v>148</v>
      </c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 t="s">
        <v>130</v>
      </c>
      <c r="AF339" s="211"/>
      <c r="AG339" s="211"/>
      <c r="AH339" s="211"/>
      <c r="AI339" s="211"/>
      <c r="AJ339" s="211"/>
      <c r="AK339" s="211"/>
      <c r="AL339" s="211"/>
      <c r="AM339" s="211">
        <v>21</v>
      </c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ht="22.5" outlineLevel="1" x14ac:dyDescent="0.2">
      <c r="A340" s="244">
        <v>135</v>
      </c>
      <c r="B340" s="224" t="s">
        <v>607</v>
      </c>
      <c r="C340" s="236" t="s">
        <v>608</v>
      </c>
      <c r="D340" s="227" t="s">
        <v>237</v>
      </c>
      <c r="E340" s="229">
        <v>1</v>
      </c>
      <c r="F340" s="231">
        <v>0</v>
      </c>
      <c r="G340" s="232">
        <f t="shared" si="5"/>
        <v>0</v>
      </c>
      <c r="H340" s="233"/>
      <c r="I340" s="247" t="s">
        <v>148</v>
      </c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 t="s">
        <v>130</v>
      </c>
      <c r="AF340" s="211"/>
      <c r="AG340" s="211"/>
      <c r="AH340" s="211"/>
      <c r="AI340" s="211"/>
      <c r="AJ340" s="211"/>
      <c r="AK340" s="211"/>
      <c r="AL340" s="211"/>
      <c r="AM340" s="211">
        <v>21</v>
      </c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ht="22.5" outlineLevel="1" x14ac:dyDescent="0.2">
      <c r="A341" s="244">
        <v>136</v>
      </c>
      <c r="B341" s="224" t="s">
        <v>609</v>
      </c>
      <c r="C341" s="236" t="s">
        <v>610</v>
      </c>
      <c r="D341" s="227" t="s">
        <v>237</v>
      </c>
      <c r="E341" s="229">
        <v>4</v>
      </c>
      <c r="F341" s="231">
        <v>0</v>
      </c>
      <c r="G341" s="232">
        <f t="shared" si="5"/>
        <v>0</v>
      </c>
      <c r="H341" s="233"/>
      <c r="I341" s="247" t="s">
        <v>148</v>
      </c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 t="s">
        <v>130</v>
      </c>
      <c r="AF341" s="211"/>
      <c r="AG341" s="211"/>
      <c r="AH341" s="211"/>
      <c r="AI341" s="211"/>
      <c r="AJ341" s="211"/>
      <c r="AK341" s="211"/>
      <c r="AL341" s="211"/>
      <c r="AM341" s="211">
        <v>21</v>
      </c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ht="22.5" outlineLevel="1" x14ac:dyDescent="0.2">
      <c r="A342" s="244">
        <v>137</v>
      </c>
      <c r="B342" s="224" t="s">
        <v>611</v>
      </c>
      <c r="C342" s="236" t="s">
        <v>612</v>
      </c>
      <c r="D342" s="227" t="s">
        <v>237</v>
      </c>
      <c r="E342" s="229">
        <v>2</v>
      </c>
      <c r="F342" s="231">
        <v>0</v>
      </c>
      <c r="G342" s="232">
        <f t="shared" si="5"/>
        <v>0</v>
      </c>
      <c r="H342" s="233"/>
      <c r="I342" s="247" t="s">
        <v>148</v>
      </c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 t="s">
        <v>130</v>
      </c>
      <c r="AF342" s="211"/>
      <c r="AG342" s="211"/>
      <c r="AH342" s="211"/>
      <c r="AI342" s="211"/>
      <c r="AJ342" s="211"/>
      <c r="AK342" s="211"/>
      <c r="AL342" s="211"/>
      <c r="AM342" s="211">
        <v>21</v>
      </c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ht="22.5" outlineLevel="1" x14ac:dyDescent="0.2">
      <c r="A343" s="244">
        <v>138</v>
      </c>
      <c r="B343" s="224" t="s">
        <v>613</v>
      </c>
      <c r="C343" s="236" t="s">
        <v>614</v>
      </c>
      <c r="D343" s="227" t="s">
        <v>237</v>
      </c>
      <c r="E343" s="229">
        <v>2</v>
      </c>
      <c r="F343" s="231">
        <v>0</v>
      </c>
      <c r="G343" s="232">
        <f t="shared" si="5"/>
        <v>0</v>
      </c>
      <c r="H343" s="233"/>
      <c r="I343" s="247" t="s">
        <v>148</v>
      </c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 t="s">
        <v>130</v>
      </c>
      <c r="AF343" s="211"/>
      <c r="AG343" s="211"/>
      <c r="AH343" s="211"/>
      <c r="AI343" s="211"/>
      <c r="AJ343" s="211"/>
      <c r="AK343" s="211"/>
      <c r="AL343" s="211"/>
      <c r="AM343" s="211">
        <v>21</v>
      </c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ht="22.5" outlineLevel="1" x14ac:dyDescent="0.2">
      <c r="A344" s="244">
        <v>139</v>
      </c>
      <c r="B344" s="224" t="s">
        <v>615</v>
      </c>
      <c r="C344" s="236" t="s">
        <v>616</v>
      </c>
      <c r="D344" s="227" t="s">
        <v>237</v>
      </c>
      <c r="E344" s="229">
        <v>3</v>
      </c>
      <c r="F344" s="231">
        <v>0</v>
      </c>
      <c r="G344" s="232">
        <f t="shared" si="5"/>
        <v>0</v>
      </c>
      <c r="H344" s="233"/>
      <c r="I344" s="247" t="s">
        <v>148</v>
      </c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 t="s">
        <v>130</v>
      </c>
      <c r="AF344" s="211"/>
      <c r="AG344" s="211"/>
      <c r="AH344" s="211"/>
      <c r="AI344" s="211"/>
      <c r="AJ344" s="211"/>
      <c r="AK344" s="211"/>
      <c r="AL344" s="211"/>
      <c r="AM344" s="211">
        <v>21</v>
      </c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ht="22.5" outlineLevel="1" x14ac:dyDescent="0.2">
      <c r="A345" s="244">
        <v>140</v>
      </c>
      <c r="B345" s="224" t="s">
        <v>617</v>
      </c>
      <c r="C345" s="236" t="s">
        <v>618</v>
      </c>
      <c r="D345" s="227" t="s">
        <v>237</v>
      </c>
      <c r="E345" s="229">
        <v>3</v>
      </c>
      <c r="F345" s="231">
        <v>0</v>
      </c>
      <c r="G345" s="232">
        <f t="shared" si="5"/>
        <v>0</v>
      </c>
      <c r="H345" s="233"/>
      <c r="I345" s="247" t="s">
        <v>148</v>
      </c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 t="s">
        <v>130</v>
      </c>
      <c r="AF345" s="211"/>
      <c r="AG345" s="211"/>
      <c r="AH345" s="211"/>
      <c r="AI345" s="211"/>
      <c r="AJ345" s="211"/>
      <c r="AK345" s="211"/>
      <c r="AL345" s="211"/>
      <c r="AM345" s="211">
        <v>21</v>
      </c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ht="22.5" outlineLevel="1" x14ac:dyDescent="0.2">
      <c r="A346" s="244">
        <v>141</v>
      </c>
      <c r="B346" s="224" t="s">
        <v>619</v>
      </c>
      <c r="C346" s="236" t="s">
        <v>620</v>
      </c>
      <c r="D346" s="227" t="s">
        <v>237</v>
      </c>
      <c r="E346" s="229">
        <v>2</v>
      </c>
      <c r="F346" s="231">
        <v>0</v>
      </c>
      <c r="G346" s="232">
        <f t="shared" si="5"/>
        <v>0</v>
      </c>
      <c r="H346" s="233"/>
      <c r="I346" s="247" t="s">
        <v>148</v>
      </c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 t="s">
        <v>130</v>
      </c>
      <c r="AF346" s="211"/>
      <c r="AG346" s="211"/>
      <c r="AH346" s="211"/>
      <c r="AI346" s="211"/>
      <c r="AJ346" s="211"/>
      <c r="AK346" s="211"/>
      <c r="AL346" s="211"/>
      <c r="AM346" s="211">
        <v>21</v>
      </c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ht="22.5" outlineLevel="1" x14ac:dyDescent="0.2">
      <c r="A347" s="244">
        <v>142</v>
      </c>
      <c r="B347" s="224" t="s">
        <v>621</v>
      </c>
      <c r="C347" s="236" t="s">
        <v>622</v>
      </c>
      <c r="D347" s="227" t="s">
        <v>237</v>
      </c>
      <c r="E347" s="229">
        <v>2</v>
      </c>
      <c r="F347" s="231">
        <v>0</v>
      </c>
      <c r="G347" s="232">
        <f t="shared" si="5"/>
        <v>0</v>
      </c>
      <c r="H347" s="233"/>
      <c r="I347" s="247" t="s">
        <v>148</v>
      </c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 t="s">
        <v>130</v>
      </c>
      <c r="AF347" s="211"/>
      <c r="AG347" s="211"/>
      <c r="AH347" s="211"/>
      <c r="AI347" s="211"/>
      <c r="AJ347" s="211"/>
      <c r="AK347" s="211"/>
      <c r="AL347" s="211"/>
      <c r="AM347" s="211">
        <v>21</v>
      </c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ht="22.5" outlineLevel="1" x14ac:dyDescent="0.2">
      <c r="A348" s="244">
        <v>143</v>
      </c>
      <c r="B348" s="224" t="s">
        <v>623</v>
      </c>
      <c r="C348" s="236" t="s">
        <v>624</v>
      </c>
      <c r="D348" s="227" t="s">
        <v>237</v>
      </c>
      <c r="E348" s="229">
        <v>4</v>
      </c>
      <c r="F348" s="231">
        <v>0</v>
      </c>
      <c r="G348" s="232">
        <f t="shared" si="5"/>
        <v>0</v>
      </c>
      <c r="H348" s="233"/>
      <c r="I348" s="247" t="s">
        <v>148</v>
      </c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 t="s">
        <v>130</v>
      </c>
      <c r="AF348" s="211"/>
      <c r="AG348" s="211"/>
      <c r="AH348" s="211"/>
      <c r="AI348" s="211"/>
      <c r="AJ348" s="211"/>
      <c r="AK348" s="211"/>
      <c r="AL348" s="211"/>
      <c r="AM348" s="211">
        <v>21</v>
      </c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ht="22.5" outlineLevel="1" x14ac:dyDescent="0.2">
      <c r="A349" s="244">
        <v>144</v>
      </c>
      <c r="B349" s="224" t="s">
        <v>625</v>
      </c>
      <c r="C349" s="236" t="s">
        <v>626</v>
      </c>
      <c r="D349" s="227" t="s">
        <v>237</v>
      </c>
      <c r="E349" s="229">
        <v>3</v>
      </c>
      <c r="F349" s="231">
        <v>0</v>
      </c>
      <c r="G349" s="232">
        <f t="shared" si="5"/>
        <v>0</v>
      </c>
      <c r="H349" s="233"/>
      <c r="I349" s="247" t="s">
        <v>148</v>
      </c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 t="s">
        <v>130</v>
      </c>
      <c r="AF349" s="211"/>
      <c r="AG349" s="211"/>
      <c r="AH349" s="211"/>
      <c r="AI349" s="211"/>
      <c r="AJ349" s="211"/>
      <c r="AK349" s="211"/>
      <c r="AL349" s="211"/>
      <c r="AM349" s="211">
        <v>21</v>
      </c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ht="22.5" outlineLevel="1" x14ac:dyDescent="0.2">
      <c r="A350" s="244">
        <v>145</v>
      </c>
      <c r="B350" s="224" t="s">
        <v>627</v>
      </c>
      <c r="C350" s="236" t="s">
        <v>628</v>
      </c>
      <c r="D350" s="227" t="s">
        <v>237</v>
      </c>
      <c r="E350" s="229">
        <v>2</v>
      </c>
      <c r="F350" s="231">
        <v>0</v>
      </c>
      <c r="G350" s="232">
        <f t="shared" si="5"/>
        <v>0</v>
      </c>
      <c r="H350" s="233"/>
      <c r="I350" s="247" t="s">
        <v>148</v>
      </c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 t="s">
        <v>130</v>
      </c>
      <c r="AF350" s="211"/>
      <c r="AG350" s="211"/>
      <c r="AH350" s="211"/>
      <c r="AI350" s="211"/>
      <c r="AJ350" s="211"/>
      <c r="AK350" s="211"/>
      <c r="AL350" s="211"/>
      <c r="AM350" s="211">
        <v>21</v>
      </c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ht="22.5" outlineLevel="1" x14ac:dyDescent="0.2">
      <c r="A351" s="244">
        <v>146</v>
      </c>
      <c r="B351" s="224" t="s">
        <v>629</v>
      </c>
      <c r="C351" s="236" t="s">
        <v>630</v>
      </c>
      <c r="D351" s="227" t="s">
        <v>237</v>
      </c>
      <c r="E351" s="229">
        <v>2</v>
      </c>
      <c r="F351" s="231">
        <v>0</v>
      </c>
      <c r="G351" s="232">
        <f t="shared" si="5"/>
        <v>0</v>
      </c>
      <c r="H351" s="233"/>
      <c r="I351" s="247" t="s">
        <v>148</v>
      </c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 t="s">
        <v>130</v>
      </c>
      <c r="AF351" s="211"/>
      <c r="AG351" s="211"/>
      <c r="AH351" s="211"/>
      <c r="AI351" s="211"/>
      <c r="AJ351" s="211"/>
      <c r="AK351" s="211"/>
      <c r="AL351" s="211"/>
      <c r="AM351" s="211">
        <v>21</v>
      </c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x14ac:dyDescent="0.2">
      <c r="A352" s="243" t="s">
        <v>124</v>
      </c>
      <c r="B352" s="223" t="s">
        <v>91</v>
      </c>
      <c r="C352" s="235" t="s">
        <v>92</v>
      </c>
      <c r="D352" s="226"/>
      <c r="E352" s="228"/>
      <c r="F352" s="331">
        <f>SUM(G353:G356)</f>
        <v>0</v>
      </c>
      <c r="G352" s="332"/>
      <c r="H352" s="230"/>
      <c r="I352" s="246"/>
      <c r="AE352" t="s">
        <v>125</v>
      </c>
    </row>
    <row r="353" spans="1:60" outlineLevel="1" x14ac:dyDescent="0.2">
      <c r="A353" s="245"/>
      <c r="B353" s="339" t="s">
        <v>631</v>
      </c>
      <c r="C353" s="340"/>
      <c r="D353" s="341"/>
      <c r="E353" s="342"/>
      <c r="F353" s="343"/>
      <c r="G353" s="344"/>
      <c r="H353" s="233"/>
      <c r="I353" s="247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>
        <v>0</v>
      </c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44">
        <v>147</v>
      </c>
      <c r="B354" s="224" t="s">
        <v>632</v>
      </c>
      <c r="C354" s="236" t="s">
        <v>633</v>
      </c>
      <c r="D354" s="227" t="s">
        <v>179</v>
      </c>
      <c r="E354" s="229">
        <v>1560</v>
      </c>
      <c r="F354" s="231">
        <v>0</v>
      </c>
      <c r="G354" s="232">
        <f>ROUND(E354*F354,2)</f>
        <v>0</v>
      </c>
      <c r="H354" s="233" t="s">
        <v>634</v>
      </c>
      <c r="I354" s="247" t="s">
        <v>129</v>
      </c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 t="s">
        <v>160</v>
      </c>
      <c r="AF354" s="211"/>
      <c r="AG354" s="211"/>
      <c r="AH354" s="211"/>
      <c r="AI354" s="211"/>
      <c r="AJ354" s="211"/>
      <c r="AK354" s="211"/>
      <c r="AL354" s="211"/>
      <c r="AM354" s="211">
        <v>21</v>
      </c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45"/>
      <c r="B355" s="225"/>
      <c r="C355" s="313" t="s">
        <v>635</v>
      </c>
      <c r="D355" s="314"/>
      <c r="E355" s="315"/>
      <c r="F355" s="316"/>
      <c r="G355" s="317"/>
      <c r="H355" s="233"/>
      <c r="I355" s="247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6" t="str">
        <f>C355</f>
        <v>dotčené stěny</v>
      </c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44">
        <v>148</v>
      </c>
      <c r="B356" s="224" t="s">
        <v>636</v>
      </c>
      <c r="C356" s="236" t="s">
        <v>637</v>
      </c>
      <c r="D356" s="227" t="s">
        <v>179</v>
      </c>
      <c r="E356" s="229">
        <v>1560</v>
      </c>
      <c r="F356" s="231">
        <v>0</v>
      </c>
      <c r="G356" s="232">
        <f>ROUND(E356*F356,2)</f>
        <v>0</v>
      </c>
      <c r="H356" s="233"/>
      <c r="I356" s="247" t="s">
        <v>148</v>
      </c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 t="s">
        <v>130</v>
      </c>
      <c r="AF356" s="211"/>
      <c r="AG356" s="211"/>
      <c r="AH356" s="211"/>
      <c r="AI356" s="211"/>
      <c r="AJ356" s="211"/>
      <c r="AK356" s="211"/>
      <c r="AL356" s="211"/>
      <c r="AM356" s="211">
        <v>21</v>
      </c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x14ac:dyDescent="0.2">
      <c r="A357" s="243" t="s">
        <v>124</v>
      </c>
      <c r="B357" s="223" t="s">
        <v>93</v>
      </c>
      <c r="C357" s="235" t="s">
        <v>94</v>
      </c>
      <c r="D357" s="226"/>
      <c r="E357" s="228"/>
      <c r="F357" s="331">
        <f>SUM(G358:G359)</f>
        <v>0</v>
      </c>
      <c r="G357" s="332"/>
      <c r="H357" s="230"/>
      <c r="I357" s="246"/>
      <c r="AE357" t="s">
        <v>125</v>
      </c>
    </row>
    <row r="358" spans="1:60" outlineLevel="1" x14ac:dyDescent="0.2">
      <c r="A358" s="244">
        <v>149</v>
      </c>
      <c r="B358" s="224" t="s">
        <v>638</v>
      </c>
      <c r="C358" s="236" t="s">
        <v>639</v>
      </c>
      <c r="D358" s="227" t="s">
        <v>258</v>
      </c>
      <c r="E358" s="229">
        <v>160</v>
      </c>
      <c r="F358" s="231">
        <v>0</v>
      </c>
      <c r="G358" s="232">
        <f>ROUND(E358*F358,2)</f>
        <v>0</v>
      </c>
      <c r="H358" s="233"/>
      <c r="I358" s="247" t="s">
        <v>148</v>
      </c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 t="s">
        <v>130</v>
      </c>
      <c r="AF358" s="211"/>
      <c r="AG358" s="211"/>
      <c r="AH358" s="211"/>
      <c r="AI358" s="211"/>
      <c r="AJ358" s="211"/>
      <c r="AK358" s="211"/>
      <c r="AL358" s="211"/>
      <c r="AM358" s="211">
        <v>21</v>
      </c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ht="13.5" outlineLevel="1" thickBot="1" x14ac:dyDescent="0.25">
      <c r="A359" s="262">
        <v>150</v>
      </c>
      <c r="B359" s="263" t="s">
        <v>640</v>
      </c>
      <c r="C359" s="264" t="s">
        <v>641</v>
      </c>
      <c r="D359" s="265" t="s">
        <v>237</v>
      </c>
      <c r="E359" s="266">
        <v>1</v>
      </c>
      <c r="F359" s="267">
        <v>0</v>
      </c>
      <c r="G359" s="268">
        <f>ROUND(E359*F359,2)</f>
        <v>0</v>
      </c>
      <c r="H359" s="254"/>
      <c r="I359" s="255" t="s">
        <v>148</v>
      </c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 t="s">
        <v>130</v>
      </c>
      <c r="AF359" s="211"/>
      <c r="AG359" s="211"/>
      <c r="AH359" s="211"/>
      <c r="AI359" s="211"/>
      <c r="AJ359" s="211"/>
      <c r="AK359" s="211"/>
      <c r="AL359" s="211"/>
      <c r="AM359" s="211">
        <v>21</v>
      </c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hidden="1" x14ac:dyDescent="0.2">
      <c r="A360" s="54"/>
      <c r="B360" s="61" t="s">
        <v>150</v>
      </c>
      <c r="C360" s="237" t="s">
        <v>150</v>
      </c>
      <c r="D360" s="214"/>
      <c r="E360" s="212"/>
      <c r="F360" s="212"/>
      <c r="G360" s="212"/>
      <c r="H360" s="212"/>
      <c r="I360" s="213"/>
    </row>
    <row r="361" spans="1:60" hidden="1" x14ac:dyDescent="0.2">
      <c r="A361" s="238"/>
      <c r="B361" s="239" t="s">
        <v>149</v>
      </c>
      <c r="C361" s="240"/>
      <c r="D361" s="241"/>
      <c r="E361" s="238"/>
      <c r="F361" s="238"/>
      <c r="G361" s="242">
        <f>F8+F26+F80+F148+F184+F191+F288+F293+F302+F318+F328+F352+F357</f>
        <v>0</v>
      </c>
      <c r="H361" s="46"/>
      <c r="I361" s="46"/>
      <c r="AN361">
        <v>15</v>
      </c>
      <c r="AO361">
        <v>21</v>
      </c>
    </row>
    <row r="362" spans="1:60" x14ac:dyDescent="0.2">
      <c r="A362" s="46"/>
      <c r="B362" s="234"/>
      <c r="C362" s="234"/>
      <c r="D362" s="190"/>
      <c r="E362" s="46"/>
      <c r="F362" s="46"/>
      <c r="G362" s="46"/>
      <c r="H362" s="46"/>
      <c r="I362" s="46"/>
      <c r="AN362">
        <f>SUMIF(AM8:AM361,AN361,G8:G361)</f>
        <v>0</v>
      </c>
      <c r="AO362">
        <f>SUMIF(AM8:AM361,AO361,G8:G361)</f>
        <v>0</v>
      </c>
    </row>
    <row r="363" spans="1:60" x14ac:dyDescent="0.2">
      <c r="D363" s="189"/>
    </row>
    <row r="364" spans="1:60" x14ac:dyDescent="0.2">
      <c r="D364" s="189"/>
    </row>
    <row r="365" spans="1:60" x14ac:dyDescent="0.2">
      <c r="D365" s="189"/>
    </row>
    <row r="366" spans="1:60" x14ac:dyDescent="0.2">
      <c r="D366" s="189"/>
    </row>
    <row r="367" spans="1:60" x14ac:dyDescent="0.2">
      <c r="D367" s="189"/>
    </row>
    <row r="368" spans="1:60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password="94F7" sheet="1"/>
  <mergeCells count="107">
    <mergeCell ref="F328:G328"/>
    <mergeCell ref="F352:G352"/>
    <mergeCell ref="B353:G353"/>
    <mergeCell ref="C355:G355"/>
    <mergeCell ref="F357:G357"/>
    <mergeCell ref="F302:G302"/>
    <mergeCell ref="B315:G315"/>
    <mergeCell ref="B316:G316"/>
    <mergeCell ref="F318:G318"/>
    <mergeCell ref="B325:G325"/>
    <mergeCell ref="B326:G326"/>
    <mergeCell ref="F293:G293"/>
    <mergeCell ref="B294:G294"/>
    <mergeCell ref="B295:G295"/>
    <mergeCell ref="C297:G297"/>
    <mergeCell ref="B299:G299"/>
    <mergeCell ref="B300:G300"/>
    <mergeCell ref="B285:G285"/>
    <mergeCell ref="C287:G287"/>
    <mergeCell ref="F288:G288"/>
    <mergeCell ref="B289:G289"/>
    <mergeCell ref="B290:G290"/>
    <mergeCell ref="B291:G291"/>
    <mergeCell ref="C259:G259"/>
    <mergeCell ref="B260:G260"/>
    <mergeCell ref="B276:G276"/>
    <mergeCell ref="B278:G278"/>
    <mergeCell ref="C280:G280"/>
    <mergeCell ref="B282:G282"/>
    <mergeCell ref="B247:G247"/>
    <mergeCell ref="B248:G248"/>
    <mergeCell ref="B251:G251"/>
    <mergeCell ref="B252:G252"/>
    <mergeCell ref="B254:G254"/>
    <mergeCell ref="B257:G257"/>
    <mergeCell ref="B225:G225"/>
    <mergeCell ref="B235:G235"/>
    <mergeCell ref="B236:G236"/>
    <mergeCell ref="B237:G237"/>
    <mergeCell ref="B240:G240"/>
    <mergeCell ref="B241:G241"/>
    <mergeCell ref="B211:G211"/>
    <mergeCell ref="B214:G214"/>
    <mergeCell ref="B215:G215"/>
    <mergeCell ref="B220:G220"/>
    <mergeCell ref="B221:G221"/>
    <mergeCell ref="C223:G223"/>
    <mergeCell ref="B197:G197"/>
    <mergeCell ref="B198:G198"/>
    <mergeCell ref="B201:G201"/>
    <mergeCell ref="B206:G206"/>
    <mergeCell ref="B207:G207"/>
    <mergeCell ref="B210:G210"/>
    <mergeCell ref="B169:G169"/>
    <mergeCell ref="F184:G184"/>
    <mergeCell ref="F191:G191"/>
    <mergeCell ref="B192:G192"/>
    <mergeCell ref="B193:G193"/>
    <mergeCell ref="B194:G194"/>
    <mergeCell ref="B157:G157"/>
    <mergeCell ref="B159:G159"/>
    <mergeCell ref="B162:G162"/>
    <mergeCell ref="B164:G164"/>
    <mergeCell ref="B166:G166"/>
    <mergeCell ref="B168:G168"/>
    <mergeCell ref="B102:G102"/>
    <mergeCell ref="C146:G146"/>
    <mergeCell ref="F148:G148"/>
    <mergeCell ref="B149:G149"/>
    <mergeCell ref="C151:G151"/>
    <mergeCell ref="B154:G154"/>
    <mergeCell ref="C88:G88"/>
    <mergeCell ref="B90:G90"/>
    <mergeCell ref="B91:G91"/>
    <mergeCell ref="B94:G94"/>
    <mergeCell ref="B98:G98"/>
    <mergeCell ref="B99:G99"/>
    <mergeCell ref="C55:G55"/>
    <mergeCell ref="C56:G56"/>
    <mergeCell ref="F80:G80"/>
    <mergeCell ref="B81:G81"/>
    <mergeCell ref="B82:G82"/>
    <mergeCell ref="B86:G86"/>
    <mergeCell ref="B43:G43"/>
    <mergeCell ref="B44:G44"/>
    <mergeCell ref="B47:G47"/>
    <mergeCell ref="B48:G48"/>
    <mergeCell ref="B50:G50"/>
    <mergeCell ref="C52:G52"/>
    <mergeCell ref="B27:G27"/>
    <mergeCell ref="B28:G28"/>
    <mergeCell ref="B33:G33"/>
    <mergeCell ref="B35:G35"/>
    <mergeCell ref="B36:G36"/>
    <mergeCell ref="B42:G42"/>
    <mergeCell ref="B14:G14"/>
    <mergeCell ref="C16:G16"/>
    <mergeCell ref="B17:G17"/>
    <mergeCell ref="B18:G18"/>
    <mergeCell ref="C20:G20"/>
    <mergeCell ref="F26:G26"/>
    <mergeCell ref="A1:G1"/>
    <mergeCell ref="C7:G7"/>
    <mergeCell ref="F8:G8"/>
    <mergeCell ref="B9:G9"/>
    <mergeCell ref="B10:G10"/>
    <mergeCell ref="B13:G13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19</vt:i4>
      </vt:variant>
    </vt:vector>
  </HeadingPairs>
  <TitlesOfParts>
    <vt:vector size="26" baseType="lpstr">
      <vt:lpstr>Uchazeč</vt:lpstr>
      <vt:lpstr>Stavba</vt:lpstr>
      <vt:lpstr>VzorObjekt</vt:lpstr>
      <vt:lpstr>VzorPolozky</vt:lpstr>
      <vt:lpstr>Rekapitulace Objekt 01</vt:lpstr>
      <vt:lpstr>01 0 Pol</vt:lpstr>
      <vt:lpstr>01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 Pol'!Oblast_tisku</vt:lpstr>
      <vt:lpstr>'01 1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Jiří Zevl</cp:lastModifiedBy>
  <cp:lastPrinted>2017-04-03T12:33:48Z</cp:lastPrinted>
  <dcterms:created xsi:type="dcterms:W3CDTF">2009-04-08T07:15:50Z</dcterms:created>
  <dcterms:modified xsi:type="dcterms:W3CDTF">2017-04-03T12:36:52Z</dcterms:modified>
</cp:coreProperties>
</file>